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'2008'!$A$1:$O$100</definedName>
    <definedName name="_xlnm.Print_Area" localSheetId="13">'2009'!$A$1:$O$100</definedName>
    <definedName name="_xlnm.Print_Area" localSheetId="12">'2010'!$A$1:$O$100</definedName>
    <definedName name="_xlnm.Print_Area" localSheetId="11">'2011'!$A$1:$O$99</definedName>
    <definedName name="_xlnm.Print_Area" localSheetId="10">'2012'!$A$1:$O$99</definedName>
    <definedName name="_xlnm.Print_Area" localSheetId="9">'2013'!$A$1:$O$95</definedName>
    <definedName name="_xlnm.Print_Area" localSheetId="8">'2014'!$A$1:$O$96</definedName>
    <definedName name="_xlnm.Print_Area" localSheetId="7">'2015'!$A$1:$O$99</definedName>
    <definedName name="_xlnm.Print_Area" localSheetId="6">'2016'!$A$1:$O$102</definedName>
    <definedName name="_xlnm.Print_Area" localSheetId="5">'2017'!$A$1:$O$103</definedName>
    <definedName name="_xlnm.Print_Area" localSheetId="4">'2018'!$A$1:$O$98</definedName>
    <definedName name="_xlnm.Print_Area" localSheetId="3">'2019'!$A$1:$O$100</definedName>
    <definedName name="_xlnm.Print_Area" localSheetId="2">'2020'!$A$1:$O$100</definedName>
    <definedName name="_xlnm.Print_Area" localSheetId="1">'2021'!$A$1:$P$103</definedName>
    <definedName name="_xlnm.Print_Area" localSheetId="0">'2022'!$A$1:$P$105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0" i="48" l="1"/>
  <c r="P100" i="48" s="1"/>
  <c r="O99" i="48"/>
  <c r="P99" i="48" s="1"/>
  <c r="O98" i="48"/>
  <c r="P98" i="48" s="1"/>
  <c r="O97" i="48"/>
  <c r="P97" i="48" s="1"/>
  <c r="O96" i="48"/>
  <c r="P96" i="48" s="1"/>
  <c r="O95" i="48"/>
  <c r="P95" i="48" s="1"/>
  <c r="N94" i="48"/>
  <c r="M94" i="48"/>
  <c r="L94" i="48"/>
  <c r="K94" i="48"/>
  <c r="J94" i="48"/>
  <c r="I94" i="48"/>
  <c r="H94" i="48"/>
  <c r="G94" i="48"/>
  <c r="F94" i="48"/>
  <c r="E94" i="48"/>
  <c r="D94" i="48"/>
  <c r="O93" i="48"/>
  <c r="P93" i="48" s="1"/>
  <c r="O92" i="48"/>
  <c r="P92" i="48" s="1"/>
  <c r="O91" i="48"/>
  <c r="P91" i="48" s="1"/>
  <c r="O90" i="48"/>
  <c r="P90" i="48" s="1"/>
  <c r="O89" i="48"/>
  <c r="P89" i="48" s="1"/>
  <c r="O88" i="48"/>
  <c r="P88" i="48" s="1"/>
  <c r="O87" i="48"/>
  <c r="P87" i="48" s="1"/>
  <c r="O86" i="48"/>
  <c r="P86" i="48" s="1"/>
  <c r="O85" i="48"/>
  <c r="P85" i="48" s="1"/>
  <c r="N84" i="48"/>
  <c r="M84" i="48"/>
  <c r="L84" i="48"/>
  <c r="K84" i="48"/>
  <c r="J84" i="48"/>
  <c r="I84" i="48"/>
  <c r="H84" i="48"/>
  <c r="G84" i="48"/>
  <c r="F84" i="48"/>
  <c r="E84" i="48"/>
  <c r="D84" i="48"/>
  <c r="O83" i="48"/>
  <c r="P83" i="48" s="1"/>
  <c r="O82" i="48"/>
  <c r="P82" i="48" s="1"/>
  <c r="O81" i="48"/>
  <c r="P81" i="48" s="1"/>
  <c r="O80" i="48"/>
  <c r="P80" i="48" s="1"/>
  <c r="O79" i="48"/>
  <c r="P79" i="48" s="1"/>
  <c r="N78" i="48"/>
  <c r="M78" i="48"/>
  <c r="L78" i="48"/>
  <c r="K78" i="48"/>
  <c r="J78" i="48"/>
  <c r="I78" i="48"/>
  <c r="H78" i="48"/>
  <c r="G78" i="48"/>
  <c r="F78" i="48"/>
  <c r="E78" i="48"/>
  <c r="D78" i="48"/>
  <c r="O77" i="48"/>
  <c r="P77" i="48" s="1"/>
  <c r="O76" i="48"/>
  <c r="P76" i="48" s="1"/>
  <c r="O75" i="48"/>
  <c r="P75" i="48" s="1"/>
  <c r="O74" i="48"/>
  <c r="P74" i="48" s="1"/>
  <c r="O73" i="48"/>
  <c r="P73" i="48" s="1"/>
  <c r="O72" i="48"/>
  <c r="P72" i="48" s="1"/>
  <c r="O71" i="48"/>
  <c r="P71" i="48" s="1"/>
  <c r="O70" i="48"/>
  <c r="P70" i="48" s="1"/>
  <c r="O69" i="48"/>
  <c r="P69" i="48" s="1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N56" i="48"/>
  <c r="M56" i="48"/>
  <c r="L56" i="48"/>
  <c r="K56" i="48"/>
  <c r="J56" i="48"/>
  <c r="I56" i="48"/>
  <c r="H56" i="48"/>
  <c r="G56" i="48"/>
  <c r="F56" i="48"/>
  <c r="E56" i="48"/>
  <c r="D56" i="48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94" i="48" l="1"/>
  <c r="P94" i="48" s="1"/>
  <c r="O84" i="48"/>
  <c r="P84" i="48" s="1"/>
  <c r="O78" i="48"/>
  <c r="P78" i="48" s="1"/>
  <c r="O56" i="48"/>
  <c r="P56" i="48" s="1"/>
  <c r="O29" i="48"/>
  <c r="P29" i="48" s="1"/>
  <c r="J101" i="48"/>
  <c r="I101" i="48"/>
  <c r="M101" i="48"/>
  <c r="L101" i="48"/>
  <c r="F101" i="48"/>
  <c r="G101" i="48"/>
  <c r="N101" i="48"/>
  <c r="D101" i="48"/>
  <c r="O18" i="48"/>
  <c r="P18" i="48" s="1"/>
  <c r="K101" i="48"/>
  <c r="H101" i="48"/>
  <c r="E101" i="48"/>
  <c r="O5" i="48"/>
  <c r="P5" i="48" s="1"/>
  <c r="O98" i="47"/>
  <c r="P98" i="47" s="1"/>
  <c r="O97" i="47"/>
  <c r="P97" i="47"/>
  <c r="O96" i="47"/>
  <c r="P96" i="47"/>
  <c r="O95" i="47"/>
  <c r="P95" i="47" s="1"/>
  <c r="O94" i="47"/>
  <c r="P94" i="47" s="1"/>
  <c r="O93" i="47"/>
  <c r="P93" i="47" s="1"/>
  <c r="N92" i="47"/>
  <c r="M92" i="47"/>
  <c r="L92" i="47"/>
  <c r="K92" i="47"/>
  <c r="J92" i="47"/>
  <c r="I92" i="47"/>
  <c r="H92" i="47"/>
  <c r="G92" i="47"/>
  <c r="F92" i="47"/>
  <c r="E92" i="47"/>
  <c r="D92" i="47"/>
  <c r="O91" i="47"/>
  <c r="P91" i="47"/>
  <c r="O90" i="47"/>
  <c r="P90" i="47" s="1"/>
  <c r="O89" i="47"/>
  <c r="P89" i="47" s="1"/>
  <c r="O88" i="47"/>
  <c r="P88" i="47"/>
  <c r="O87" i="47"/>
  <c r="P87" i="47"/>
  <c r="O86" i="47"/>
  <c r="P86" i="47"/>
  <c r="O85" i="47"/>
  <c r="P85" i="47"/>
  <c r="O84" i="47"/>
  <c r="P84" i="47" s="1"/>
  <c r="O83" i="47"/>
  <c r="P83" i="47" s="1"/>
  <c r="N82" i="47"/>
  <c r="M82" i="47"/>
  <c r="L82" i="47"/>
  <c r="K82" i="47"/>
  <c r="J82" i="47"/>
  <c r="I82" i="47"/>
  <c r="H82" i="47"/>
  <c r="G82" i="47"/>
  <c r="F82" i="47"/>
  <c r="E82" i="47"/>
  <c r="D82" i="47"/>
  <c r="O81" i="47"/>
  <c r="P81" i="47"/>
  <c r="O80" i="47"/>
  <c r="P80" i="47" s="1"/>
  <c r="O79" i="47"/>
  <c r="P79" i="47" s="1"/>
  <c r="O78" i="47"/>
  <c r="P78" i="47" s="1"/>
  <c r="O77" i="47"/>
  <c r="P77" i="47" s="1"/>
  <c r="N76" i="47"/>
  <c r="M76" i="47"/>
  <c r="L76" i="47"/>
  <c r="K76" i="47"/>
  <c r="J76" i="47"/>
  <c r="I76" i="47"/>
  <c r="H76" i="47"/>
  <c r="G76" i="47"/>
  <c r="F76" i="47"/>
  <c r="F99" i="47" s="1"/>
  <c r="E76" i="47"/>
  <c r="D76" i="47"/>
  <c r="O75" i="47"/>
  <c r="P75" i="47" s="1"/>
  <c r="O74" i="47"/>
  <c r="P74" i="47" s="1"/>
  <c r="O73" i="47"/>
  <c r="P73" i="47"/>
  <c r="O72" i="47"/>
  <c r="P72" i="47"/>
  <c r="O71" i="47"/>
  <c r="P71" i="47"/>
  <c r="O70" i="47"/>
  <c r="P70" i="47"/>
  <c r="O69" i="47"/>
  <c r="P69" i="47" s="1"/>
  <c r="O68" i="47"/>
  <c r="P68" i="47" s="1"/>
  <c r="O67" i="47"/>
  <c r="P67" i="47"/>
  <c r="O66" i="47"/>
  <c r="P66" i="47"/>
  <c r="O65" i="47"/>
  <c r="P65" i="47"/>
  <c r="O64" i="47"/>
  <c r="P64" i="47"/>
  <c r="O63" i="47"/>
  <c r="P63" i="47" s="1"/>
  <c r="O62" i="47"/>
  <c r="P62" i="47" s="1"/>
  <c r="O61" i="47"/>
  <c r="P61" i="47"/>
  <c r="O60" i="47"/>
  <c r="P60" i="47"/>
  <c r="O59" i="47"/>
  <c r="P59" i="47"/>
  <c r="O58" i="47"/>
  <c r="P58" i="47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/>
  <c r="O48" i="47"/>
  <c r="P48" i="47"/>
  <c r="O47" i="47"/>
  <c r="P47" i="47" s="1"/>
  <c r="O46" i="47"/>
  <c r="P46" i="47" s="1"/>
  <c r="O45" i="47"/>
  <c r="P45" i="47" s="1"/>
  <c r="O44" i="47"/>
  <c r="P44" i="47" s="1"/>
  <c r="O43" i="47"/>
  <c r="P43" i="47"/>
  <c r="O42" i="47"/>
  <c r="P42" i="47"/>
  <c r="O41" i="47"/>
  <c r="P41" i="47" s="1"/>
  <c r="O40" i="47"/>
  <c r="P40" i="47" s="1"/>
  <c r="O39" i="47"/>
  <c r="P39" i="47" s="1"/>
  <c r="O38" i="47"/>
  <c r="P38" i="47" s="1"/>
  <c r="O37" i="47"/>
  <c r="P37" i="47"/>
  <c r="O36" i="47"/>
  <c r="P36" i="47"/>
  <c r="O35" i="47"/>
  <c r="P35" i="47" s="1"/>
  <c r="O34" i="47"/>
  <c r="P34" i="47" s="1"/>
  <c r="O33" i="47"/>
  <c r="P33" i="47" s="1"/>
  <c r="O32" i="47"/>
  <c r="P32" i="47"/>
  <c r="O31" i="47"/>
  <c r="P31" i="47"/>
  <c r="N30" i="47"/>
  <c r="M30" i="47"/>
  <c r="L30" i="47"/>
  <c r="K30" i="47"/>
  <c r="J30" i="47"/>
  <c r="I30" i="47"/>
  <c r="H30" i="47"/>
  <c r="H99" i="47" s="1"/>
  <c r="G30" i="47"/>
  <c r="F30" i="47"/>
  <c r="E30" i="47"/>
  <c r="D30" i="47"/>
  <c r="O29" i="47"/>
  <c r="P29" i="47" s="1"/>
  <c r="O28" i="47"/>
  <c r="P28" i="47" s="1"/>
  <c r="O27" i="47"/>
  <c r="P27" i="47"/>
  <c r="O26" i="47"/>
  <c r="P26" i="47"/>
  <c r="O25" i="47"/>
  <c r="P25" i="47"/>
  <c r="O24" i="47"/>
  <c r="P24" i="47" s="1"/>
  <c r="O23" i="47"/>
  <c r="P23" i="47" s="1"/>
  <c r="O22" i="47"/>
  <c r="P22" i="47" s="1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O16" i="47"/>
  <c r="P16" i="47"/>
  <c r="O15" i="47"/>
  <c r="P15" i="47" s="1"/>
  <c r="O14" i="47"/>
  <c r="P14" i="47" s="1"/>
  <c r="O13" i="47"/>
  <c r="P13" i="47" s="1"/>
  <c r="O12" i="47"/>
  <c r="P12" i="47" s="1"/>
  <c r="O11" i="47"/>
  <c r="P11" i="47"/>
  <c r="O10" i="47"/>
  <c r="P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95" i="45"/>
  <c r="O95" i="45"/>
  <c r="N94" i="45"/>
  <c r="O94" i="45" s="1"/>
  <c r="N93" i="45"/>
  <c r="O93" i="45" s="1"/>
  <c r="N92" i="45"/>
  <c r="O92" i="45" s="1"/>
  <c r="N91" i="45"/>
  <c r="O91" i="45"/>
  <c r="N90" i="45"/>
  <c r="O90" i="45"/>
  <c r="N89" i="45"/>
  <c r="O89" i="45"/>
  <c r="M88" i="45"/>
  <c r="L88" i="45"/>
  <c r="K88" i="45"/>
  <c r="J88" i="45"/>
  <c r="I88" i="45"/>
  <c r="H88" i="45"/>
  <c r="G88" i="45"/>
  <c r="F88" i="45"/>
  <c r="E88" i="45"/>
  <c r="D88" i="45"/>
  <c r="N87" i="45"/>
  <c r="O87" i="45"/>
  <c r="N86" i="45"/>
  <c r="O86" i="45" s="1"/>
  <c r="N85" i="45"/>
  <c r="O85" i="45" s="1"/>
  <c r="N84" i="45"/>
  <c r="O84" i="45" s="1"/>
  <c r="N83" i="45"/>
  <c r="O83" i="45"/>
  <c r="N82" i="45"/>
  <c r="O82" i="45"/>
  <c r="N81" i="45"/>
  <c r="O81" i="45"/>
  <c r="N80" i="45"/>
  <c r="O80" i="45" s="1"/>
  <c r="N79" i="45"/>
  <c r="O79" i="45" s="1"/>
  <c r="M78" i="45"/>
  <c r="L78" i="45"/>
  <c r="K78" i="45"/>
  <c r="J78" i="45"/>
  <c r="N78" i="45" s="1"/>
  <c r="O78" i="45" s="1"/>
  <c r="I78" i="45"/>
  <c r="H78" i="45"/>
  <c r="G78" i="45"/>
  <c r="F78" i="45"/>
  <c r="E78" i="45"/>
  <c r="D78" i="45"/>
  <c r="N77" i="45"/>
  <c r="O77" i="45" s="1"/>
  <c r="N76" i="45"/>
  <c r="O76" i="45" s="1"/>
  <c r="N75" i="45"/>
  <c r="O75" i="45"/>
  <c r="N74" i="45"/>
  <c r="O74" i="45"/>
  <c r="N73" i="45"/>
  <c r="O73" i="45"/>
  <c r="M72" i="45"/>
  <c r="L72" i="45"/>
  <c r="K72" i="45"/>
  <c r="J72" i="45"/>
  <c r="I72" i="45"/>
  <c r="H72" i="45"/>
  <c r="G72" i="45"/>
  <c r="F72" i="45"/>
  <c r="E72" i="45"/>
  <c r="D72" i="45"/>
  <c r="N72" i="45" s="1"/>
  <c r="O72" i="45" s="1"/>
  <c r="N71" i="45"/>
  <c r="O71" i="45"/>
  <c r="N70" i="45"/>
  <c r="O70" i="45" s="1"/>
  <c r="N69" i="45"/>
  <c r="O69" i="45" s="1"/>
  <c r="N68" i="45"/>
  <c r="O68" i="45" s="1"/>
  <c r="N67" i="45"/>
  <c r="O67" i="45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95" i="44"/>
  <c r="O95" i="44"/>
  <c r="N94" i="44"/>
  <c r="O94" i="44"/>
  <c r="N93" i="44"/>
  <c r="O93" i="44" s="1"/>
  <c r="N92" i="44"/>
  <c r="O92" i="44" s="1"/>
  <c r="N91" i="44"/>
  <c r="O91" i="44" s="1"/>
  <c r="M90" i="44"/>
  <c r="L90" i="44"/>
  <c r="K90" i="44"/>
  <c r="J90" i="44"/>
  <c r="I90" i="44"/>
  <c r="H90" i="44"/>
  <c r="G90" i="44"/>
  <c r="F90" i="44"/>
  <c r="E90" i="44"/>
  <c r="D90" i="44"/>
  <c r="N89" i="44"/>
  <c r="O89" i="44" s="1"/>
  <c r="N88" i="44"/>
  <c r="O88" i="44"/>
  <c r="N87" i="44"/>
  <c r="O87" i="44"/>
  <c r="N86" i="44"/>
  <c r="O86" i="44"/>
  <c r="N85" i="44"/>
  <c r="O85" i="44" s="1"/>
  <c r="N84" i="44"/>
  <c r="O84" i="44" s="1"/>
  <c r="N83" i="44"/>
  <c r="O83" i="44" s="1"/>
  <c r="N82" i="44"/>
  <c r="O82" i="44"/>
  <c r="N81" i="44"/>
  <c r="O81" i="44"/>
  <c r="N80" i="44"/>
  <c r="O80" i="44"/>
  <c r="M79" i="44"/>
  <c r="N79" i="44" s="1"/>
  <c r="O79" i="44" s="1"/>
  <c r="L79" i="44"/>
  <c r="K79" i="44"/>
  <c r="J79" i="44"/>
  <c r="I79" i="44"/>
  <c r="H79" i="44"/>
  <c r="G79" i="44"/>
  <c r="F79" i="44"/>
  <c r="E79" i="44"/>
  <c r="D79" i="44"/>
  <c r="N78" i="44"/>
  <c r="O78" i="44"/>
  <c r="N77" i="44"/>
  <c r="O77" i="44" s="1"/>
  <c r="N76" i="44"/>
  <c r="O76" i="44" s="1"/>
  <c r="N75" i="44"/>
  <c r="O75" i="44" s="1"/>
  <c r="N74" i="44"/>
  <c r="O74" i="44"/>
  <c r="M73" i="44"/>
  <c r="L73" i="44"/>
  <c r="K73" i="44"/>
  <c r="J73" i="44"/>
  <c r="I73" i="44"/>
  <c r="H73" i="44"/>
  <c r="G73" i="44"/>
  <c r="F73" i="44"/>
  <c r="E73" i="44"/>
  <c r="D73" i="44"/>
  <c r="N72" i="44"/>
  <c r="O72" i="44"/>
  <c r="N71" i="44"/>
  <c r="O71" i="44"/>
  <c r="N70" i="44"/>
  <c r="O70" i="44"/>
  <c r="N69" i="44"/>
  <c r="O69" i="44" s="1"/>
  <c r="N68" i="44"/>
  <c r="O68" i="44" s="1"/>
  <c r="N67" i="44"/>
  <c r="O67" i="44" s="1"/>
  <c r="N66" i="44"/>
  <c r="O66" i="44"/>
  <c r="N65" i="44"/>
  <c r="O65" i="44"/>
  <c r="N64" i="44"/>
  <c r="O64" i="44"/>
  <c r="N63" i="44"/>
  <c r="O63" i="44" s="1"/>
  <c r="N62" i="44"/>
  <c r="O62" i="44" s="1"/>
  <c r="N61" i="44"/>
  <c r="O61" i="44" s="1"/>
  <c r="N60" i="44"/>
  <c r="O60" i="44"/>
  <c r="N59" i="44"/>
  <c r="O59" i="44"/>
  <c r="N58" i="44"/>
  <c r="O58" i="44"/>
  <c r="N57" i="44"/>
  <c r="O57" i="44" s="1"/>
  <c r="N56" i="44"/>
  <c r="O56" i="44" s="1"/>
  <c r="N55" i="44"/>
  <c r="O55" i="44" s="1"/>
  <c r="N54" i="44"/>
  <c r="O54" i="44"/>
  <c r="N53" i="44"/>
  <c r="O53" i="44"/>
  <c r="N52" i="44"/>
  <c r="O52" i="44"/>
  <c r="M51" i="44"/>
  <c r="M96" i="44" s="1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/>
  <c r="N43" i="44"/>
  <c r="O43" i="44" s="1"/>
  <c r="N42" i="44"/>
  <c r="O42" i="44" s="1"/>
  <c r="N41" i="44"/>
  <c r="O41" i="44" s="1"/>
  <c r="N40" i="44"/>
  <c r="O40" i="44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 s="1"/>
  <c r="N26" i="44"/>
  <c r="O26" i="44"/>
  <c r="N25" i="44"/>
  <c r="O25" i="44"/>
  <c r="N24" i="44"/>
  <c r="O24" i="44"/>
  <c r="N23" i="44"/>
  <c r="O23" i="44" s="1"/>
  <c r="N22" i="44"/>
  <c r="O22" i="44" s="1"/>
  <c r="N21" i="44"/>
  <c r="O21" i="44" s="1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N13" i="44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93" i="43"/>
  <c r="O93" i="43"/>
  <c r="N92" i="43"/>
  <c r="O92" i="43"/>
  <c r="N91" i="43"/>
  <c r="O91" i="43"/>
  <c r="N90" i="43"/>
  <c r="O90" i="43" s="1"/>
  <c r="N89" i="43"/>
  <c r="O89" i="43" s="1"/>
  <c r="M88" i="43"/>
  <c r="L88" i="43"/>
  <c r="K88" i="43"/>
  <c r="J88" i="43"/>
  <c r="I88" i="43"/>
  <c r="H88" i="43"/>
  <c r="G88" i="43"/>
  <c r="F88" i="43"/>
  <c r="E88" i="43"/>
  <c r="E94" i="43" s="1"/>
  <c r="D88" i="43"/>
  <c r="N87" i="43"/>
  <c r="O87" i="43" s="1"/>
  <c r="N86" i="43"/>
  <c r="O86" i="43" s="1"/>
  <c r="N85" i="43"/>
  <c r="O85" i="43"/>
  <c r="N84" i="43"/>
  <c r="O84" i="43"/>
  <c r="N83" i="43"/>
  <c r="O83" i="43"/>
  <c r="N82" i="43"/>
  <c r="O82" i="43" s="1"/>
  <c r="N81" i="43"/>
  <c r="O81" i="43" s="1"/>
  <c r="N80" i="43"/>
  <c r="O80" i="43" s="1"/>
  <c r="N79" i="43"/>
  <c r="O79" i="43"/>
  <c r="M78" i="43"/>
  <c r="L78" i="43"/>
  <c r="K78" i="43"/>
  <c r="J78" i="43"/>
  <c r="I78" i="43"/>
  <c r="H78" i="43"/>
  <c r="G78" i="43"/>
  <c r="F78" i="43"/>
  <c r="E78" i="43"/>
  <c r="D78" i="43"/>
  <c r="N77" i="43"/>
  <c r="O77" i="43"/>
  <c r="N76" i="43"/>
  <c r="O76" i="43"/>
  <c r="N75" i="43"/>
  <c r="O75" i="43"/>
  <c r="N74" i="43"/>
  <c r="O74" i="43" s="1"/>
  <c r="N73" i="43"/>
  <c r="O73" i="43" s="1"/>
  <c r="M72" i="43"/>
  <c r="L72" i="43"/>
  <c r="K72" i="43"/>
  <c r="J72" i="43"/>
  <c r="N72" i="43" s="1"/>
  <c r="O72" i="43" s="1"/>
  <c r="I72" i="43"/>
  <c r="H72" i="43"/>
  <c r="G72" i="43"/>
  <c r="F72" i="43"/>
  <c r="E72" i="43"/>
  <c r="D72" i="43"/>
  <c r="N71" i="43"/>
  <c r="O71" i="43" s="1"/>
  <c r="N70" i="43"/>
  <c r="O70" i="43" s="1"/>
  <c r="N69" i="43"/>
  <c r="O69" i="43"/>
  <c r="N68" i="43"/>
  <c r="O68" i="43"/>
  <c r="N67" i="43"/>
  <c r="O67" i="43"/>
  <c r="N66" i="43"/>
  <c r="O66" i="43" s="1"/>
  <c r="N65" i="43"/>
  <c r="O65" i="43" s="1"/>
  <c r="N64" i="43"/>
  <c r="O64" i="43" s="1"/>
  <c r="N63" i="43"/>
  <c r="O63" i="43"/>
  <c r="N62" i="43"/>
  <c r="O62" i="43"/>
  <c r="N61" i="43"/>
  <c r="O61" i="43"/>
  <c r="N60" i="43"/>
  <c r="O60" i="43" s="1"/>
  <c r="N59" i="43"/>
  <c r="O59" i="43" s="1"/>
  <c r="N58" i="43"/>
  <c r="O58" i="43" s="1"/>
  <c r="N57" i="43"/>
  <c r="O57" i="43"/>
  <c r="N56" i="43"/>
  <c r="O56" i="43"/>
  <c r="N55" i="43"/>
  <c r="O55" i="43"/>
  <c r="N54" i="43"/>
  <c r="O54" i="43" s="1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/>
  <c r="N47" i="43"/>
  <c r="O47" i="43"/>
  <c r="N46" i="43"/>
  <c r="O46" i="43" s="1"/>
  <c r="N45" i="43"/>
  <c r="O45" i="43" s="1"/>
  <c r="N44" i="43"/>
  <c r="O44" i="43" s="1"/>
  <c r="N43" i="43"/>
  <c r="O43" i="43"/>
  <c r="N42" i="43"/>
  <c r="O42" i="43"/>
  <c r="N41" i="43"/>
  <c r="O41" i="43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/>
  <c r="N30" i="43"/>
  <c r="O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/>
  <c r="N22" i="43"/>
  <c r="O22" i="43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98" i="42"/>
  <c r="O98" i="42" s="1"/>
  <c r="N97" i="42"/>
  <c r="O97" i="42" s="1"/>
  <c r="N96" i="42"/>
  <c r="O96" i="42" s="1"/>
  <c r="N95" i="42"/>
  <c r="O95" i="42"/>
  <c r="N94" i="42"/>
  <c r="O94" i="42"/>
  <c r="N93" i="42"/>
  <c r="O93" i="42"/>
  <c r="N92" i="42"/>
  <c r="O92" i="42" s="1"/>
  <c r="M91" i="42"/>
  <c r="L91" i="42"/>
  <c r="K91" i="42"/>
  <c r="J91" i="42"/>
  <c r="I91" i="42"/>
  <c r="H91" i="42"/>
  <c r="N91" i="42" s="1"/>
  <c r="O91" i="42" s="1"/>
  <c r="G91" i="42"/>
  <c r="F91" i="42"/>
  <c r="E91" i="42"/>
  <c r="D91" i="42"/>
  <c r="N90" i="42"/>
  <c r="O90" i="42" s="1"/>
  <c r="N89" i="42"/>
  <c r="O89" i="42" s="1"/>
  <c r="N88" i="42"/>
  <c r="O88" i="42" s="1"/>
  <c r="N87" i="42"/>
  <c r="O87" i="42"/>
  <c r="N86" i="42"/>
  <c r="O86" i="42"/>
  <c r="N85" i="42"/>
  <c r="O85" i="42"/>
  <c r="N84" i="42"/>
  <c r="O84" i="42" s="1"/>
  <c r="N83" i="42"/>
  <c r="O83" i="42" s="1"/>
  <c r="N82" i="42"/>
  <c r="O82" i="42" s="1"/>
  <c r="N81" i="42"/>
  <c r="O81" i="42"/>
  <c r="M80" i="42"/>
  <c r="L80" i="42"/>
  <c r="K80" i="42"/>
  <c r="J80" i="42"/>
  <c r="I80" i="42"/>
  <c r="H80" i="42"/>
  <c r="G80" i="42"/>
  <c r="F80" i="42"/>
  <c r="E80" i="42"/>
  <c r="D80" i="42"/>
  <c r="N79" i="42"/>
  <c r="O79" i="42"/>
  <c r="N78" i="42"/>
  <c r="O78" i="42"/>
  <c r="N77" i="42"/>
  <c r="O77" i="42"/>
  <c r="N76" i="42"/>
  <c r="O76" i="42" s="1"/>
  <c r="N75" i="42"/>
  <c r="O75" i="42" s="1"/>
  <c r="M74" i="42"/>
  <c r="L74" i="42"/>
  <c r="K74" i="42"/>
  <c r="J74" i="42"/>
  <c r="I74" i="42"/>
  <c r="H74" i="42"/>
  <c r="G74" i="42"/>
  <c r="F74" i="42"/>
  <c r="E74" i="42"/>
  <c r="D74" i="42"/>
  <c r="N73" i="42"/>
  <c r="O73" i="42" s="1"/>
  <c r="N72" i="42"/>
  <c r="O72" i="42" s="1"/>
  <c r="N71" i="42"/>
  <c r="O71" i="42"/>
  <c r="N70" i="42"/>
  <c r="O70" i="42"/>
  <c r="N69" i="42"/>
  <c r="O69" i="42"/>
  <c r="N68" i="42"/>
  <c r="O68" i="42" s="1"/>
  <c r="N67" i="42"/>
  <c r="O67" i="42" s="1"/>
  <c r="N66" i="42"/>
  <c r="O66" i="42" s="1"/>
  <c r="N65" i="42"/>
  <c r="O65" i="42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97" i="41"/>
  <c r="O97" i="41" s="1"/>
  <c r="N96" i="41"/>
  <c r="O96" i="41"/>
  <c r="N95" i="41"/>
  <c r="O95" i="41"/>
  <c r="N94" i="41"/>
  <c r="O94" i="41" s="1"/>
  <c r="N93" i="41"/>
  <c r="O93" i="41" s="1"/>
  <c r="N92" i="41"/>
  <c r="O92" i="41" s="1"/>
  <c r="M91" i="41"/>
  <c r="L91" i="41"/>
  <c r="K91" i="41"/>
  <c r="J91" i="41"/>
  <c r="I91" i="41"/>
  <c r="H91" i="41"/>
  <c r="G91" i="41"/>
  <c r="F91" i="41"/>
  <c r="E91" i="41"/>
  <c r="D91" i="41"/>
  <c r="N90" i="41"/>
  <c r="O90" i="41" s="1"/>
  <c r="N89" i="41"/>
  <c r="O89" i="41" s="1"/>
  <c r="N88" i="41"/>
  <c r="O88" i="41" s="1"/>
  <c r="N87" i="41"/>
  <c r="O87" i="41"/>
  <c r="N86" i="41"/>
  <c r="O86" i="41" s="1"/>
  <c r="N85" i="41"/>
  <c r="O85" i="41" s="1"/>
  <c r="N84" i="41"/>
  <c r="O84" i="41" s="1"/>
  <c r="N83" i="41"/>
  <c r="O83" i="41" s="1"/>
  <c r="N82" i="41"/>
  <c r="O82" i="41"/>
  <c r="N81" i="41"/>
  <c r="O81" i="41"/>
  <c r="M80" i="41"/>
  <c r="L80" i="41"/>
  <c r="K80" i="41"/>
  <c r="J80" i="41"/>
  <c r="I80" i="41"/>
  <c r="H80" i="41"/>
  <c r="G80" i="41"/>
  <c r="F80" i="41"/>
  <c r="E80" i="41"/>
  <c r="D80" i="41"/>
  <c r="N79" i="41"/>
  <c r="O79" i="41"/>
  <c r="N78" i="41"/>
  <c r="O78" i="41" s="1"/>
  <c r="N77" i="41"/>
  <c r="O77" i="41" s="1"/>
  <c r="N76" i="41"/>
  <c r="O76" i="41" s="1"/>
  <c r="N75" i="41"/>
  <c r="O75" i="41" s="1"/>
  <c r="M74" i="41"/>
  <c r="L74" i="41"/>
  <c r="K74" i="41"/>
  <c r="J74" i="41"/>
  <c r="I74" i="41"/>
  <c r="H74" i="41"/>
  <c r="G74" i="41"/>
  <c r="F74" i="41"/>
  <c r="E74" i="41"/>
  <c r="D74" i="41"/>
  <c r="N73" i="41"/>
  <c r="O73" i="41" s="1"/>
  <c r="N72" i="41"/>
  <c r="O72" i="41"/>
  <c r="N71" i="41"/>
  <c r="O71" i="4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94" i="40"/>
  <c r="O94" i="40" s="1"/>
  <c r="N93" i="40"/>
  <c r="O93" i="40"/>
  <c r="N92" i="40"/>
  <c r="O92" i="40" s="1"/>
  <c r="N91" i="40"/>
  <c r="O91" i="40" s="1"/>
  <c r="N90" i="40"/>
  <c r="O90" i="40" s="1"/>
  <c r="M89" i="40"/>
  <c r="L89" i="40"/>
  <c r="K89" i="40"/>
  <c r="J89" i="40"/>
  <c r="I89" i="40"/>
  <c r="H89" i="40"/>
  <c r="G89" i="40"/>
  <c r="F89" i="40"/>
  <c r="E89" i="40"/>
  <c r="D89" i="40"/>
  <c r="N88" i="40"/>
  <c r="O88" i="40" s="1"/>
  <c r="N87" i="40"/>
  <c r="O87" i="40" s="1"/>
  <c r="N86" i="40"/>
  <c r="O86" i="40"/>
  <c r="N85" i="40"/>
  <c r="O85" i="40"/>
  <c r="N84" i="40"/>
  <c r="O84" i="40" s="1"/>
  <c r="N83" i="40"/>
  <c r="O83" i="40" s="1"/>
  <c r="N82" i="40"/>
  <c r="O82" i="40" s="1"/>
  <c r="N81" i="40"/>
  <c r="O81" i="40" s="1"/>
  <c r="N80" i="40"/>
  <c r="O80" i="40" s="1"/>
  <c r="M79" i="40"/>
  <c r="L79" i="40"/>
  <c r="K79" i="40"/>
  <c r="J79" i="40"/>
  <c r="I79" i="40"/>
  <c r="H79" i="40"/>
  <c r="G79" i="40"/>
  <c r="F79" i="40"/>
  <c r="E79" i="40"/>
  <c r="D79" i="40"/>
  <c r="N78" i="40"/>
  <c r="O78" i="40" s="1"/>
  <c r="N77" i="40"/>
  <c r="O77" i="40"/>
  <c r="N76" i="40"/>
  <c r="O76" i="40" s="1"/>
  <c r="N75" i="40"/>
  <c r="O75" i="40" s="1"/>
  <c r="N74" i="40"/>
  <c r="O74" i="40" s="1"/>
  <c r="N73" i="40"/>
  <c r="O73" i="40" s="1"/>
  <c r="M72" i="40"/>
  <c r="N72" i="40" s="1"/>
  <c r="L72" i="40"/>
  <c r="K72" i="40"/>
  <c r="J72" i="40"/>
  <c r="I72" i="40"/>
  <c r="H72" i="40"/>
  <c r="G72" i="40"/>
  <c r="F72" i="40"/>
  <c r="E72" i="40"/>
  <c r="D72" i="40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/>
  <c r="N62" i="40"/>
  <c r="O62" i="40"/>
  <c r="N61" i="40"/>
  <c r="O61" i="40" s="1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 s="1"/>
  <c r="N54" i="40"/>
  <c r="O54" i="40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/>
  <c r="N49" i="40"/>
  <c r="O49" i="40"/>
  <c r="N48" i="40"/>
  <c r="O48" i="40"/>
  <c r="N47" i="40"/>
  <c r="O47" i="40"/>
  <c r="N46" i="40"/>
  <c r="O46" i="40" s="1"/>
  <c r="N45" i="40"/>
  <c r="O45" i="40" s="1"/>
  <c r="N44" i="40"/>
  <c r="O44" i="40"/>
  <c r="N43" i="40"/>
  <c r="O43" i="40"/>
  <c r="N42" i="40"/>
  <c r="O42" i="40"/>
  <c r="N41" i="40"/>
  <c r="O41" i="40"/>
  <c r="N40" i="40"/>
  <c r="O40" i="40" s="1"/>
  <c r="N39" i="40"/>
  <c r="O39" i="40" s="1"/>
  <c r="N38" i="40"/>
  <c r="O38" i="40"/>
  <c r="N37" i="40"/>
  <c r="O37" i="40"/>
  <c r="N36" i="40"/>
  <c r="O36" i="40"/>
  <c r="N35" i="40"/>
  <c r="O35" i="40"/>
  <c r="N34" i="40"/>
  <c r="O34" i="40" s="1"/>
  <c r="N33" i="40"/>
  <c r="O33" i="40" s="1"/>
  <c r="N32" i="40"/>
  <c r="O32" i="40"/>
  <c r="N31" i="40"/>
  <c r="O31" i="40"/>
  <c r="N30" i="40"/>
  <c r="O30" i="40"/>
  <c r="N29" i="40"/>
  <c r="O29" i="40"/>
  <c r="N28" i="40"/>
  <c r="O28" i="40" s="1"/>
  <c r="N27" i="40"/>
  <c r="O27" i="40" s="1"/>
  <c r="N26" i="40"/>
  <c r="O26" i="40"/>
  <c r="M25" i="40"/>
  <c r="L25" i="40"/>
  <c r="K25" i="40"/>
  <c r="J25" i="40"/>
  <c r="I25" i="40"/>
  <c r="H25" i="40"/>
  <c r="H95" i="40" s="1"/>
  <c r="G25" i="40"/>
  <c r="F25" i="40"/>
  <c r="E25" i="40"/>
  <c r="D25" i="40"/>
  <c r="N24" i="40"/>
  <c r="O24" i="40"/>
  <c r="N23" i="40"/>
  <c r="O23" i="40"/>
  <c r="N22" i="40"/>
  <c r="O22" i="40"/>
  <c r="N21" i="40"/>
  <c r="O21" i="40"/>
  <c r="N20" i="40"/>
  <c r="O20" i="40" s="1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91" i="39"/>
  <c r="O91" i="39" s="1"/>
  <c r="N90" i="39"/>
  <c r="O90" i="39" s="1"/>
  <c r="N89" i="39"/>
  <c r="O89" i="39"/>
  <c r="M88" i="39"/>
  <c r="L88" i="39"/>
  <c r="K88" i="39"/>
  <c r="J88" i="39"/>
  <c r="I88" i="39"/>
  <c r="H88" i="39"/>
  <c r="G88" i="39"/>
  <c r="F88" i="39"/>
  <c r="E88" i="39"/>
  <c r="D88" i="39"/>
  <c r="N87" i="39"/>
  <c r="O87" i="39"/>
  <c r="N86" i="39"/>
  <c r="O86" i="39"/>
  <c r="N85" i="39"/>
  <c r="O85" i="39"/>
  <c r="N84" i="39"/>
  <c r="O84" i="39"/>
  <c r="N83" i="39"/>
  <c r="O83" i="39" s="1"/>
  <c r="N82" i="39"/>
  <c r="O82" i="39" s="1"/>
  <c r="N81" i="39"/>
  <c r="O81" i="39"/>
  <c r="N80" i="39"/>
  <c r="O80" i="39"/>
  <c r="N79" i="39"/>
  <c r="O79" i="39"/>
  <c r="M78" i="39"/>
  <c r="L78" i="39"/>
  <c r="K78" i="39"/>
  <c r="J78" i="39"/>
  <c r="I78" i="39"/>
  <c r="H78" i="39"/>
  <c r="G78" i="39"/>
  <c r="F78" i="39"/>
  <c r="E78" i="39"/>
  <c r="D78" i="39"/>
  <c r="N77" i="39"/>
  <c r="O77" i="39"/>
  <c r="N76" i="39"/>
  <c r="O76" i="39"/>
  <c r="N75" i="39"/>
  <c r="O75" i="39" s="1"/>
  <c r="N74" i="39"/>
  <c r="O74" i="39"/>
  <c r="N73" i="39"/>
  <c r="O73" i="39"/>
  <c r="M72" i="39"/>
  <c r="L72" i="39"/>
  <c r="K72" i="39"/>
  <c r="J72" i="39"/>
  <c r="I72" i="39"/>
  <c r="H72" i="39"/>
  <c r="H92" i="39" s="1"/>
  <c r="G72" i="39"/>
  <c r="F72" i="39"/>
  <c r="E72" i="39"/>
  <c r="D72" i="39"/>
  <c r="N71" i="39"/>
  <c r="O71" i="39"/>
  <c r="N70" i="39"/>
  <c r="O70" i="39"/>
  <c r="N69" i="39"/>
  <c r="O69" i="39"/>
  <c r="N68" i="39"/>
  <c r="O68" i="39"/>
  <c r="N67" i="39"/>
  <c r="O67" i="39" s="1"/>
  <c r="N66" i="39"/>
  <c r="O66" i="39"/>
  <c r="N65" i="39"/>
  <c r="O65" i="39"/>
  <c r="N64" i="39"/>
  <c r="O64" i="39"/>
  <c r="N63" i="39"/>
  <c r="O63" i="39"/>
  <c r="N62" i="39"/>
  <c r="O62" i="39"/>
  <c r="N61" i="39"/>
  <c r="O61" i="39" s="1"/>
  <c r="N60" i="39"/>
  <c r="O60" i="39"/>
  <c r="N59" i="39"/>
  <c r="O59" i="39"/>
  <c r="N58" i="39"/>
  <c r="O58" i="39"/>
  <c r="N57" i="39"/>
  <c r="O57" i="39"/>
  <c r="N56" i="39"/>
  <c r="O56" i="39"/>
  <c r="N55" i="39"/>
  <c r="O55" i="39" s="1"/>
  <c r="N54" i="39"/>
  <c r="O54" i="39"/>
  <c r="N53" i="39"/>
  <c r="O53" i="39"/>
  <c r="N52" i="39"/>
  <c r="O52" i="39"/>
  <c r="N51" i="39"/>
  <c r="O51" i="39"/>
  <c r="M50" i="39"/>
  <c r="L50" i="39"/>
  <c r="N50" i="39" s="1"/>
  <c r="K50" i="39"/>
  <c r="J50" i="39"/>
  <c r="I50" i="39"/>
  <c r="H50" i="39"/>
  <c r="G50" i="39"/>
  <c r="F50" i="39"/>
  <c r="E50" i="39"/>
  <c r="D50" i="39"/>
  <c r="N49" i="39"/>
  <c r="O49" i="39"/>
  <c r="N48" i="39"/>
  <c r="O48" i="39"/>
  <c r="N47" i="39"/>
  <c r="O47" i="39" s="1"/>
  <c r="N46" i="39"/>
  <c r="O46" i="39"/>
  <c r="N45" i="39"/>
  <c r="O45" i="39"/>
  <c r="N44" i="39"/>
  <c r="O44" i="39"/>
  <c r="N43" i="39"/>
  <c r="O43" i="39"/>
  <c r="N42" i="39"/>
  <c r="O42" i="39"/>
  <c r="N41" i="39"/>
  <c r="O41" i="39" s="1"/>
  <c r="N40" i="39"/>
  <c r="O40" i="39"/>
  <c r="N39" i="39"/>
  <c r="O39" i="39"/>
  <c r="N38" i="39"/>
  <c r="O38" i="39"/>
  <c r="N37" i="39"/>
  <c r="O37" i="39"/>
  <c r="N36" i="39"/>
  <c r="O36" i="39"/>
  <c r="N35" i="39"/>
  <c r="O35" i="39" s="1"/>
  <c r="N34" i="39"/>
  <c r="O34" i="39"/>
  <c r="N33" i="39"/>
  <c r="O33" i="39"/>
  <c r="N32" i="39"/>
  <c r="O32" i="39"/>
  <c r="N31" i="39"/>
  <c r="O31" i="39"/>
  <c r="N30" i="39"/>
  <c r="O30" i="39"/>
  <c r="N29" i="39"/>
  <c r="O29" i="39" s="1"/>
  <c r="N28" i="39"/>
  <c r="O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 s="1"/>
  <c r="N20" i="39"/>
  <c r="O20" i="39" s="1"/>
  <c r="N19" i="39"/>
  <c r="O19" i="39"/>
  <c r="N18" i="39"/>
  <c r="O18" i="39"/>
  <c r="M17" i="39"/>
  <c r="L17" i="39"/>
  <c r="K17" i="39"/>
  <c r="J17" i="39"/>
  <c r="J92" i="39" s="1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 s="1"/>
  <c r="N12" i="39"/>
  <c r="O12" i="39" s="1"/>
  <c r="N11" i="39"/>
  <c r="O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90" i="38"/>
  <c r="O90" i="38" s="1"/>
  <c r="N89" i="38"/>
  <c r="O89" i="38"/>
  <c r="N88" i="38"/>
  <c r="O88" i="38"/>
  <c r="N87" i="38"/>
  <c r="O87" i="38"/>
  <c r="M86" i="38"/>
  <c r="L86" i="38"/>
  <c r="N86" i="38" s="1"/>
  <c r="O86" i="38" s="1"/>
  <c r="K86" i="38"/>
  <c r="J86" i="38"/>
  <c r="I86" i="38"/>
  <c r="H86" i="38"/>
  <c r="G86" i="38"/>
  <c r="F86" i="38"/>
  <c r="E86" i="38"/>
  <c r="D86" i="38"/>
  <c r="N85" i="38"/>
  <c r="O85" i="38"/>
  <c r="N84" i="38"/>
  <c r="O84" i="38"/>
  <c r="N83" i="38"/>
  <c r="O83" i="38" s="1"/>
  <c r="N82" i="38"/>
  <c r="O82" i="38" s="1"/>
  <c r="N81" i="38"/>
  <c r="O81" i="38"/>
  <c r="N80" i="38"/>
  <c r="O80" i="38"/>
  <c r="N79" i="38"/>
  <c r="O79" i="38"/>
  <c r="N78" i="38"/>
  <c r="O78" i="38"/>
  <c r="N77" i="38"/>
  <c r="O77" i="38" s="1"/>
  <c r="M76" i="38"/>
  <c r="L76" i="38"/>
  <c r="K76" i="38"/>
  <c r="J76" i="38"/>
  <c r="I76" i="38"/>
  <c r="H76" i="38"/>
  <c r="G76" i="38"/>
  <c r="F76" i="38"/>
  <c r="E76" i="38"/>
  <c r="D76" i="38"/>
  <c r="N75" i="38"/>
  <c r="O75" i="38" s="1"/>
  <c r="N74" i="38"/>
  <c r="O74" i="38" s="1"/>
  <c r="N73" i="38"/>
  <c r="O73" i="38"/>
  <c r="N72" i="38"/>
  <c r="O72" i="38"/>
  <c r="N71" i="38"/>
  <c r="O71" i="38"/>
  <c r="M70" i="38"/>
  <c r="L70" i="38"/>
  <c r="K70" i="38"/>
  <c r="J70" i="38"/>
  <c r="I70" i="38"/>
  <c r="H70" i="38"/>
  <c r="G70" i="38"/>
  <c r="F70" i="38"/>
  <c r="E70" i="38"/>
  <c r="D70" i="38"/>
  <c r="N69" i="38"/>
  <c r="O69" i="38"/>
  <c r="N68" i="38"/>
  <c r="O68" i="38"/>
  <c r="N67" i="38"/>
  <c r="O67" i="38" s="1"/>
  <c r="N66" i="38"/>
  <c r="O66" i="38" s="1"/>
  <c r="N65" i="38"/>
  <c r="O65" i="38"/>
  <c r="N64" i="38"/>
  <c r="O64" i="38"/>
  <c r="N63" i="38"/>
  <c r="O63" i="38"/>
  <c r="N62" i="38"/>
  <c r="O62" i="38"/>
  <c r="N61" i="38"/>
  <c r="O61" i="38" s="1"/>
  <c r="N60" i="38"/>
  <c r="O60" i="38" s="1"/>
  <c r="N59" i="38"/>
  <c r="O59" i="38"/>
  <c r="N58" i="38"/>
  <c r="O58" i="38"/>
  <c r="N57" i="38"/>
  <c r="O57" i="38"/>
  <c r="N56" i="38"/>
  <c r="O56" i="38"/>
  <c r="N55" i="38"/>
  <c r="O55" i="38" s="1"/>
  <c r="N54" i="38"/>
  <c r="O54" i="38" s="1"/>
  <c r="N53" i="38"/>
  <c r="O53" i="38"/>
  <c r="N52" i="38"/>
  <c r="O52" i="38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 s="1"/>
  <c r="N46" i="38"/>
  <c r="O46" i="38" s="1"/>
  <c r="N45" i="38"/>
  <c r="O45" i="38"/>
  <c r="N44" i="38"/>
  <c r="O44" i="38"/>
  <c r="N43" i="38"/>
  <c r="O43" i="38"/>
  <c r="N42" i="38"/>
  <c r="O42" i="38"/>
  <c r="N41" i="38"/>
  <c r="O41" i="38" s="1"/>
  <c r="N40" i="38"/>
  <c r="O40" i="38" s="1"/>
  <c r="N39" i="38"/>
  <c r="O39" i="38"/>
  <c r="N38" i="38"/>
  <c r="O38" i="38"/>
  <c r="N37" i="38"/>
  <c r="O37" i="38"/>
  <c r="N36" i="38"/>
  <c r="O36" i="38"/>
  <c r="N35" i="38"/>
  <c r="O35" i="38" s="1"/>
  <c r="N34" i="38"/>
  <c r="O34" i="38" s="1"/>
  <c r="N33" i="38"/>
  <c r="O33" i="38"/>
  <c r="N32" i="38"/>
  <c r="O32" i="38"/>
  <c r="N31" i="38"/>
  <c r="O31" i="38"/>
  <c r="N30" i="38"/>
  <c r="O30" i="38"/>
  <c r="N29" i="38"/>
  <c r="O29" i="38" s="1"/>
  <c r="N28" i="38"/>
  <c r="O28" i="38" s="1"/>
  <c r="N27" i="38"/>
  <c r="O27" i="38"/>
  <c r="N26" i="38"/>
  <c r="O26" i="38"/>
  <c r="M25" i="38"/>
  <c r="L25" i="38"/>
  <c r="K25" i="38"/>
  <c r="J25" i="38"/>
  <c r="N25" i="38" s="1"/>
  <c r="O25" i="38" s="1"/>
  <c r="I25" i="38"/>
  <c r="H25" i="38"/>
  <c r="G25" i="38"/>
  <c r="F25" i="38"/>
  <c r="E25" i="38"/>
  <c r="D25" i="38"/>
  <c r="N24" i="38"/>
  <c r="O24" i="38"/>
  <c r="N23" i="38"/>
  <c r="O23" i="38"/>
  <c r="N22" i="38"/>
  <c r="O22" i="38"/>
  <c r="N21" i="38"/>
  <c r="O21" i="38" s="1"/>
  <c r="N20" i="38"/>
  <c r="O20" i="38" s="1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N13" i="38"/>
  <c r="O13" i="38" s="1"/>
  <c r="N12" i="38"/>
  <c r="O12" i="38" s="1"/>
  <c r="N11" i="38"/>
  <c r="O11" i="38"/>
  <c r="N10" i="38"/>
  <c r="O10" i="38"/>
  <c r="N9" i="38"/>
  <c r="O9" i="38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" i="38" s="1"/>
  <c r="O5" i="38" s="1"/>
  <c r="N95" i="37"/>
  <c r="O95" i="37"/>
  <c r="N94" i="37"/>
  <c r="O94" i="37"/>
  <c r="N93" i="37"/>
  <c r="O93" i="37" s="1"/>
  <c r="N92" i="37"/>
  <c r="O92" i="37" s="1"/>
  <c r="N91" i="37"/>
  <c r="O91" i="37"/>
  <c r="M90" i="37"/>
  <c r="L90" i="37"/>
  <c r="K90" i="37"/>
  <c r="J90" i="37"/>
  <c r="I90" i="37"/>
  <c r="H90" i="37"/>
  <c r="G90" i="37"/>
  <c r="F90" i="37"/>
  <c r="E90" i="37"/>
  <c r="D90" i="37"/>
  <c r="N89" i="37"/>
  <c r="O89" i="37"/>
  <c r="N88" i="37"/>
  <c r="O88" i="37" s="1"/>
  <c r="N87" i="37"/>
  <c r="O87" i="37"/>
  <c r="N86" i="37"/>
  <c r="O86" i="37"/>
  <c r="N85" i="37"/>
  <c r="O85" i="37" s="1"/>
  <c r="N84" i="37"/>
  <c r="O84" i="37" s="1"/>
  <c r="N83" i="37"/>
  <c r="O83" i="37"/>
  <c r="N82" i="37"/>
  <c r="O82" i="37" s="1"/>
  <c r="N81" i="37"/>
  <c r="O81" i="37"/>
  <c r="N80" i="37"/>
  <c r="O80" i="37"/>
  <c r="M79" i="37"/>
  <c r="L79" i="37"/>
  <c r="K79" i="37"/>
  <c r="N79" i="37" s="1"/>
  <c r="O79" i="37" s="1"/>
  <c r="J79" i="37"/>
  <c r="I79" i="37"/>
  <c r="H79" i="37"/>
  <c r="G79" i="37"/>
  <c r="F79" i="37"/>
  <c r="E79" i="37"/>
  <c r="D79" i="37"/>
  <c r="N78" i="37"/>
  <c r="O78" i="37"/>
  <c r="N77" i="37"/>
  <c r="O77" i="37" s="1"/>
  <c r="N76" i="37"/>
  <c r="O76" i="37" s="1"/>
  <c r="N75" i="37"/>
  <c r="O75" i="37"/>
  <c r="N74" i="37"/>
  <c r="O74" i="37" s="1"/>
  <c r="M73" i="37"/>
  <c r="L73" i="37"/>
  <c r="K73" i="37"/>
  <c r="J73" i="37"/>
  <c r="I73" i="37"/>
  <c r="H73" i="37"/>
  <c r="G73" i="37"/>
  <c r="N73" i="37" s="1"/>
  <c r="O73" i="37" s="1"/>
  <c r="F73" i="37"/>
  <c r="E73" i="37"/>
  <c r="D73" i="37"/>
  <c r="N72" i="37"/>
  <c r="O72" i="37" s="1"/>
  <c r="N71" i="37"/>
  <c r="O71" i="37"/>
  <c r="N70" i="37"/>
  <c r="O70" i="37"/>
  <c r="N69" i="37"/>
  <c r="O69" i="37" s="1"/>
  <c r="N68" i="37"/>
  <c r="O68" i="37" s="1"/>
  <c r="N67" i="37"/>
  <c r="O67" i="37"/>
  <c r="N66" i="37"/>
  <c r="O66" i="37" s="1"/>
  <c r="N65" i="37"/>
  <c r="O65" i="37"/>
  <c r="N64" i="37"/>
  <c r="O64" i="37"/>
  <c r="N63" i="37"/>
  <c r="O63" i="37" s="1"/>
  <c r="N62" i="37"/>
  <c r="O62" i="37" s="1"/>
  <c r="N61" i="37"/>
  <c r="O61" i="37"/>
  <c r="N60" i="37"/>
  <c r="O60" i="37" s="1"/>
  <c r="N59" i="37"/>
  <c r="O59" i="37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/>
  <c r="M52" i="37"/>
  <c r="L52" i="37"/>
  <c r="K52" i="37"/>
  <c r="J52" i="37"/>
  <c r="I52" i="37"/>
  <c r="N52" i="37" s="1"/>
  <c r="O52" i="37" s="1"/>
  <c r="H52" i="37"/>
  <c r="G52" i="37"/>
  <c r="F52" i="37"/>
  <c r="E52" i="37"/>
  <c r="D52" i="37"/>
  <c r="N51" i="37"/>
  <c r="O51" i="37"/>
  <c r="N50" i="37"/>
  <c r="O50" i="37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/>
  <c r="N43" i="37"/>
  <c r="O43" i="37" s="1"/>
  <c r="N42" i="37"/>
  <c r="O42" i="37" s="1"/>
  <c r="N41" i="37"/>
  <c r="O41" i="37"/>
  <c r="N40" i="37"/>
  <c r="O40" i="37" s="1"/>
  <c r="N39" i="37"/>
  <c r="O39" i="37"/>
  <c r="N38" i="37"/>
  <c r="O38" i="37"/>
  <c r="N37" i="37"/>
  <c r="O37" i="37" s="1"/>
  <c r="N36" i="37"/>
  <c r="O36" i="37" s="1"/>
  <c r="N35" i="37"/>
  <c r="O35" i="37"/>
  <c r="N34" i="37"/>
  <c r="O34" i="37" s="1"/>
  <c r="N33" i="37"/>
  <c r="O33" i="37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/>
  <c r="N26" i="37"/>
  <c r="O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/>
  <c r="N20" i="37"/>
  <c r="O20" i="37" s="1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N13" i="37"/>
  <c r="O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D5" i="37"/>
  <c r="N94" i="36"/>
  <c r="O94" i="36" s="1"/>
  <c r="N93" i="36"/>
  <c r="O93" i="36"/>
  <c r="N92" i="36"/>
  <c r="O92" i="36"/>
  <c r="N91" i="36"/>
  <c r="O91" i="36" s="1"/>
  <c r="M90" i="36"/>
  <c r="L90" i="36"/>
  <c r="K90" i="36"/>
  <c r="J90" i="36"/>
  <c r="I90" i="36"/>
  <c r="H90" i="36"/>
  <c r="G90" i="36"/>
  <c r="F90" i="36"/>
  <c r="E90" i="36"/>
  <c r="D90" i="36"/>
  <c r="N89" i="36"/>
  <c r="O89" i="36" s="1"/>
  <c r="N88" i="36"/>
  <c r="O88" i="36" s="1"/>
  <c r="N87" i="36"/>
  <c r="O87" i="36" s="1"/>
  <c r="N86" i="36"/>
  <c r="O86" i="36" s="1"/>
  <c r="N85" i="36"/>
  <c r="O85" i="36"/>
  <c r="N84" i="36"/>
  <c r="O84" i="36"/>
  <c r="N83" i="36"/>
  <c r="O83" i="36" s="1"/>
  <c r="N82" i="36"/>
  <c r="O82" i="36" s="1"/>
  <c r="N81" i="36"/>
  <c r="O81" i="36" s="1"/>
  <c r="M80" i="36"/>
  <c r="L80" i="36"/>
  <c r="K80" i="36"/>
  <c r="J80" i="36"/>
  <c r="I80" i="36"/>
  <c r="H80" i="36"/>
  <c r="G80" i="36"/>
  <c r="F80" i="36"/>
  <c r="E80" i="36"/>
  <c r="N80" i="36" s="1"/>
  <c r="O80" i="36" s="1"/>
  <c r="D80" i="36"/>
  <c r="N79" i="36"/>
  <c r="O79" i="36" s="1"/>
  <c r="N78" i="36"/>
  <c r="O78" i="36" s="1"/>
  <c r="N77" i="36"/>
  <c r="O77" i="36" s="1"/>
  <c r="N76" i="36"/>
  <c r="O76" i="36"/>
  <c r="N75" i="36"/>
  <c r="O75" i="36" s="1"/>
  <c r="M74" i="36"/>
  <c r="N74" i="36" s="1"/>
  <c r="O74" i="36" s="1"/>
  <c r="L74" i="36"/>
  <c r="K74" i="36"/>
  <c r="J74" i="36"/>
  <c r="I74" i="36"/>
  <c r="H74" i="36"/>
  <c r="G74" i="36"/>
  <c r="F74" i="36"/>
  <c r="E74" i="36"/>
  <c r="D74" i="36"/>
  <c r="N73" i="36"/>
  <c r="O73" i="36" s="1"/>
  <c r="N72" i="36"/>
  <c r="O72" i="36" s="1"/>
  <c r="N71" i="36"/>
  <c r="O71" i="36" s="1"/>
  <c r="N70" i="36"/>
  <c r="O70" i="36" s="1"/>
  <c r="N69" i="36"/>
  <c r="O69" i="36" s="1"/>
  <c r="N68" i="36"/>
  <c r="O68" i="36"/>
  <c r="N67" i="36"/>
  <c r="O67" i="36" s="1"/>
  <c r="N66" i="36"/>
  <c r="O66" i="36" s="1"/>
  <c r="N65" i="36"/>
  <c r="O65" i="36" s="1"/>
  <c r="N64" i="36"/>
  <c r="O64" i="36" s="1"/>
  <c r="N63" i="36"/>
  <c r="O63" i="36" s="1"/>
  <c r="N62" i="36"/>
  <c r="O62" i="36"/>
  <c r="N61" i="36"/>
  <c r="O61" i="36" s="1"/>
  <c r="N60" i="36"/>
  <c r="O60" i="36" s="1"/>
  <c r="N59" i="36"/>
  <c r="O59" i="36" s="1"/>
  <c r="N58" i="36"/>
  <c r="O58" i="36" s="1"/>
  <c r="N57" i="36"/>
  <c r="O57" i="36" s="1"/>
  <c r="N56" i="36"/>
  <c r="O56" i="36"/>
  <c r="N55" i="36"/>
  <c r="O55" i="36" s="1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N52" i="36" s="1"/>
  <c r="O52" i="36" s="1"/>
  <c r="D52" i="36"/>
  <c r="N51" i="36"/>
  <c r="O51" i="36" s="1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N25" i="36" s="1"/>
  <c r="O25" i="36" s="1"/>
  <c r="F25" i="36"/>
  <c r="E25" i="36"/>
  <c r="D25" i="36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 s="1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K95" i="36"/>
  <c r="J5" i="36"/>
  <c r="I5" i="36"/>
  <c r="H5" i="36"/>
  <c r="G5" i="36"/>
  <c r="F5" i="36"/>
  <c r="E5" i="36"/>
  <c r="D5" i="36"/>
  <c r="N94" i="35"/>
  <c r="O94" i="35" s="1"/>
  <c r="N93" i="35"/>
  <c r="O93" i="35"/>
  <c r="N92" i="35"/>
  <c r="O92" i="35" s="1"/>
  <c r="N91" i="35"/>
  <c r="O91" i="35"/>
  <c r="N90" i="35"/>
  <c r="O90" i="35" s="1"/>
  <c r="M89" i="35"/>
  <c r="N89" i="35" s="1"/>
  <c r="O89" i="35" s="1"/>
  <c r="L89" i="35"/>
  <c r="K89" i="35"/>
  <c r="J89" i="35"/>
  <c r="I89" i="35"/>
  <c r="H89" i="35"/>
  <c r="G89" i="35"/>
  <c r="F89" i="35"/>
  <c r="E89" i="35"/>
  <c r="D89" i="35"/>
  <c r="N88" i="35"/>
  <c r="O88" i="35" s="1"/>
  <c r="N87" i="35"/>
  <c r="O87" i="35" s="1"/>
  <c r="N86" i="35"/>
  <c r="O86" i="35" s="1"/>
  <c r="N85" i="35"/>
  <c r="O85" i="35"/>
  <c r="N84" i="35"/>
  <c r="O84" i="35" s="1"/>
  <c r="N83" i="35"/>
  <c r="O83" i="35"/>
  <c r="N82" i="35"/>
  <c r="O82" i="35" s="1"/>
  <c r="N81" i="35"/>
  <c r="O81" i="35" s="1"/>
  <c r="M80" i="35"/>
  <c r="L80" i="35"/>
  <c r="K80" i="35"/>
  <c r="J80" i="35"/>
  <c r="I80" i="35"/>
  <c r="H80" i="35"/>
  <c r="G80" i="35"/>
  <c r="F80" i="35"/>
  <c r="E80" i="35"/>
  <c r="D80" i="35"/>
  <c r="N79" i="35"/>
  <c r="O79" i="35" s="1"/>
  <c r="N78" i="35"/>
  <c r="O78" i="35" s="1"/>
  <c r="N77" i="35"/>
  <c r="O77" i="35" s="1"/>
  <c r="N76" i="35"/>
  <c r="O76" i="35" s="1"/>
  <c r="N75" i="35"/>
  <c r="O75" i="35"/>
  <c r="M74" i="35"/>
  <c r="L74" i="35"/>
  <c r="K74" i="35"/>
  <c r="K95" i="35" s="1"/>
  <c r="J74" i="35"/>
  <c r="I74" i="35"/>
  <c r="H74" i="35"/>
  <c r="G74" i="35"/>
  <c r="F74" i="35"/>
  <c r="E74" i="35"/>
  <c r="D74" i="35"/>
  <c r="N73" i="35"/>
  <c r="O73" i="35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N52" i="35" s="1"/>
  <c r="O52" i="35" s="1"/>
  <c r="D52" i="35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 s="1"/>
  <c r="N26" i="35"/>
  <c r="O26" i="35" s="1"/>
  <c r="M25" i="35"/>
  <c r="L25" i="35"/>
  <c r="K25" i="35"/>
  <c r="J25" i="35"/>
  <c r="I25" i="35"/>
  <c r="H25" i="35"/>
  <c r="N25" i="35" s="1"/>
  <c r="G25" i="35"/>
  <c r="F25" i="35"/>
  <c r="E25" i="35"/>
  <c r="D25" i="35"/>
  <c r="N24" i="35"/>
  <c r="O24" i="35"/>
  <c r="N23" i="35"/>
  <c r="O23" i="35"/>
  <c r="N22" i="35"/>
  <c r="O22" i="35"/>
  <c r="N21" i="35"/>
  <c r="O21" i="35" s="1"/>
  <c r="N20" i="35"/>
  <c r="O20" i="35"/>
  <c r="N19" i="35"/>
  <c r="O19" i="35"/>
  <c r="N18" i="35"/>
  <c r="O18" i="35"/>
  <c r="M17" i="35"/>
  <c r="M95" i="35" s="1"/>
  <c r="L17" i="35"/>
  <c r="K17" i="35"/>
  <c r="J17" i="35"/>
  <c r="J95" i="35" s="1"/>
  <c r="I17" i="35"/>
  <c r="H17" i="35"/>
  <c r="G17" i="35"/>
  <c r="F17" i="35"/>
  <c r="E17" i="35"/>
  <c r="D17" i="35"/>
  <c r="N16" i="35"/>
  <c r="O16" i="35"/>
  <c r="N15" i="35"/>
  <c r="O15" i="35"/>
  <c r="N14" i="35"/>
  <c r="O14" i="35"/>
  <c r="N13" i="35"/>
  <c r="O13" i="35" s="1"/>
  <c r="N12" i="35"/>
  <c r="O12" i="35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L5" i="35"/>
  <c r="L95" i="35" s="1"/>
  <c r="K5" i="35"/>
  <c r="J5" i="35"/>
  <c r="I5" i="35"/>
  <c r="H5" i="35"/>
  <c r="G5" i="35"/>
  <c r="G95" i="35" s="1"/>
  <c r="F5" i="35"/>
  <c r="E5" i="35"/>
  <c r="D5" i="35"/>
  <c r="N5" i="35" s="1"/>
  <c r="O5" i="35" s="1"/>
  <c r="N95" i="34"/>
  <c r="O95" i="34"/>
  <c r="N94" i="34"/>
  <c r="O94" i="34" s="1"/>
  <c r="N93" i="34"/>
  <c r="O93" i="34" s="1"/>
  <c r="N92" i="34"/>
  <c r="O92" i="34" s="1"/>
  <c r="M91" i="34"/>
  <c r="L91" i="34"/>
  <c r="K91" i="34"/>
  <c r="J91" i="34"/>
  <c r="I91" i="34"/>
  <c r="H91" i="34"/>
  <c r="G91" i="34"/>
  <c r="F91" i="34"/>
  <c r="E91" i="34"/>
  <c r="N91" i="34" s="1"/>
  <c r="O91" i="34" s="1"/>
  <c r="D91" i="34"/>
  <c r="N90" i="34"/>
  <c r="O90" i="34" s="1"/>
  <c r="N89" i="34"/>
  <c r="O89" i="34" s="1"/>
  <c r="N88" i="34"/>
  <c r="O88" i="34"/>
  <c r="N87" i="34"/>
  <c r="O87" i="34" s="1"/>
  <c r="N86" i="34"/>
  <c r="O86" i="34" s="1"/>
  <c r="N85" i="34"/>
  <c r="O85" i="34" s="1"/>
  <c r="N84" i="34"/>
  <c r="O84" i="34" s="1"/>
  <c r="N83" i="34"/>
  <c r="O83" i="34" s="1"/>
  <c r="M82" i="34"/>
  <c r="L82" i="34"/>
  <c r="K82" i="34"/>
  <c r="J82" i="34"/>
  <c r="J96" i="34" s="1"/>
  <c r="I82" i="34"/>
  <c r="H82" i="34"/>
  <c r="G82" i="34"/>
  <c r="F82" i="34"/>
  <c r="E82" i="34"/>
  <c r="D82" i="34"/>
  <c r="N81" i="34"/>
  <c r="O81" i="34" s="1"/>
  <c r="N80" i="34"/>
  <c r="O80" i="34" s="1"/>
  <c r="N79" i="34"/>
  <c r="O79" i="34" s="1"/>
  <c r="N78" i="34"/>
  <c r="O78" i="34" s="1"/>
  <c r="N77" i="34"/>
  <c r="O77" i="34" s="1"/>
  <c r="M76" i="34"/>
  <c r="L76" i="34"/>
  <c r="K76" i="34"/>
  <c r="J76" i="34"/>
  <c r="I76" i="34"/>
  <c r="I96" i="34" s="1"/>
  <c r="H76" i="34"/>
  <c r="G76" i="34"/>
  <c r="F76" i="34"/>
  <c r="E76" i="34"/>
  <c r="D76" i="34"/>
  <c r="N76" i="34" s="1"/>
  <c r="O76" i="34" s="1"/>
  <c r="N75" i="34"/>
  <c r="O75" i="34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 s="1"/>
  <c r="N55" i="34"/>
  <c r="O55" i="34" s="1"/>
  <c r="M54" i="34"/>
  <c r="L54" i="34"/>
  <c r="K54" i="34"/>
  <c r="J54" i="34"/>
  <c r="I54" i="34"/>
  <c r="H54" i="34"/>
  <c r="G54" i="34"/>
  <c r="F54" i="34"/>
  <c r="E54" i="34"/>
  <c r="D54" i="34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N14" i="34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96" i="34" s="1"/>
  <c r="L5" i="34"/>
  <c r="L96" i="34"/>
  <c r="K5" i="34"/>
  <c r="K96" i="34" s="1"/>
  <c r="J5" i="34"/>
  <c r="I5" i="34"/>
  <c r="H5" i="34"/>
  <c r="H96" i="34"/>
  <c r="G5" i="34"/>
  <c r="G96" i="34" s="1"/>
  <c r="F5" i="34"/>
  <c r="F96" i="34" s="1"/>
  <c r="E5" i="34"/>
  <c r="D5" i="34"/>
  <c r="D96" i="34" s="1"/>
  <c r="N55" i="33"/>
  <c r="O55" i="33" s="1"/>
  <c r="N93" i="33"/>
  <c r="O93" i="33" s="1"/>
  <c r="N94" i="33"/>
  <c r="O94" i="33"/>
  <c r="N95" i="33"/>
  <c r="O95" i="33" s="1"/>
  <c r="N73" i="33"/>
  <c r="O73" i="33" s="1"/>
  <c r="N56" i="33"/>
  <c r="O56" i="33" s="1"/>
  <c r="N57" i="33"/>
  <c r="O57" i="33" s="1"/>
  <c r="N58" i="33"/>
  <c r="O58" i="33" s="1"/>
  <c r="N59" i="33"/>
  <c r="O59" i="33"/>
  <c r="N60" i="33"/>
  <c r="O60" i="33" s="1"/>
  <c r="N61" i="33"/>
  <c r="O61" i="33" s="1"/>
  <c r="N62" i="33"/>
  <c r="O62" i="33" s="1"/>
  <c r="N63" i="33"/>
  <c r="O63" i="33" s="1"/>
  <c r="N64" i="33"/>
  <c r="O64" i="33" s="1"/>
  <c r="N65" i="33"/>
  <c r="O65" i="33"/>
  <c r="N66" i="33"/>
  <c r="O66" i="33" s="1"/>
  <c r="N67" i="33"/>
  <c r="O67" i="33" s="1"/>
  <c r="N68" i="33"/>
  <c r="O68" i="33" s="1"/>
  <c r="N69" i="33"/>
  <c r="O69" i="33" s="1"/>
  <c r="N70" i="33"/>
  <c r="O70" i="33" s="1"/>
  <c r="N71" i="33"/>
  <c r="O71" i="33"/>
  <c r="N72" i="33"/>
  <c r="O72" i="33" s="1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/>
  <c r="N45" i="33"/>
  <c r="O45" i="33" s="1"/>
  <c r="N46" i="33"/>
  <c r="O46" i="33" s="1"/>
  <c r="N47" i="33"/>
  <c r="O47" i="33" s="1"/>
  <c r="N48" i="33"/>
  <c r="O48" i="33" s="1"/>
  <c r="N49" i="33"/>
  <c r="O49" i="33" s="1"/>
  <c r="N50" i="33"/>
  <c r="O50" i="33"/>
  <c r="N51" i="33"/>
  <c r="O51" i="33" s="1"/>
  <c r="N52" i="33"/>
  <c r="O52" i="33" s="1"/>
  <c r="N53" i="33"/>
  <c r="O53" i="33" s="1"/>
  <c r="E54" i="33"/>
  <c r="F54" i="33"/>
  <c r="G54" i="33"/>
  <c r="H54" i="33"/>
  <c r="I54" i="33"/>
  <c r="J54" i="33"/>
  <c r="K54" i="33"/>
  <c r="L54" i="33"/>
  <c r="M54" i="33"/>
  <c r="D54" i="33"/>
  <c r="E27" i="33"/>
  <c r="F27" i="33"/>
  <c r="G27" i="33"/>
  <c r="H27" i="33"/>
  <c r="I27" i="33"/>
  <c r="J27" i="33"/>
  <c r="K27" i="33"/>
  <c r="L27" i="33"/>
  <c r="M27" i="33"/>
  <c r="D27" i="33"/>
  <c r="E17" i="33"/>
  <c r="F17" i="33"/>
  <c r="G17" i="33"/>
  <c r="H17" i="33"/>
  <c r="I17" i="33"/>
  <c r="J17" i="33"/>
  <c r="K17" i="33"/>
  <c r="N17" i="33" s="1"/>
  <c r="O17" i="33" s="1"/>
  <c r="L17" i="33"/>
  <c r="M17" i="33"/>
  <c r="D17" i="33"/>
  <c r="E5" i="33"/>
  <c r="E96" i="33" s="1"/>
  <c r="F5" i="33"/>
  <c r="G5" i="33"/>
  <c r="G96" i="33" s="1"/>
  <c r="H5" i="33"/>
  <c r="I5" i="33"/>
  <c r="I96" i="33" s="1"/>
  <c r="J5" i="33"/>
  <c r="K5" i="33"/>
  <c r="L5" i="33"/>
  <c r="M5" i="33"/>
  <c r="D5" i="33"/>
  <c r="N5" i="33" s="1"/>
  <c r="O5" i="33" s="1"/>
  <c r="E91" i="33"/>
  <c r="F91" i="33"/>
  <c r="N91" i="33" s="1"/>
  <c r="O91" i="33" s="1"/>
  <c r="G91" i="33"/>
  <c r="H91" i="33"/>
  <c r="H96" i="33" s="1"/>
  <c r="I91" i="33"/>
  <c r="J91" i="33"/>
  <c r="K91" i="33"/>
  <c r="L91" i="33"/>
  <c r="M91" i="33"/>
  <c r="D91" i="33"/>
  <c r="N92" i="33"/>
  <c r="O92" i="33"/>
  <c r="N83" i="33"/>
  <c r="O83" i="33" s="1"/>
  <c r="N84" i="33"/>
  <c r="O84" i="33"/>
  <c r="N85" i="33"/>
  <c r="O85" i="33"/>
  <c r="N86" i="33"/>
  <c r="N87" i="33"/>
  <c r="O87" i="33" s="1"/>
  <c r="N88" i="33"/>
  <c r="O88" i="33" s="1"/>
  <c r="N89" i="33"/>
  <c r="O89" i="33"/>
  <c r="N90" i="33"/>
  <c r="O90" i="33" s="1"/>
  <c r="N82" i="33"/>
  <c r="O82" i="33"/>
  <c r="E81" i="33"/>
  <c r="F81" i="33"/>
  <c r="G81" i="33"/>
  <c r="H81" i="33"/>
  <c r="I81" i="33"/>
  <c r="J81" i="33"/>
  <c r="K81" i="33"/>
  <c r="L81" i="33"/>
  <c r="L96" i="33" s="1"/>
  <c r="M81" i="33"/>
  <c r="D81" i="33"/>
  <c r="N81" i="33" s="1"/>
  <c r="O81" i="33" s="1"/>
  <c r="E75" i="33"/>
  <c r="F75" i="33"/>
  <c r="G75" i="33"/>
  <c r="H75" i="33"/>
  <c r="I75" i="33"/>
  <c r="J75" i="33"/>
  <c r="J96" i="33" s="1"/>
  <c r="K75" i="33"/>
  <c r="L75" i="33"/>
  <c r="M75" i="33"/>
  <c r="M96" i="33" s="1"/>
  <c r="D75" i="33"/>
  <c r="N75" i="33" s="1"/>
  <c r="O75" i="33" s="1"/>
  <c r="N77" i="33"/>
  <c r="O77" i="33"/>
  <c r="N78" i="33"/>
  <c r="O78" i="33"/>
  <c r="N79" i="33"/>
  <c r="O79" i="33"/>
  <c r="N80" i="33"/>
  <c r="O80" i="33"/>
  <c r="N76" i="33"/>
  <c r="O76" i="33"/>
  <c r="N74" i="33"/>
  <c r="O74" i="33"/>
  <c r="O86" i="33"/>
  <c r="N19" i="33"/>
  <c r="O19" i="33" s="1"/>
  <c r="N20" i="33"/>
  <c r="O20" i="33" s="1"/>
  <c r="N21" i="33"/>
  <c r="O21" i="33"/>
  <c r="N22" i="33"/>
  <c r="O22" i="33" s="1"/>
  <c r="N23" i="33"/>
  <c r="O23" i="33" s="1"/>
  <c r="N24" i="33"/>
  <c r="O24" i="33" s="1"/>
  <c r="N25" i="33"/>
  <c r="O25" i="33" s="1"/>
  <c r="N26" i="33"/>
  <c r="O26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/>
  <c r="N14" i="33"/>
  <c r="O14" i="33" s="1"/>
  <c r="N15" i="33"/>
  <c r="O15" i="33" s="1"/>
  <c r="N16" i="33"/>
  <c r="O16" i="33" s="1"/>
  <c r="N6" i="33"/>
  <c r="O6" i="33" s="1"/>
  <c r="N18" i="33"/>
  <c r="O18" i="33" s="1"/>
  <c r="N80" i="35"/>
  <c r="O80" i="35" s="1"/>
  <c r="N74" i="35"/>
  <c r="O74" i="35" s="1"/>
  <c r="I95" i="35"/>
  <c r="L95" i="36"/>
  <c r="H95" i="36"/>
  <c r="F95" i="36"/>
  <c r="N90" i="36"/>
  <c r="O90" i="36" s="1"/>
  <c r="J95" i="36"/>
  <c r="D95" i="36"/>
  <c r="F96" i="37"/>
  <c r="J96" i="37"/>
  <c r="H96" i="37"/>
  <c r="L96" i="37"/>
  <c r="M96" i="37"/>
  <c r="I96" i="37"/>
  <c r="N23" i="37"/>
  <c r="O23" i="37"/>
  <c r="D96" i="37"/>
  <c r="N5" i="37"/>
  <c r="O5" i="37" s="1"/>
  <c r="H91" i="38"/>
  <c r="K91" i="38"/>
  <c r="F91" i="38"/>
  <c r="I91" i="38"/>
  <c r="N49" i="38"/>
  <c r="O49" i="38"/>
  <c r="M91" i="38"/>
  <c r="G91" i="38"/>
  <c r="E91" i="38"/>
  <c r="F96" i="33"/>
  <c r="F92" i="39"/>
  <c r="L92" i="39"/>
  <c r="M92" i="39"/>
  <c r="G92" i="39"/>
  <c r="K92" i="39"/>
  <c r="N88" i="39"/>
  <c r="O88" i="39" s="1"/>
  <c r="I92" i="39"/>
  <c r="N78" i="39"/>
  <c r="O78" i="39" s="1"/>
  <c r="N72" i="39"/>
  <c r="O72" i="39" s="1"/>
  <c r="E92" i="39"/>
  <c r="N92" i="39" s="1"/>
  <c r="O92" i="39" s="1"/>
  <c r="D92" i="39"/>
  <c r="O50" i="39"/>
  <c r="N25" i="39"/>
  <c r="O25" i="39" s="1"/>
  <c r="N17" i="39"/>
  <c r="O17" i="39" s="1"/>
  <c r="N5" i="39"/>
  <c r="O5" i="39" s="1"/>
  <c r="N5" i="36"/>
  <c r="O5" i="36" s="1"/>
  <c r="D96" i="33"/>
  <c r="F95" i="35"/>
  <c r="O25" i="35"/>
  <c r="I95" i="36"/>
  <c r="E95" i="35"/>
  <c r="N17" i="35"/>
  <c r="O17" i="35" s="1"/>
  <c r="L95" i="40"/>
  <c r="O72" i="40"/>
  <c r="J95" i="40"/>
  <c r="N89" i="40"/>
  <c r="O89" i="40"/>
  <c r="G95" i="40"/>
  <c r="K95" i="40"/>
  <c r="N79" i="40"/>
  <c r="O79" i="40" s="1"/>
  <c r="N52" i="40"/>
  <c r="O52" i="40"/>
  <c r="M95" i="40"/>
  <c r="I95" i="40"/>
  <c r="E95" i="40"/>
  <c r="N17" i="40"/>
  <c r="O17" i="40"/>
  <c r="D95" i="40"/>
  <c r="N95" i="40" s="1"/>
  <c r="O95" i="40" s="1"/>
  <c r="N5" i="40"/>
  <c r="O5" i="40" s="1"/>
  <c r="F95" i="40"/>
  <c r="M98" i="41"/>
  <c r="L98" i="41"/>
  <c r="N91" i="41"/>
  <c r="O91" i="41" s="1"/>
  <c r="N80" i="41"/>
  <c r="O80" i="41" s="1"/>
  <c r="K98" i="41"/>
  <c r="H98" i="41"/>
  <c r="N74" i="41"/>
  <c r="O74" i="41"/>
  <c r="D98" i="41"/>
  <c r="F98" i="41"/>
  <c r="N53" i="41"/>
  <c r="O53" i="41" s="1"/>
  <c r="J98" i="41"/>
  <c r="E98" i="41"/>
  <c r="N26" i="41"/>
  <c r="O26" i="41" s="1"/>
  <c r="G98" i="41"/>
  <c r="N98" i="41" s="1"/>
  <c r="O98" i="41" s="1"/>
  <c r="I98" i="41"/>
  <c r="N16" i="41"/>
  <c r="O16" i="41"/>
  <c r="N5" i="41"/>
  <c r="O5" i="41"/>
  <c r="N80" i="42"/>
  <c r="O80" i="42" s="1"/>
  <c r="N74" i="42"/>
  <c r="O74" i="42" s="1"/>
  <c r="M99" i="42"/>
  <c r="J99" i="42"/>
  <c r="N53" i="42"/>
  <c r="O53" i="42"/>
  <c r="L99" i="42"/>
  <c r="K99" i="42"/>
  <c r="I99" i="42"/>
  <c r="N28" i="42"/>
  <c r="O28" i="42" s="1"/>
  <c r="F99" i="42"/>
  <c r="G99" i="42"/>
  <c r="E99" i="42"/>
  <c r="N17" i="42"/>
  <c r="O17" i="42" s="1"/>
  <c r="N5" i="42"/>
  <c r="O5" i="42"/>
  <c r="D99" i="42"/>
  <c r="N88" i="43"/>
  <c r="O88" i="43" s="1"/>
  <c r="L94" i="43"/>
  <c r="M94" i="43"/>
  <c r="N78" i="43"/>
  <c r="O78" i="43"/>
  <c r="I94" i="43"/>
  <c r="N50" i="43"/>
  <c r="O50" i="43" s="1"/>
  <c r="K94" i="43"/>
  <c r="F94" i="43"/>
  <c r="N27" i="43"/>
  <c r="O27" i="43" s="1"/>
  <c r="H94" i="43"/>
  <c r="G94" i="43"/>
  <c r="N17" i="43"/>
  <c r="O17" i="43"/>
  <c r="N5" i="43"/>
  <c r="O5" i="43" s="1"/>
  <c r="D94" i="43"/>
  <c r="N5" i="44"/>
  <c r="O5" i="44"/>
  <c r="N17" i="44"/>
  <c r="O17" i="44"/>
  <c r="F96" i="44"/>
  <c r="I96" i="44"/>
  <c r="L96" i="44"/>
  <c r="K96" i="44"/>
  <c r="J96" i="44"/>
  <c r="N90" i="44"/>
  <c r="O90" i="44" s="1"/>
  <c r="H96" i="44"/>
  <c r="E96" i="44"/>
  <c r="N73" i="44"/>
  <c r="O73" i="44" s="1"/>
  <c r="D96" i="44"/>
  <c r="N51" i="44"/>
  <c r="O51" i="44" s="1"/>
  <c r="K96" i="45"/>
  <c r="N88" i="45"/>
  <c r="O88" i="45" s="1"/>
  <c r="L96" i="45"/>
  <c r="M96" i="45"/>
  <c r="I96" i="45"/>
  <c r="H96" i="45"/>
  <c r="N50" i="45"/>
  <c r="O50" i="45"/>
  <c r="G96" i="45"/>
  <c r="E96" i="45"/>
  <c r="N28" i="45"/>
  <c r="O28" i="45" s="1"/>
  <c r="F96" i="45"/>
  <c r="N17" i="45"/>
  <c r="O17" i="45" s="1"/>
  <c r="N5" i="45"/>
  <c r="O5" i="45" s="1"/>
  <c r="O92" i="47"/>
  <c r="P92" i="47"/>
  <c r="O82" i="47"/>
  <c r="P82" i="47" s="1"/>
  <c r="O54" i="47"/>
  <c r="P54" i="47" s="1"/>
  <c r="O30" i="47"/>
  <c r="P30" i="47" s="1"/>
  <c r="I99" i="47"/>
  <c r="O19" i="47"/>
  <c r="P19" i="47"/>
  <c r="K99" i="47"/>
  <c r="M99" i="47"/>
  <c r="D99" i="47"/>
  <c r="L99" i="47"/>
  <c r="N99" i="47"/>
  <c r="E99" i="47"/>
  <c r="G99" i="47"/>
  <c r="O5" i="47"/>
  <c r="P5" i="47"/>
  <c r="J99" i="47"/>
  <c r="O101" i="48" l="1"/>
  <c r="N94" i="43"/>
  <c r="O94" i="43" s="1"/>
  <c r="N96" i="34"/>
  <c r="O96" i="34" s="1"/>
  <c r="O99" i="47"/>
  <c r="P99" i="47" s="1"/>
  <c r="J96" i="45"/>
  <c r="N25" i="40"/>
  <c r="O25" i="40" s="1"/>
  <c r="N27" i="33"/>
  <c r="O27" i="33" s="1"/>
  <c r="N5" i="34"/>
  <c r="O5" i="34" s="1"/>
  <c r="O76" i="47"/>
  <c r="P76" i="47" s="1"/>
  <c r="D96" i="45"/>
  <c r="N96" i="45" s="1"/>
  <c r="O96" i="45" s="1"/>
  <c r="H99" i="42"/>
  <c r="N99" i="42" s="1"/>
  <c r="O99" i="42" s="1"/>
  <c r="K96" i="33"/>
  <c r="N96" i="33" s="1"/>
  <c r="O96" i="33" s="1"/>
  <c r="K96" i="37"/>
  <c r="N17" i="37"/>
  <c r="O17" i="37" s="1"/>
  <c r="D91" i="38"/>
  <c r="N76" i="38"/>
  <c r="O76" i="38" s="1"/>
  <c r="M95" i="36"/>
  <c r="J94" i="43"/>
  <c r="N54" i="34"/>
  <c r="O54" i="34" s="1"/>
  <c r="E96" i="34"/>
  <c r="L91" i="38"/>
  <c r="N70" i="38"/>
  <c r="O70" i="38" s="1"/>
  <c r="G96" i="44"/>
  <c r="N96" i="44" s="1"/>
  <c r="O96" i="44" s="1"/>
  <c r="N54" i="33"/>
  <c r="O54" i="33" s="1"/>
  <c r="E95" i="36"/>
  <c r="N95" i="36" s="1"/>
  <c r="O95" i="36" s="1"/>
  <c r="E96" i="37"/>
  <c r="N90" i="37"/>
  <c r="O90" i="37" s="1"/>
  <c r="N82" i="34"/>
  <c r="O82" i="34" s="1"/>
  <c r="H95" i="35"/>
  <c r="N17" i="36"/>
  <c r="O17" i="36" s="1"/>
  <c r="G95" i="36"/>
  <c r="G96" i="37"/>
  <c r="J91" i="38"/>
  <c r="N17" i="38"/>
  <c r="O17" i="38" s="1"/>
  <c r="D95" i="35"/>
  <c r="N95" i="35" s="1"/>
  <c r="O95" i="35" s="1"/>
  <c r="P101" i="48" l="1"/>
  <c r="N91" i="38"/>
  <c r="O91" i="38" s="1"/>
  <c r="N96" i="37"/>
  <c r="O96" i="37" s="1"/>
</calcChain>
</file>

<file path=xl/sharedStrings.xml><?xml version="1.0" encoding="utf-8"?>
<sst xmlns="http://schemas.openxmlformats.org/spreadsheetml/2006/main" count="1681" uniqueCount="210">
  <si>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</si>
  <si>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</si>
  <si>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</si>
  <si>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</si>
  <si>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</si>
  <si>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</si>
  <si>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</si>
  <si>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</si>
  <si>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</si>
  <si>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</si>
  <si>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</si>
  <si>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</si>
  <si>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</si>
  <si>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</si>
  <si>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</si>
  <si>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</si>
  <si>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</si>
  <si>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</si>
  <si>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</si>
  <si>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</si>
  <si>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</si>
  <si>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</si>
  <si>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</si>
  <si>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</si>
  <si>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Gas</t>
  </si>
  <si>
    <t>Impact Fees - Residential - Physical Environment</t>
  </si>
  <si>
    <t>Impact Fees - Commercial - Physical Environment</t>
  </si>
  <si>
    <t>Impact Fees - Commercial - Transportation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</si>
  <si>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</si>
  <si>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</si>
  <si>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</si>
  <si>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</si>
  <si>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</si>
  <si>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</si>
  <si>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</si>
  <si>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</si>
  <si>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</si>
  <si>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Health or Hospitals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</si>
  <si>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</si>
  <si>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</si>
  <si>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</si>
  <si>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</si>
  <si>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</si>
  <si>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</si>
  <si>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</si>
  <si>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</si>
  <si>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</si>
  <si>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</si>
  <si>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</si>
  <si>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</si>
  <si>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</si>
  <si>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</si>
  <si>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</si>
  <si>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</si>
  <si>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</si>
  <si>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</si>
  <si>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</si>
  <si>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</si>
  <si>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</si>
  <si>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</si>
  <si>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</si>
  <si>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</si>
  <si>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</si>
  <si>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</si>
  <si>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</si>
  <si>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</si>
  <si>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</si>
  <si>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</si>
  <si>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</si>
  <si>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</si>
  <si>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</si>
  <si>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</si>
  <si>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</si>
  <si>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</si>
  <si>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</si>
  <si>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</si>
  <si>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Railroads</t>
  </si>
  <si>
    <t>Transportation (User Fees) - Parking Facilities</t>
  </si>
  <si>
    <t>Economic Environment - Housing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</si>
  <si>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</si>
  <si>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</si>
  <si>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</si>
  <si>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</si>
  <si>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</si>
  <si>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</si>
  <si>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</si>
  <si>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</si>
  <si>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</si>
  <si>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</si>
  <si>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</si>
  <si>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</si>
  <si>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</si>
  <si>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</si>
  <si>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</si>
  <si>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</si>
  <si>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</si>
  <si>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</si>
  <si>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</si>
  <si>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</si>
  <si>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</si>
  <si>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</si>
  <si>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</si>
  <si>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</si>
  <si>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</si>
  <si>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</si>
  <si>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</si>
  <si>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</si>
  <si>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</si>
  <si>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</si>
  <si>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</si>
  <si>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Tampa Revenues Reported by Account Code and Fund Type</t>
  </si>
  <si>
    <t>Local Fiscal Year Ended September 30, 2010</t>
  </si>
  <si>
    <t>Impact Fees - Residential - Other</t>
  </si>
  <si>
    <t>Federal Grant - Physical Environment - Water Supply System</t>
  </si>
  <si>
    <t>State Shared Revenues - Transportation - Mass Transit</t>
  </si>
  <si>
    <t>Physical Environment - Water / Sewer Combination Utility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</si>
  <si>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</si>
  <si>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</si>
  <si>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</si>
  <si>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</si>
  <si>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Transportation (User Fees) - Mass Transit</t>
  </si>
  <si>
    <t>Contributions from Enterprise Operations</t>
  </si>
  <si>
    <t>2011 Municipal Population:</t>
  </si>
  <si>
    <t>Local Fiscal Year Ended September 30, 2012</t>
  </si>
  <si>
    <t>State Grant - General Government</t>
  </si>
  <si>
    <t>General Gov't (Not Court-Related) - Administrative Service Fees</t>
  </si>
  <si>
    <t>2012 Municipal Population:</t>
  </si>
  <si>
    <t>Local Fiscal Year Ended September 30, 2008</t>
  </si>
  <si>
    <t>Permits and Franchise Fees</t>
  </si>
  <si>
    <t>Other Permits and Fees</t>
  </si>
  <si>
    <t>State Grant - Transportation - Mass Transit</t>
  </si>
  <si>
    <t>Grants from Other Local Units - Economic Environment</t>
  </si>
  <si>
    <t>Impact Fees - Physical Environment</t>
  </si>
  <si>
    <t>Impact Fees - Transportation</t>
  </si>
  <si>
    <t>Proceeds - Proceeds from Refunding Bonds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</si>
  <si>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</si>
  <si>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</si>
  <si>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</si>
  <si>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</si>
  <si>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</si>
  <si>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Franchise Fee - Solid Waste</t>
  </si>
  <si>
    <t>Federal Grant - Human Services - Other Human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</si>
  <si>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</si>
  <si>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</si>
  <si>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</si>
  <si>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</si>
  <si>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</si>
  <si>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</si>
  <si>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Mass Transit</t>
  </si>
  <si>
    <t>Transportation - Parking Facilities</t>
  </si>
  <si>
    <t>Interest and Other Earnings - Gain (Loss) on Sale of Investments</t>
  </si>
  <si>
    <t>Sales - Disposition of Fixed Assets</t>
  </si>
  <si>
    <t>Sales - Sale of Surplus Materials and Scrap</t>
  </si>
  <si>
    <t>Proceeds of General Capital Asset Dispositions - Sales</t>
  </si>
  <si>
    <t>Proprietary Non-Operating - Other Grants and Donations</t>
  </si>
  <si>
    <t>2013 Municipal Population:</t>
  </si>
  <si>
    <t>Local Fiscal Year Ended September 30, 2014</t>
  </si>
  <si>
    <t>State Grant - Transportation - Airport Development</t>
  </si>
  <si>
    <t>State Shared Revenues - General Government - Other General Government</t>
  </si>
  <si>
    <t>Proprietary Non-Operating - Capital Contributions from Other Public Source</t>
  </si>
  <si>
    <t>2014 Municipal Population:</t>
  </si>
  <si>
    <t>Local Fiscal Year Ended September 30, 2015</t>
  </si>
  <si>
    <t>State Grant - Physical Environment - Sewer / Wastewater</t>
  </si>
  <si>
    <t>Fines - Pollution Control Violations</t>
  </si>
  <si>
    <t>Proceeds - Installment Purchases and Capital Lease Proceeds</t>
  </si>
  <si>
    <t>2015 Municipal Population:</t>
  </si>
  <si>
    <t>Local Fiscal Year Ended September 30, 2016</t>
  </si>
  <si>
    <t>Franchise Fee - Other</t>
  </si>
  <si>
    <t>Special Assessments - Capital Improvement</t>
  </si>
  <si>
    <t>State Shared Revenues - Physical Environment - Sewer / Wastewater</t>
  </si>
  <si>
    <t>Interest and Other Earnings - Dividends</t>
  </si>
  <si>
    <t>2016 Municipal Population:</t>
  </si>
  <si>
    <t>Local Fiscal Year Ended September 30, 2017</t>
  </si>
  <si>
    <t>Impact Fees - Commercial - Culture / Recreation</t>
  </si>
  <si>
    <t>State Shared Revenues - Public Safety - Firefighter Supplemental Compensation</t>
  </si>
  <si>
    <t>Proprietary Non-Operating - Capital Contributions from Private Source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</si>
  <si>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</si>
  <si>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</si>
  <si>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</si>
  <si>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</si>
  <si>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</si>
  <si>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Franchise Fee - Water</t>
  </si>
  <si>
    <t>2019 Municipal Population:</t>
  </si>
  <si>
    <t>Local Fiscal Year Ended September 30, 2020</t>
  </si>
  <si>
    <t>State Grant - Physical Environment - Stormwater Management</t>
  </si>
  <si>
    <t>Proprietary Non-Operating - Other Non-Operating Sources</t>
  </si>
  <si>
    <t>2020 Municipal Population:</t>
  </si>
  <si>
    <t>Local Fiscal Year Ended September 30, 2021</t>
  </si>
  <si>
    <t>State Grant - Physical Environment - Water Supply System</t>
  </si>
  <si>
    <t>2021 Municipal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</si>
  <si>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</si>
  <si>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</si>
  <si>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</si>
  <si>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</si>
  <si>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</si>
  <si>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</si>
  <si>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Charter County Transportation System Surtax</t>
  </si>
  <si>
    <t>Local Government Infrastructure Surtax</t>
  </si>
  <si>
    <t>Local Communications Services Taxes</t>
  </si>
  <si>
    <t>Gross Receipts Tax on Commercial Hazardous Waste Facilities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</si>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</sst>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8"/>
      <c r="M3" s="69"/>
      <c r="N3" s="36"/>
      <c r="O3" s="37"/>
      <c r="P3" s="70" t="s">
        <v>190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191</v>
      </c>
      <c r="N4" s="35" t="s">
        <v>10</v>
      </c>
      <c r="O4" s="35" t="s">
        <v>192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193</v>
      </c>
      <c r="B5" s="26"/>
      <c r="C5" s="26"/>
      <c r="D5" s="27">
        <f>SUM(D6:D17)</f>
        <v>339042753</v>
      </c>
      <c r="E5" s="27">
        <f>SUM(E6:E17)</f>
        <v>57319983</v>
      </c>
      <c r="F5" s="27">
        <f>SUM(F6:F17)</f>
        <v>2000000</v>
      </c>
      <c r="G5" s="27">
        <f>SUM(G6:G17)</f>
        <v>27562839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2625570</v>
      </c>
      <c r="O5" s="28">
        <f>SUM(D5:N5)</f>
        <v>428551145</v>
      </c>
      <c r="P5" s="33">
        <f>(O5/P$103)</f>
        <v>1067.3433048078264</v>
      </c>
      <c r="Q5" s="6"/>
    </row>
    <row r="6" spans="1:134">
      <c r="A6" s="12"/>
      <c r="B6" s="25">
        <v>311</v>
      </c>
      <c r="C6" s="20" t="s">
        <v>3</v>
      </c>
      <c r="D6" s="46">
        <v>261361359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261361359</v>
      </c>
      <c r="P6" s="47">
        <f>(O6/P$103)</f>
        <v>650.9428335890334</v>
      </c>
      <c r="Q6" s="9"/>
    </row>
    <row r="7" spans="1:134">
      <c r="A7" s="12"/>
      <c r="B7" s="25">
        <v>312.13</v>
      </c>
      <c r="C7" s="20" t="s">
        <v>194</v>
      </c>
      <c r="D7" s="46">
        <v>0</v>
      </c>
      <c r="E7" s="46">
        <v>0</v>
      </c>
      <c r="F7" s="46">
        <v>2000000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2000000</v>
      </c>
      <c r="P7" s="47">
        <f>(O7/P$103)</f>
        <v>4.9811711729661878</v>
      </c>
      <c r="Q7" s="9"/>
    </row>
    <row r="8" spans="1:134">
      <c r="A8" s="12"/>
      <c r="B8" s="25">
        <v>312.41000000000003</v>
      </c>
      <c r="C8" s="20" t="s">
        <v>195</v>
      </c>
      <c r="D8" s="46">
        <v>0</v>
      </c>
      <c r="E8" s="46">
        <v>11065131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11065131</v>
      </c>
      <c r="P8" s="47">
        <f>(O8/P$103)</f>
        <v>27.558655781147262</v>
      </c>
      <c r="Q8" s="9"/>
    </row>
    <row r="9" spans="1:134">
      <c r="A9" s="12"/>
      <c r="B9" s="25">
        <v>312.63</v>
      </c>
      <c r="C9" s="20" t="s">
        <v>197</v>
      </c>
      <c r="D9" s="46">
        <v>0</v>
      </c>
      <c r="E9" s="46">
        <v>0</v>
      </c>
      <c r="F9" s="46">
        <v>0</v>
      </c>
      <c r="G9" s="46">
        <v>27562839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27562839</v>
      </c>
      <c r="P9" s="47">
        <f>(O9/P$103)</f>
        <v>68.647609535954089</v>
      </c>
      <c r="Q9" s="9"/>
    </row>
    <row r="10" spans="1:134">
      <c r="A10" s="12"/>
      <c r="B10" s="25">
        <v>314.10000000000002</v>
      </c>
      <c r="C10" s="20" t="s">
        <v>14</v>
      </c>
      <c r="D10" s="46">
        <v>39813719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39813719</v>
      </c>
      <c r="P10" s="47">
        <f>(O10/P$103)</f>
        <v>99.159474685688096</v>
      </c>
      <c r="Q10" s="9"/>
    </row>
    <row r="11" spans="1:134">
      <c r="A11" s="12"/>
      <c r="B11" s="25">
        <v>314.3</v>
      </c>
      <c r="C11" s="20" t="s">
        <v>15</v>
      </c>
      <c r="D11" s="46">
        <v>8103430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8103430</v>
      </c>
      <c r="P11" s="47">
        <f>(O11/P$103)</f>
        <v>20.182285959074697</v>
      </c>
      <c r="Q11" s="9"/>
    </row>
    <row r="12" spans="1:134">
      <c r="A12" s="12"/>
      <c r="B12" s="25">
        <v>314.39999999999998</v>
      </c>
      <c r="C12" s="20" t="s">
        <v>16</v>
      </c>
      <c r="D12" s="46">
        <v>1848804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1848804</v>
      </c>
      <c r="P12" s="47">
        <f>(O12/P$103)</f>
        <v>4.6046045946322902</v>
      </c>
      <c r="Q12" s="9"/>
    </row>
    <row r="13" spans="1:134">
      <c r="A13" s="12"/>
      <c r="B13" s="25">
        <v>314.7</v>
      </c>
      <c r="C13" s="20" t="s">
        <v>17</v>
      </c>
      <c r="D13" s="46">
        <v>8414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8414</v>
      </c>
      <c r="P13" s="47">
        <f>(O13/P$103)</f>
        <v>2.0955787124668751E-2</v>
      </c>
      <c r="Q13" s="9"/>
    </row>
    <row r="14" spans="1:134">
      <c r="A14" s="12"/>
      <c r="B14" s="25">
        <v>315.2</v>
      </c>
      <c r="C14" s="20" t="s">
        <v>198</v>
      </c>
      <c r="D14" s="46">
        <v>16546957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16546957</v>
      </c>
      <c r="P14" s="47">
        <f>(O14/P$103)</f>
        <v>41.211612604355537</v>
      </c>
      <c r="Q14" s="9"/>
    </row>
    <row r="15" spans="1:134">
      <c r="A15" s="12"/>
      <c r="B15" s="25">
        <v>316</v>
      </c>
      <c r="C15" s="20" t="s">
        <v>139</v>
      </c>
      <c r="D15" s="46">
        <v>11191650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11191650</v>
      </c>
      <c r="P15" s="47">
        <f>(O15/P$103)</f>
        <v>27.873762178963517</v>
      </c>
      <c r="Q15" s="9"/>
    </row>
    <row r="16" spans="1:134">
      <c r="A16" s="12"/>
      <c r="B16" s="25">
        <v>319.10000000000002</v>
      </c>
      <c r="C16" s="20" t="s">
        <v>199</v>
      </c>
      <c r="D16" s="46">
        <v>168420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168420</v>
      </c>
      <c r="P16" s="47">
        <f>(O16/P$103)</f>
        <v>0.41946442447548266</v>
      </c>
      <c r="Q16" s="9"/>
    </row>
    <row r="17" spans="1:17">
      <c r="A17" s="12"/>
      <c r="B17" s="25">
        <v>319.89999999999998</v>
      </c>
      <c r="C17" s="20" t="s">
        <v>20</v>
      </c>
      <c r="D17" s="46">
        <v>0</v>
      </c>
      <c r="E17" s="46">
        <v>46254852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2625570</v>
      </c>
      <c r="O17" s="46">
        <f>SUM(D17:N17)</f>
        <v>48880422</v>
      </c>
      <c r="P17" s="47">
        <f>(O17/P$103)</f>
        <v>121.74087449441113</v>
      </c>
      <c r="Q17" s="9"/>
    </row>
    <row r="18" spans="1:17" ht="15.75">
      <c r="A18" s="29" t="s">
        <v>21</v>
      </c>
      <c r="B18" s="30"/>
      <c r="C18" s="31"/>
      <c r="D18" s="32">
        <f>SUM(D19:D28)</f>
        <v>41601052</v>
      </c>
      <c r="E18" s="32">
        <f>SUM(E19:E28)</f>
        <v>41728176</v>
      </c>
      <c r="F18" s="32">
        <f>SUM(F19:F28)</f>
        <v>0</v>
      </c>
      <c r="G18" s="32">
        <f>SUM(G19:G28)</f>
        <v>15275423</v>
      </c>
      <c r="H18" s="32">
        <f>SUM(H19:H28)</f>
        <v>0</v>
      </c>
      <c r="I18" s="32">
        <f>SUM(I19:I28)</f>
        <v>735824</v>
      </c>
      <c r="J18" s="32">
        <f>SUM(J19:J28)</f>
        <v>0</v>
      </c>
      <c r="K18" s="32">
        <f>SUM(K19:K28)</f>
        <v>0</v>
      </c>
      <c r="L18" s="32">
        <f>SUM(L19:L28)</f>
        <v>0</v>
      </c>
      <c r="M18" s="32">
        <f>SUM(M19:M28)</f>
        <v>0</v>
      </c>
      <c r="N18" s="32">
        <f>SUM(N19:N28)</f>
        <v>0</v>
      </c>
      <c r="O18" s="44">
        <f>SUM(D18:N18)</f>
        <v>99340475</v>
      </c>
      <c r="P18" s="45">
        <f>(O18/P$103)</f>
        <v>247.41595518938414</v>
      </c>
      <c r="Q18" s="10"/>
    </row>
    <row r="19" spans="1:17">
      <c r="A19" s="12"/>
      <c r="B19" s="25">
        <v>322</v>
      </c>
      <c r="C19" s="20" t="s">
        <v>200</v>
      </c>
      <c r="D19" s="46">
        <v>475155</v>
      </c>
      <c r="E19" s="46">
        <v>16567031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17042186</v>
      </c>
      <c r="P19" s="47">
        <f>(O19/P$103)</f>
        <v>42.44502281376397</v>
      </c>
      <c r="Q19" s="9"/>
    </row>
    <row r="20" spans="1:17">
      <c r="A20" s="12"/>
      <c r="B20" s="25">
        <v>323.10000000000002</v>
      </c>
      <c r="C20" s="20" t="s">
        <v>22</v>
      </c>
      <c r="D20" s="46">
        <v>38936646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8" si="1">SUM(D20:N20)</f>
        <v>38936646</v>
      </c>
      <c r="P20" s="47">
        <f>(O20/P$103)</f>
        <v>96.97504931359461</v>
      </c>
      <c r="Q20" s="9"/>
    </row>
    <row r="21" spans="1:17">
      <c r="A21" s="12"/>
      <c r="B21" s="25">
        <v>323.3</v>
      </c>
      <c r="C21" s="20" t="s">
        <v>181</v>
      </c>
      <c r="D21" s="46">
        <v>338379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338379</v>
      </c>
      <c r="P21" s="47">
        <f>(O21/P$103)</f>
        <v>0.8427618601685628</v>
      </c>
      <c r="Q21" s="9"/>
    </row>
    <row r="22" spans="1:17">
      <c r="A22" s="12"/>
      <c r="B22" s="25">
        <v>323.39999999999998</v>
      </c>
      <c r="C22" s="20" t="s">
        <v>24</v>
      </c>
      <c r="D22" s="46">
        <v>1710277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1710277</v>
      </c>
      <c r="P22" s="47">
        <f>(O22/P$103)</f>
        <v>4.2595912450935467</v>
      </c>
      <c r="Q22" s="9"/>
    </row>
    <row r="23" spans="1:17">
      <c r="A23" s="12"/>
      <c r="B23" s="25">
        <v>323.7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708372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708372</v>
      </c>
      <c r="P23" s="47">
        <f>(O23/P$103)</f>
        <v>1.7642610930682021</v>
      </c>
      <c r="Q23" s="9"/>
    </row>
    <row r="24" spans="1:17">
      <c r="A24" s="12"/>
      <c r="B24" s="25">
        <v>323.89999999999998</v>
      </c>
      <c r="C24" s="20" t="s">
        <v>167</v>
      </c>
      <c r="D24" s="46">
        <v>86504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86504</v>
      </c>
      <c r="P24" s="47">
        <f>(O24/P$103)</f>
        <v>0.21544561557313355</v>
      </c>
      <c r="Q24" s="9"/>
    </row>
    <row r="25" spans="1:17">
      <c r="A25" s="12"/>
      <c r="B25" s="25">
        <v>324.32</v>
      </c>
      <c r="C25" s="20" t="s">
        <v>27</v>
      </c>
      <c r="D25" s="46">
        <v>0</v>
      </c>
      <c r="E25" s="46">
        <v>3000837</v>
      </c>
      <c r="F25" s="46">
        <v>0</v>
      </c>
      <c r="G25" s="46">
        <v>154372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3155209</v>
      </c>
      <c r="P25" s="47">
        <f>(O25/P$103)</f>
        <v>7.8583180577417364</v>
      </c>
      <c r="Q25" s="9"/>
    </row>
    <row r="26" spans="1:17">
      <c r="A26" s="12"/>
      <c r="B26" s="25">
        <v>325.10000000000002</v>
      </c>
      <c r="C26" s="20" t="s">
        <v>168</v>
      </c>
      <c r="D26" s="46">
        <v>0</v>
      </c>
      <c r="E26" s="46">
        <v>0</v>
      </c>
      <c r="F26" s="46">
        <v>0</v>
      </c>
      <c r="G26" s="46">
        <v>15024340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15024340</v>
      </c>
      <c r="P26" s="47">
        <f>(O26/P$103)</f>
        <v>37.419404650421406</v>
      </c>
      <c r="Q26" s="9"/>
    </row>
    <row r="27" spans="1:17">
      <c r="A27" s="12"/>
      <c r="B27" s="25">
        <v>325.2</v>
      </c>
      <c r="C27" s="20" t="s">
        <v>28</v>
      </c>
      <c r="D27" s="46">
        <v>0</v>
      </c>
      <c r="E27" s="46">
        <v>20544246</v>
      </c>
      <c r="F27" s="46">
        <v>0</v>
      </c>
      <c r="G27" s="46">
        <v>96711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20640957</v>
      </c>
      <c r="P27" s="47">
        <f>(O27/P$103)</f>
        <v>51.408069995417321</v>
      </c>
      <c r="Q27" s="9"/>
    </row>
    <row r="28" spans="1:17">
      <c r="A28" s="12"/>
      <c r="B28" s="25">
        <v>329.5</v>
      </c>
      <c r="C28" s="20" t="s">
        <v>201</v>
      </c>
      <c r="D28" s="46">
        <v>54091</v>
      </c>
      <c r="E28" s="46">
        <v>1616062</v>
      </c>
      <c r="F28" s="46">
        <v>0</v>
      </c>
      <c r="G28" s="46">
        <v>0</v>
      </c>
      <c r="H28" s="46">
        <v>0</v>
      </c>
      <c r="I28" s="46">
        <v>27452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1697605</v>
      </c>
      <c r="P28" s="47">
        <f>(O28/P$103)</f>
        <v>4.2280305445416326</v>
      </c>
      <c r="Q28" s="9"/>
    </row>
    <row r="29" spans="1:17" ht="15.75">
      <c r="A29" s="29" t="s">
        <v>202</v>
      </c>
      <c r="B29" s="30"/>
      <c r="C29" s="31"/>
      <c r="D29" s="32">
        <f>SUM(D30:D55)</f>
        <v>70712365</v>
      </c>
      <c r="E29" s="32">
        <f>SUM(E30:E55)</f>
        <v>67899309</v>
      </c>
      <c r="F29" s="32">
        <f>SUM(F30:F55)</f>
        <v>0</v>
      </c>
      <c r="G29" s="32">
        <f>SUM(G30:G55)</f>
        <v>12323566</v>
      </c>
      <c r="H29" s="32">
        <f>SUM(H30:H55)</f>
        <v>0</v>
      </c>
      <c r="I29" s="32">
        <f>SUM(I30:I55)</f>
        <v>2365053</v>
      </c>
      <c r="J29" s="32">
        <f>SUM(J30:J55)</f>
        <v>126847</v>
      </c>
      <c r="K29" s="32">
        <f>SUM(K30:K55)</f>
        <v>0</v>
      </c>
      <c r="L29" s="32">
        <f>SUM(L30:L55)</f>
        <v>0</v>
      </c>
      <c r="M29" s="32">
        <f>SUM(M30:M55)</f>
        <v>0</v>
      </c>
      <c r="N29" s="32">
        <f>SUM(N30:N55)</f>
        <v>881975</v>
      </c>
      <c r="O29" s="44">
        <f>SUM(D29:N29)</f>
        <v>154309115</v>
      </c>
      <c r="P29" s="45">
        <f>(O29/P$103)</f>
        <v>384.32005768196217</v>
      </c>
      <c r="Q29" s="10"/>
    </row>
    <row r="30" spans="1:17">
      <c r="A30" s="12"/>
      <c r="B30" s="25">
        <v>331.2</v>
      </c>
      <c r="C30" s="20" t="s">
        <v>30</v>
      </c>
      <c r="D30" s="46">
        <v>282355</v>
      </c>
      <c r="E30" s="46">
        <v>2226555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2508910</v>
      </c>
      <c r="P30" s="47">
        <f>(O30/P$103)</f>
        <v>6.2486550837832988</v>
      </c>
      <c r="Q30" s="9"/>
    </row>
    <row r="31" spans="1:17">
      <c r="A31" s="12"/>
      <c r="B31" s="25">
        <v>331.39</v>
      </c>
      <c r="C31" s="20" t="s">
        <v>35</v>
      </c>
      <c r="D31" s="46">
        <v>0</v>
      </c>
      <c r="E31" s="46">
        <v>-187450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7" si="2">SUM(D31:N31)</f>
        <v>-187450</v>
      </c>
      <c r="P31" s="47">
        <f>(O31/P$103)</f>
        <v>-0.46686026818625598</v>
      </c>
      <c r="Q31" s="9"/>
    </row>
    <row r="32" spans="1:17">
      <c r="A32" s="12"/>
      <c r="B32" s="25">
        <v>331.5</v>
      </c>
      <c r="C32" s="20" t="s">
        <v>32</v>
      </c>
      <c r="D32" s="46">
        <v>420383</v>
      </c>
      <c r="E32" s="46">
        <v>14613778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15034161</v>
      </c>
      <c r="P32" s="47">
        <f>(O32/P$103)</f>
        <v>37.44386469146626</v>
      </c>
      <c r="Q32" s="9"/>
    </row>
    <row r="33" spans="1:17">
      <c r="A33" s="12"/>
      <c r="B33" s="25">
        <v>331.61</v>
      </c>
      <c r="C33" s="20" t="s">
        <v>37</v>
      </c>
      <c r="D33" s="46">
        <v>0</v>
      </c>
      <c r="E33" s="46">
        <v>7906801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7906801</v>
      </c>
      <c r="P33" s="47">
        <f>(O33/P$103)</f>
        <v>19.692564605790114</v>
      </c>
      <c r="Q33" s="9"/>
    </row>
    <row r="34" spans="1:17">
      <c r="A34" s="12"/>
      <c r="B34" s="25">
        <v>331.7</v>
      </c>
      <c r="C34" s="20" t="s">
        <v>119</v>
      </c>
      <c r="D34" s="46">
        <v>0</v>
      </c>
      <c r="E34" s="46">
        <v>0</v>
      </c>
      <c r="F34" s="46">
        <v>0</v>
      </c>
      <c r="G34" s="46">
        <v>1250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1250</v>
      </c>
      <c r="P34" s="47">
        <f>(O34/P$103)</f>
        <v>3.1132319831038676E-3</v>
      </c>
      <c r="Q34" s="9"/>
    </row>
    <row r="35" spans="1:17">
      <c r="A35" s="12"/>
      <c r="B35" s="25">
        <v>331.9</v>
      </c>
      <c r="C35" s="20" t="s">
        <v>33</v>
      </c>
      <c r="D35" s="46">
        <v>0</v>
      </c>
      <c r="E35" s="46">
        <v>21931756</v>
      </c>
      <c r="F35" s="46">
        <v>0</v>
      </c>
      <c r="G35" s="46">
        <v>4909750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26841506</v>
      </c>
      <c r="P35" s="47">
        <f>(O35/P$103)</f>
        <v>66.851067963099482</v>
      </c>
      <c r="Q35" s="9"/>
    </row>
    <row r="36" spans="1:17">
      <c r="A36" s="12"/>
      <c r="B36" s="25">
        <v>334.2</v>
      </c>
      <c r="C36" s="20" t="s">
        <v>34</v>
      </c>
      <c r="D36" s="46">
        <v>8308379</v>
      </c>
      <c r="E36" s="46">
        <v>329605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8637984</v>
      </c>
      <c r="P36" s="47">
        <f>(O36/P$103)</f>
        <v>21.513638446671582</v>
      </c>
      <c r="Q36" s="9"/>
    </row>
    <row r="37" spans="1:17">
      <c r="A37" s="12"/>
      <c r="B37" s="25">
        <v>334.35</v>
      </c>
      <c r="C37" s="20" t="s">
        <v>162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371956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371956</v>
      </c>
      <c r="P37" s="47">
        <f>(O37/P$103)</f>
        <v>0.92638825240590572</v>
      </c>
      <c r="Q37" s="9"/>
    </row>
    <row r="38" spans="1:17">
      <c r="A38" s="12"/>
      <c r="B38" s="25">
        <v>334.36</v>
      </c>
      <c r="C38" s="20" t="s">
        <v>184</v>
      </c>
      <c r="D38" s="46">
        <v>0</v>
      </c>
      <c r="E38" s="46">
        <v>407125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407125</v>
      </c>
      <c r="P38" s="47">
        <f>(O38/P$103)</f>
        <v>1.0139796568969297</v>
      </c>
      <c r="Q38" s="9"/>
    </row>
    <row r="39" spans="1:17">
      <c r="A39" s="12"/>
      <c r="B39" s="25">
        <v>334.49</v>
      </c>
      <c r="C39" s="20" t="s">
        <v>39</v>
      </c>
      <c r="D39" s="46">
        <v>0</v>
      </c>
      <c r="E39" s="46">
        <v>2273125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2273125</v>
      </c>
      <c r="P39" s="47">
        <f>(O39/P$103)</f>
        <v>5.6614123612743832</v>
      </c>
      <c r="Q39" s="9"/>
    </row>
    <row r="40" spans="1:17">
      <c r="A40" s="12"/>
      <c r="B40" s="25">
        <v>334.5</v>
      </c>
      <c r="C40" s="20" t="s">
        <v>40</v>
      </c>
      <c r="D40" s="46">
        <v>0</v>
      </c>
      <c r="E40" s="46">
        <v>50000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50000</v>
      </c>
      <c r="P40" s="47">
        <f>(O40/P$103)</f>
        <v>0.1245292793241547</v>
      </c>
      <c r="Q40" s="9"/>
    </row>
    <row r="41" spans="1:17">
      <c r="A41" s="12"/>
      <c r="B41" s="25">
        <v>334.9</v>
      </c>
      <c r="C41" s="20" t="s">
        <v>42</v>
      </c>
      <c r="D41" s="46">
        <v>250124</v>
      </c>
      <c r="E41" s="46">
        <v>2599165</v>
      </c>
      <c r="F41" s="46">
        <v>0</v>
      </c>
      <c r="G41" s="46">
        <v>397319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3246608</v>
      </c>
      <c r="P41" s="47">
        <f>(O41/P$103)</f>
        <v>8.085955089760704</v>
      </c>
      <c r="Q41" s="9"/>
    </row>
    <row r="42" spans="1:17">
      <c r="A42" s="12"/>
      <c r="B42" s="25">
        <v>335.125</v>
      </c>
      <c r="C42" s="20" t="s">
        <v>203</v>
      </c>
      <c r="D42" s="46">
        <v>11599621</v>
      </c>
      <c r="E42" s="46">
        <v>8060754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19660375</v>
      </c>
      <c r="P42" s="47">
        <f>(O42/P$103)</f>
        <v>48.965846599852554</v>
      </c>
      <c r="Q42" s="9"/>
    </row>
    <row r="43" spans="1:17">
      <c r="A43" s="12"/>
      <c r="B43" s="25">
        <v>335.14</v>
      </c>
      <c r="C43" s="20" t="s">
        <v>143</v>
      </c>
      <c r="D43" s="46">
        <v>170739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170739</v>
      </c>
      <c r="P43" s="47">
        <f>(O43/P$103)</f>
        <v>0.42524009245053696</v>
      </c>
      <c r="Q43" s="9"/>
    </row>
    <row r="44" spans="1:17">
      <c r="A44" s="12"/>
      <c r="B44" s="25">
        <v>335.15</v>
      </c>
      <c r="C44" s="20" t="s">
        <v>144</v>
      </c>
      <c r="D44" s="46">
        <v>910350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910350</v>
      </c>
      <c r="P44" s="47">
        <f>(O44/P$103)</f>
        <v>2.2673045886548846</v>
      </c>
      <c r="Q44" s="9"/>
    </row>
    <row r="45" spans="1:17">
      <c r="A45" s="12"/>
      <c r="B45" s="25">
        <v>335.18</v>
      </c>
      <c r="C45" s="20" t="s">
        <v>204</v>
      </c>
      <c r="D45" s="46">
        <v>45158176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45158176</v>
      </c>
      <c r="P45" s="47">
        <f>(O45/P$103)</f>
        <v>112.47030225746677</v>
      </c>
      <c r="Q45" s="9"/>
    </row>
    <row r="46" spans="1:17">
      <c r="A46" s="12"/>
      <c r="B46" s="25">
        <v>335.21</v>
      </c>
      <c r="C46" s="20" t="s">
        <v>174</v>
      </c>
      <c r="D46" s="46">
        <v>322030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322030</v>
      </c>
      <c r="P46" s="47">
        <f>(O46/P$103)</f>
        <v>0.80204327641515072</v>
      </c>
      <c r="Q46" s="9"/>
    </row>
    <row r="47" spans="1:17">
      <c r="A47" s="12"/>
      <c r="B47" s="25">
        <v>335.35</v>
      </c>
      <c r="C47" s="20" t="s">
        <v>169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155072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155072</v>
      </c>
      <c r="P47" s="47">
        <f>(O47/P$103)</f>
        <v>0.38622008806710634</v>
      </c>
      <c r="Q47" s="9"/>
    </row>
    <row r="48" spans="1:17">
      <c r="A48" s="12"/>
      <c r="B48" s="25">
        <v>335.45</v>
      </c>
      <c r="C48" s="20" t="s">
        <v>205</v>
      </c>
      <c r="D48" s="46">
        <v>218209</v>
      </c>
      <c r="E48" s="46">
        <v>55624</v>
      </c>
      <c r="F48" s="46">
        <v>0</v>
      </c>
      <c r="G48" s="46">
        <v>0</v>
      </c>
      <c r="H48" s="46">
        <v>0</v>
      </c>
      <c r="I48" s="46">
        <v>0</v>
      </c>
      <c r="J48" s="46">
        <v>126847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4" si="3">SUM(D48:N48)</f>
        <v>400680</v>
      </c>
      <c r="P48" s="47">
        <f>(O48/P$103)</f>
        <v>0.99792783279204611</v>
      </c>
      <c r="Q48" s="9"/>
    </row>
    <row r="49" spans="1:17">
      <c r="A49" s="12"/>
      <c r="B49" s="25">
        <v>335.5</v>
      </c>
      <c r="C49" s="20" t="s">
        <v>49</v>
      </c>
      <c r="D49" s="46">
        <v>0</v>
      </c>
      <c r="E49" s="46">
        <v>4105166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4105166</v>
      </c>
      <c r="P49" s="47">
        <f>(O49/P$103)</f>
        <v>10.224267269720457</v>
      </c>
      <c r="Q49" s="9"/>
    </row>
    <row r="50" spans="1:17">
      <c r="A50" s="12"/>
      <c r="B50" s="25">
        <v>337.1</v>
      </c>
      <c r="C50" s="20" t="s">
        <v>50</v>
      </c>
      <c r="D50" s="46">
        <v>0</v>
      </c>
      <c r="E50" s="46">
        <v>50000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50000</v>
      </c>
      <c r="P50" s="47">
        <f>(O50/P$103)</f>
        <v>0.1245292793241547</v>
      </c>
      <c r="Q50" s="9"/>
    </row>
    <row r="51" spans="1:17">
      <c r="A51" s="12"/>
      <c r="B51" s="25">
        <v>337.2</v>
      </c>
      <c r="C51" s="20" t="s">
        <v>51</v>
      </c>
      <c r="D51" s="46">
        <v>1903112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1903112</v>
      </c>
      <c r="P51" s="47">
        <f>(O51/P$103)</f>
        <v>4.7398633166630137</v>
      </c>
      <c r="Q51" s="9"/>
    </row>
    <row r="52" spans="1:17">
      <c r="A52" s="12"/>
      <c r="B52" s="25">
        <v>337.3</v>
      </c>
      <c r="C52" s="20" t="s">
        <v>52</v>
      </c>
      <c r="D52" s="46">
        <v>0</v>
      </c>
      <c r="E52" s="46">
        <v>0</v>
      </c>
      <c r="F52" s="46">
        <v>0</v>
      </c>
      <c r="G52" s="46">
        <v>6905530</v>
      </c>
      <c r="H52" s="46">
        <v>0</v>
      </c>
      <c r="I52" s="46">
        <v>1838025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8743555</v>
      </c>
      <c r="P52" s="47">
        <f>(O52/P$103)</f>
        <v>21.77657205762219</v>
      </c>
      <c r="Q52" s="9"/>
    </row>
    <row r="53" spans="1:17">
      <c r="A53" s="12"/>
      <c r="B53" s="25">
        <v>337.4</v>
      </c>
      <c r="C53" s="20" t="s">
        <v>53</v>
      </c>
      <c r="D53" s="46">
        <v>10000</v>
      </c>
      <c r="E53" s="46">
        <v>1632930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881975</v>
      </c>
      <c r="O53" s="46">
        <f t="shared" si="3"/>
        <v>2524905</v>
      </c>
      <c r="P53" s="47">
        <f>(O53/P$103)</f>
        <v>6.2884920002390965</v>
      </c>
      <c r="Q53" s="9"/>
    </row>
    <row r="54" spans="1:17">
      <c r="A54" s="12"/>
      <c r="B54" s="25">
        <v>337.9</v>
      </c>
      <c r="C54" s="20" t="s">
        <v>55</v>
      </c>
      <c r="D54" s="46">
        <v>0</v>
      </c>
      <c r="E54" s="46">
        <v>0</v>
      </c>
      <c r="F54" s="46">
        <v>0</v>
      </c>
      <c r="G54" s="46">
        <v>109717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109717</v>
      </c>
      <c r="P54" s="47">
        <f>(O54/P$103)</f>
        <v>0.27325957879216561</v>
      </c>
      <c r="Q54" s="9"/>
    </row>
    <row r="55" spans="1:17">
      <c r="A55" s="12"/>
      <c r="B55" s="25">
        <v>338</v>
      </c>
      <c r="C55" s="20" t="s">
        <v>56</v>
      </c>
      <c r="D55" s="46">
        <v>1158887</v>
      </c>
      <c r="E55" s="46">
        <v>1844375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3003262</v>
      </c>
      <c r="P55" s="47">
        <f>(O55/P$103)</f>
        <v>7.4798810496323895</v>
      </c>
      <c r="Q55" s="9"/>
    </row>
    <row r="56" spans="1:17" ht="15.75">
      <c r="A56" s="29" t="s">
        <v>61</v>
      </c>
      <c r="B56" s="30"/>
      <c r="C56" s="31"/>
      <c r="D56" s="32">
        <f>SUM(D57:D77)</f>
        <v>128828829</v>
      </c>
      <c r="E56" s="32">
        <f>SUM(E57:E77)</f>
        <v>817956</v>
      </c>
      <c r="F56" s="32">
        <f>SUM(F57:F77)</f>
        <v>0</v>
      </c>
      <c r="G56" s="32">
        <f>SUM(G57:G77)</f>
        <v>87395</v>
      </c>
      <c r="H56" s="32">
        <f>SUM(H57:H77)</f>
        <v>0</v>
      </c>
      <c r="I56" s="32">
        <f>SUM(I57:I77)</f>
        <v>428853686</v>
      </c>
      <c r="J56" s="32">
        <f>SUM(J57:J77)</f>
        <v>38431928</v>
      </c>
      <c r="K56" s="32">
        <f>SUM(K57:K77)</f>
        <v>0</v>
      </c>
      <c r="L56" s="32">
        <f>SUM(L57:L77)</f>
        <v>0</v>
      </c>
      <c r="M56" s="32">
        <f>SUM(M57:M77)</f>
        <v>2338766</v>
      </c>
      <c r="N56" s="32">
        <f>SUM(N57:N77)</f>
        <v>121800</v>
      </c>
      <c r="O56" s="32">
        <f>SUM(D56:N56)</f>
        <v>599480360</v>
      </c>
      <c r="P56" s="45">
        <f>(O56/P$103)</f>
        <v>1493.0571439956964</v>
      </c>
      <c r="Q56" s="10"/>
    </row>
    <row r="57" spans="1:17">
      <c r="A57" s="12"/>
      <c r="B57" s="25">
        <v>341.2</v>
      </c>
      <c r="C57" s="20" t="s">
        <v>146</v>
      </c>
      <c r="D57" s="46">
        <v>73733177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34445418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76" si="4">SUM(D57:N57)</f>
        <v>108178595</v>
      </c>
      <c r="P57" s="47">
        <f>(O57/P$103)</f>
        <v>269.42804947299209</v>
      </c>
      <c r="Q57" s="9"/>
    </row>
    <row r="58" spans="1:17">
      <c r="A58" s="12"/>
      <c r="B58" s="25">
        <v>341.3</v>
      </c>
      <c r="C58" s="20" t="s">
        <v>178</v>
      </c>
      <c r="D58" s="46">
        <v>79908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79908</v>
      </c>
      <c r="P58" s="47">
        <f>(O58/P$103)</f>
        <v>0.19901771304469107</v>
      </c>
      <c r="Q58" s="9"/>
    </row>
    <row r="59" spans="1:17">
      <c r="A59" s="12"/>
      <c r="B59" s="25">
        <v>341.9</v>
      </c>
      <c r="C59" s="20" t="s">
        <v>147</v>
      </c>
      <c r="D59" s="46">
        <v>406280</v>
      </c>
      <c r="E59" s="46">
        <v>0</v>
      </c>
      <c r="F59" s="46">
        <v>0</v>
      </c>
      <c r="G59" s="46">
        <v>0</v>
      </c>
      <c r="H59" s="46">
        <v>0</v>
      </c>
      <c r="I59" s="46">
        <v>509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406789</v>
      </c>
      <c r="P59" s="47">
        <f>(O59/P$103)</f>
        <v>1.0131428201398713</v>
      </c>
      <c r="Q59" s="9"/>
    </row>
    <row r="60" spans="1:17">
      <c r="A60" s="12"/>
      <c r="B60" s="25">
        <v>342.1</v>
      </c>
      <c r="C60" s="20" t="s">
        <v>66</v>
      </c>
      <c r="D60" s="46">
        <v>14059552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14059552</v>
      </c>
      <c r="P60" s="47">
        <f>(O60/P$103)</f>
        <v>35.016517563609554</v>
      </c>
      <c r="Q60" s="9"/>
    </row>
    <row r="61" spans="1:17">
      <c r="A61" s="12"/>
      <c r="B61" s="25">
        <v>342.2</v>
      </c>
      <c r="C61" s="20" t="s">
        <v>67</v>
      </c>
      <c r="D61" s="46">
        <v>6892551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6892551</v>
      </c>
      <c r="P61" s="47">
        <f>(O61/P$103)</f>
        <v>17.166488174699634</v>
      </c>
      <c r="Q61" s="9"/>
    </row>
    <row r="62" spans="1:17">
      <c r="A62" s="12"/>
      <c r="B62" s="25">
        <v>342.5</v>
      </c>
      <c r="C62" s="20" t="s">
        <v>68</v>
      </c>
      <c r="D62" s="46">
        <v>731685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731685</v>
      </c>
      <c r="P62" s="47">
        <f>(O62/P$103)</f>
        <v>1.8223241148458826</v>
      </c>
      <c r="Q62" s="9"/>
    </row>
    <row r="63" spans="1:17">
      <c r="A63" s="12"/>
      <c r="B63" s="25">
        <v>342.6</v>
      </c>
      <c r="C63" s="20" t="s">
        <v>69</v>
      </c>
      <c r="D63" s="46">
        <v>15447719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15447719</v>
      </c>
      <c r="P63" s="47">
        <f>(O63/P$103)</f>
        <v>38.473866285441034</v>
      </c>
      <c r="Q63" s="9"/>
    </row>
    <row r="64" spans="1:17">
      <c r="A64" s="12"/>
      <c r="B64" s="25">
        <v>342.9</v>
      </c>
      <c r="C64" s="20" t="s">
        <v>70</v>
      </c>
      <c r="D64" s="46">
        <v>151680</v>
      </c>
      <c r="E64" s="46">
        <v>152730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304410</v>
      </c>
      <c r="P64" s="47">
        <f>(O64/P$103)</f>
        <v>0.75815915838131864</v>
      </c>
      <c r="Q64" s="9"/>
    </row>
    <row r="65" spans="1:17">
      <c r="A65" s="12"/>
      <c r="B65" s="25">
        <v>343.1</v>
      </c>
      <c r="C65" s="20" t="s">
        <v>71</v>
      </c>
      <c r="D65" s="46">
        <v>6367</v>
      </c>
      <c r="E65" s="46">
        <v>0</v>
      </c>
      <c r="F65" s="46">
        <v>0</v>
      </c>
      <c r="G65" s="46">
        <v>0</v>
      </c>
      <c r="H65" s="46">
        <v>0</v>
      </c>
      <c r="I65" s="46">
        <v>10118869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10125236</v>
      </c>
      <c r="P65" s="47">
        <f>(O65/P$103)</f>
        <v>25.217766841339735</v>
      </c>
      <c r="Q65" s="9"/>
    </row>
    <row r="66" spans="1:17">
      <c r="A66" s="12"/>
      <c r="B66" s="25">
        <v>343.3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153008691</v>
      </c>
      <c r="J66" s="46">
        <v>1015595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154024286</v>
      </c>
      <c r="P66" s="47">
        <f>(O66/P$103)</f>
        <v>383.61066667994982</v>
      </c>
      <c r="Q66" s="9"/>
    </row>
    <row r="67" spans="1:17">
      <c r="A67" s="12"/>
      <c r="B67" s="25">
        <v>343.4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94760214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94760214</v>
      </c>
      <c r="P67" s="47">
        <f>(O67/P$103)</f>
        <v>236.00842316045348</v>
      </c>
      <c r="Q67" s="9"/>
    </row>
    <row r="68" spans="1:17">
      <c r="A68" s="12"/>
      <c r="B68" s="25">
        <v>343.5</v>
      </c>
      <c r="C68" s="20" t="s">
        <v>74</v>
      </c>
      <c r="D68" s="46">
        <v>1373</v>
      </c>
      <c r="E68" s="46">
        <v>0</v>
      </c>
      <c r="F68" s="46">
        <v>0</v>
      </c>
      <c r="G68" s="46">
        <v>0</v>
      </c>
      <c r="H68" s="46">
        <v>0</v>
      </c>
      <c r="I68" s="46">
        <v>141852279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141853652</v>
      </c>
      <c r="P68" s="47">
        <f>(O68/P$103)</f>
        <v>353.29866106118868</v>
      </c>
      <c r="Q68" s="9"/>
    </row>
    <row r="69" spans="1:17">
      <c r="A69" s="12"/>
      <c r="B69" s="25">
        <v>343.9</v>
      </c>
      <c r="C69" s="20" t="s">
        <v>75</v>
      </c>
      <c r="D69" s="46">
        <v>2275</v>
      </c>
      <c r="E69" s="46">
        <v>218114</v>
      </c>
      <c r="F69" s="46">
        <v>0</v>
      </c>
      <c r="G69" s="46">
        <v>0</v>
      </c>
      <c r="H69" s="46">
        <v>0</v>
      </c>
      <c r="I69" s="46">
        <v>0</v>
      </c>
      <c r="J69" s="46">
        <v>2970915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3191304</v>
      </c>
      <c r="P69" s="47">
        <f>(O69/P$103)</f>
        <v>7.9482157444858439</v>
      </c>
      <c r="Q69" s="9"/>
    </row>
    <row r="70" spans="1:17">
      <c r="A70" s="12"/>
      <c r="B70" s="25">
        <v>344.3</v>
      </c>
      <c r="C70" s="20" t="s">
        <v>148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121800</v>
      </c>
      <c r="O70" s="46">
        <f t="shared" si="4"/>
        <v>121800</v>
      </c>
      <c r="P70" s="47">
        <f>(O70/P$103)</f>
        <v>0.30335332443364083</v>
      </c>
      <c r="Q70" s="9"/>
    </row>
    <row r="71" spans="1:17">
      <c r="A71" s="12"/>
      <c r="B71" s="25">
        <v>344.5</v>
      </c>
      <c r="C71" s="20" t="s">
        <v>149</v>
      </c>
      <c r="D71" s="46">
        <v>0</v>
      </c>
      <c r="E71" s="46">
        <v>0</v>
      </c>
      <c r="F71" s="46">
        <v>0</v>
      </c>
      <c r="G71" s="46">
        <v>77610</v>
      </c>
      <c r="H71" s="46">
        <v>0</v>
      </c>
      <c r="I71" s="46">
        <v>23845989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23923599</v>
      </c>
      <c r="P71" s="47">
        <f>(O71/P$103)</f>
        <v>59.583770846201361</v>
      </c>
      <c r="Q71" s="9"/>
    </row>
    <row r="72" spans="1:17">
      <c r="A72" s="12"/>
      <c r="B72" s="25">
        <v>345.1</v>
      </c>
      <c r="C72" s="20" t="s">
        <v>78</v>
      </c>
      <c r="D72" s="46">
        <v>30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2338766</v>
      </c>
      <c r="N72" s="46">
        <v>0</v>
      </c>
      <c r="O72" s="46">
        <f t="shared" si="4"/>
        <v>2338796</v>
      </c>
      <c r="P72" s="47">
        <f>(O72/P$103)</f>
        <v>5.8249716073243141</v>
      </c>
      <c r="Q72" s="9"/>
    </row>
    <row r="73" spans="1:17">
      <c r="A73" s="12"/>
      <c r="B73" s="25">
        <v>347.2</v>
      </c>
      <c r="C73" s="20" t="s">
        <v>79</v>
      </c>
      <c r="D73" s="46">
        <v>3812896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3812896</v>
      </c>
      <c r="P73" s="47">
        <f>(O73/P$103)</f>
        <v>9.4963438203590425</v>
      </c>
      <c r="Q73" s="9"/>
    </row>
    <row r="74" spans="1:17">
      <c r="A74" s="12"/>
      <c r="B74" s="25">
        <v>347.4</v>
      </c>
      <c r="C74" s="20" t="s">
        <v>80</v>
      </c>
      <c r="D74" s="46">
        <v>154869</v>
      </c>
      <c r="E74" s="46">
        <v>195782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350651</v>
      </c>
      <c r="P74" s="47">
        <f>(O74/P$103)</f>
        <v>0.87332632648588338</v>
      </c>
      <c r="Q74" s="9"/>
    </row>
    <row r="75" spans="1:17">
      <c r="A75" s="12"/>
      <c r="B75" s="25">
        <v>347.5</v>
      </c>
      <c r="C75" s="20" t="s">
        <v>81</v>
      </c>
      <c r="D75" s="46">
        <v>10931829</v>
      </c>
      <c r="E75" s="46">
        <v>0</v>
      </c>
      <c r="F75" s="46">
        <v>0</v>
      </c>
      <c r="G75" s="46">
        <v>0</v>
      </c>
      <c r="H75" s="46">
        <v>0</v>
      </c>
      <c r="I75" s="46">
        <v>5267135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4"/>
        <v>16198964</v>
      </c>
      <c r="P75" s="47">
        <f>(O75/P$103)</f>
        <v>40.344906254358527</v>
      </c>
      <c r="Q75" s="9"/>
    </row>
    <row r="76" spans="1:17">
      <c r="A76" s="12"/>
      <c r="B76" s="25">
        <v>347.9</v>
      </c>
      <c r="C76" s="20" t="s">
        <v>82</v>
      </c>
      <c r="D76" s="46">
        <v>1594635</v>
      </c>
      <c r="E76" s="46">
        <v>0</v>
      </c>
      <c r="F76" s="46">
        <v>0</v>
      </c>
      <c r="G76" s="46">
        <v>9785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4"/>
        <v>1604420</v>
      </c>
      <c r="P76" s="47">
        <f>(O76/P$103)</f>
        <v>3.9959453266652054</v>
      </c>
      <c r="Q76" s="9"/>
    </row>
    <row r="77" spans="1:17">
      <c r="A77" s="12"/>
      <c r="B77" s="25">
        <v>349</v>
      </c>
      <c r="C77" s="20" t="s">
        <v>206</v>
      </c>
      <c r="D77" s="46">
        <v>822003</v>
      </c>
      <c r="E77" s="46">
        <v>251330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1073333</v>
      </c>
      <c r="P77" s="47">
        <f>(O77/P$103)</f>
        <v>2.6732276992966586</v>
      </c>
      <c r="Q77" s="9"/>
    </row>
    <row r="78" spans="1:17" ht="15.75">
      <c r="A78" s="29" t="s">
        <v>62</v>
      </c>
      <c r="B78" s="30"/>
      <c r="C78" s="31"/>
      <c r="D78" s="32">
        <f>SUM(D79:D83)</f>
        <v>8042880</v>
      </c>
      <c r="E78" s="32">
        <f>SUM(E79:E83)</f>
        <v>932802</v>
      </c>
      <c r="F78" s="32">
        <f>SUM(F79:F83)</f>
        <v>0</v>
      </c>
      <c r="G78" s="32">
        <f>SUM(G79:G83)</f>
        <v>0</v>
      </c>
      <c r="H78" s="32">
        <f>SUM(H79:H83)</f>
        <v>0</v>
      </c>
      <c r="I78" s="32">
        <f>SUM(I79:I83)</f>
        <v>2449317</v>
      </c>
      <c r="J78" s="32">
        <f>SUM(J79:J83)</f>
        <v>0</v>
      </c>
      <c r="K78" s="32">
        <f>SUM(K79:K83)</f>
        <v>0</v>
      </c>
      <c r="L78" s="32">
        <f>SUM(L79:L83)</f>
        <v>0</v>
      </c>
      <c r="M78" s="32">
        <f>SUM(M79:M83)</f>
        <v>0</v>
      </c>
      <c r="N78" s="32">
        <f>SUM(N79:N83)</f>
        <v>0</v>
      </c>
      <c r="O78" s="32">
        <f>SUM(D78:N78)</f>
        <v>11424999</v>
      </c>
      <c r="P78" s="45">
        <f>(O78/P$103)</f>
        <v>28.45493783498376</v>
      </c>
      <c r="Q78" s="10"/>
    </row>
    <row r="79" spans="1:17">
      <c r="A79" s="13"/>
      <c r="B79" s="39">
        <v>351.1</v>
      </c>
      <c r="C79" s="21" t="s">
        <v>85</v>
      </c>
      <c r="D79" s="46">
        <v>6626961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>SUM(D79:N79)</f>
        <v>6626961</v>
      </c>
      <c r="P79" s="47">
        <f>(O79/P$103)</f>
        <v>16.505013548785591</v>
      </c>
      <c r="Q79" s="9"/>
    </row>
    <row r="80" spans="1:17">
      <c r="A80" s="13"/>
      <c r="B80" s="39">
        <v>351.2</v>
      </c>
      <c r="C80" s="21" t="s">
        <v>86</v>
      </c>
      <c r="D80" s="46">
        <v>73612</v>
      </c>
      <c r="E80" s="46">
        <v>22544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ref="O80:O83" si="5">SUM(D80:N80)</f>
        <v>96156</v>
      </c>
      <c r="P80" s="47">
        <f>(O80/P$103)</f>
        <v>0.23948474765386837</v>
      </c>
      <c r="Q80" s="9"/>
    </row>
    <row r="81" spans="1:17">
      <c r="A81" s="13"/>
      <c r="B81" s="39">
        <v>351.3</v>
      </c>
      <c r="C81" s="21" t="s">
        <v>87</v>
      </c>
      <c r="D81" s="46">
        <v>91641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5"/>
        <v>91641</v>
      </c>
      <c r="P81" s="47">
        <f>(O81/P$103)</f>
        <v>0.22823975373089722</v>
      </c>
      <c r="Q81" s="9"/>
    </row>
    <row r="82" spans="1:17">
      <c r="A82" s="13"/>
      <c r="B82" s="39">
        <v>354</v>
      </c>
      <c r="C82" s="21" t="s">
        <v>88</v>
      </c>
      <c r="D82" s="46">
        <v>1215785</v>
      </c>
      <c r="E82" s="46">
        <v>14968</v>
      </c>
      <c r="F82" s="46">
        <v>0</v>
      </c>
      <c r="G82" s="46">
        <v>0</v>
      </c>
      <c r="H82" s="46">
        <v>0</v>
      </c>
      <c r="I82" s="46">
        <v>2449317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5"/>
        <v>3680070</v>
      </c>
      <c r="P82" s="47">
        <f>(O82/P$103)</f>
        <v>9.1655292992488402</v>
      </c>
      <c r="Q82" s="9"/>
    </row>
    <row r="83" spans="1:17">
      <c r="A83" s="13"/>
      <c r="B83" s="39">
        <v>359</v>
      </c>
      <c r="C83" s="21" t="s">
        <v>89</v>
      </c>
      <c r="D83" s="46">
        <v>34881</v>
      </c>
      <c r="E83" s="46">
        <v>895290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5"/>
        <v>930171</v>
      </c>
      <c r="P83" s="47">
        <f>(O83/P$103)</f>
        <v>2.3166704855645661</v>
      </c>
      <c r="Q83" s="9"/>
    </row>
    <row r="84" spans="1:17" ht="15.75">
      <c r="A84" s="29" t="s">
        <v>4</v>
      </c>
      <c r="B84" s="30"/>
      <c r="C84" s="31"/>
      <c r="D84" s="32">
        <f>SUM(D85:D93)</f>
        <v>17004984</v>
      </c>
      <c r="E84" s="32">
        <f>SUM(E85:E93)</f>
        <v>-2618817</v>
      </c>
      <c r="F84" s="32">
        <f>SUM(F85:F93)</f>
        <v>-806424</v>
      </c>
      <c r="G84" s="32">
        <f>SUM(G85:G93)</f>
        <v>-10813934</v>
      </c>
      <c r="H84" s="32">
        <f>SUM(H85:H93)</f>
        <v>0</v>
      </c>
      <c r="I84" s="32">
        <f>SUM(I85:I93)</f>
        <v>-23189439</v>
      </c>
      <c r="J84" s="32">
        <f>SUM(J85:J93)</f>
        <v>-401105</v>
      </c>
      <c r="K84" s="32">
        <f>SUM(K85:K93)</f>
        <v>-450141943</v>
      </c>
      <c r="L84" s="32">
        <f>SUM(L85:L93)</f>
        <v>0</v>
      </c>
      <c r="M84" s="32">
        <f>SUM(M85:M93)</f>
        <v>282342</v>
      </c>
      <c r="N84" s="32">
        <f>SUM(N85:N93)</f>
        <v>3354</v>
      </c>
      <c r="O84" s="32">
        <f>SUM(D84:N84)</f>
        <v>-470680982</v>
      </c>
      <c r="P84" s="45">
        <f>(O84/P$103)</f>
        <v>-1172.2712696009085</v>
      </c>
      <c r="Q84" s="10"/>
    </row>
    <row r="85" spans="1:17">
      <c r="A85" s="12"/>
      <c r="B85" s="25">
        <v>361.1</v>
      </c>
      <c r="C85" s="20" t="s">
        <v>90</v>
      </c>
      <c r="D85" s="46">
        <v>1794328</v>
      </c>
      <c r="E85" s="46">
        <v>1927770</v>
      </c>
      <c r="F85" s="46">
        <v>192253</v>
      </c>
      <c r="G85" s="46">
        <v>2663844</v>
      </c>
      <c r="H85" s="46">
        <v>0</v>
      </c>
      <c r="I85" s="46">
        <v>7027291</v>
      </c>
      <c r="J85" s="46">
        <v>122171</v>
      </c>
      <c r="K85" s="46">
        <v>38683488</v>
      </c>
      <c r="L85" s="46">
        <v>0</v>
      </c>
      <c r="M85" s="46">
        <v>130768</v>
      </c>
      <c r="N85" s="46">
        <v>3354</v>
      </c>
      <c r="O85" s="46">
        <f>SUM(D85:N85)</f>
        <v>52545267</v>
      </c>
      <c r="P85" s="47">
        <f>(O85/P$103)</f>
        <v>130.86848462810576</v>
      </c>
      <c r="Q85" s="9"/>
    </row>
    <row r="86" spans="1:17">
      <c r="A86" s="12"/>
      <c r="B86" s="25">
        <v>361.3</v>
      </c>
      <c r="C86" s="20" t="s">
        <v>91</v>
      </c>
      <c r="D86" s="46">
        <v>-11702377</v>
      </c>
      <c r="E86" s="46">
        <v>-6771414</v>
      </c>
      <c r="F86" s="46">
        <v>-998677</v>
      </c>
      <c r="G86" s="46">
        <v>-13822753</v>
      </c>
      <c r="H86" s="46">
        <v>0</v>
      </c>
      <c r="I86" s="46">
        <v>-31180813</v>
      </c>
      <c r="J86" s="46">
        <v>-592743</v>
      </c>
      <c r="K86" s="46">
        <v>17158291</v>
      </c>
      <c r="L86" s="46">
        <v>0</v>
      </c>
      <c r="M86" s="46">
        <v>-204860</v>
      </c>
      <c r="N86" s="46">
        <v>0</v>
      </c>
      <c r="O86" s="46">
        <f t="shared" ref="O86:O100" si="6">SUM(D86:N86)</f>
        <v>-48115346</v>
      </c>
      <c r="P86" s="47">
        <f>(O86/P$103)</f>
        <v>-119.83538723624699</v>
      </c>
      <c r="Q86" s="9"/>
    </row>
    <row r="87" spans="1:17">
      <c r="A87" s="12"/>
      <c r="B87" s="25">
        <v>361.4</v>
      </c>
      <c r="C87" s="20" t="s">
        <v>150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-589234518</v>
      </c>
      <c r="L87" s="46">
        <v>0</v>
      </c>
      <c r="M87" s="46">
        <v>0</v>
      </c>
      <c r="N87" s="46">
        <v>0</v>
      </c>
      <c r="O87" s="46">
        <f t="shared" si="6"/>
        <v>-589234518</v>
      </c>
      <c r="P87" s="47">
        <f>(O87/P$103)</f>
        <v>-1467.5389975891133</v>
      </c>
      <c r="Q87" s="9"/>
    </row>
    <row r="88" spans="1:17">
      <c r="A88" s="12"/>
      <c r="B88" s="25">
        <v>362</v>
      </c>
      <c r="C88" s="20" t="s">
        <v>92</v>
      </c>
      <c r="D88" s="46">
        <v>796550</v>
      </c>
      <c r="E88" s="46">
        <v>18641</v>
      </c>
      <c r="F88" s="46">
        <v>0</v>
      </c>
      <c r="G88" s="46">
        <v>0</v>
      </c>
      <c r="H88" s="46">
        <v>0</v>
      </c>
      <c r="I88" s="46">
        <v>424661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6"/>
        <v>1239852</v>
      </c>
      <c r="P88" s="47">
        <f>(O88/P$103)</f>
        <v>3.0879575205722372</v>
      </c>
      <c r="Q88" s="9"/>
    </row>
    <row r="89" spans="1:17">
      <c r="A89" s="12"/>
      <c r="B89" s="25">
        <v>364</v>
      </c>
      <c r="C89" s="20" t="s">
        <v>151</v>
      </c>
      <c r="D89" s="46">
        <v>838414</v>
      </c>
      <c r="E89" s="46">
        <v>155133</v>
      </c>
      <c r="F89" s="46">
        <v>0</v>
      </c>
      <c r="G89" s="46">
        <v>0</v>
      </c>
      <c r="H89" s="46">
        <v>0</v>
      </c>
      <c r="I89" s="46">
        <v>-99806</v>
      </c>
      <c r="J89" s="46">
        <v>-13487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880254</v>
      </c>
      <c r="P89" s="47">
        <f>(O89/P$103)</f>
        <v>2.1923479248440891</v>
      </c>
      <c r="Q89" s="9"/>
    </row>
    <row r="90" spans="1:17">
      <c r="A90" s="12"/>
      <c r="B90" s="25">
        <v>365</v>
      </c>
      <c r="C90" s="20" t="s">
        <v>152</v>
      </c>
      <c r="D90" s="46">
        <v>4309</v>
      </c>
      <c r="E90" s="46">
        <v>8022</v>
      </c>
      <c r="F90" s="46">
        <v>0</v>
      </c>
      <c r="G90" s="46">
        <v>0</v>
      </c>
      <c r="H90" s="46">
        <v>0</v>
      </c>
      <c r="I90" s="46">
        <v>172764</v>
      </c>
      <c r="J90" s="46">
        <v>5094</v>
      </c>
      <c r="K90" s="46">
        <v>0</v>
      </c>
      <c r="L90" s="46">
        <v>0</v>
      </c>
      <c r="M90" s="46">
        <v>0</v>
      </c>
      <c r="N90" s="46">
        <v>0</v>
      </c>
      <c r="O90" s="46">
        <f t="shared" si="6"/>
        <v>190189</v>
      </c>
      <c r="P90" s="47">
        <f>(O90/P$103)</f>
        <v>0.47368198210763313</v>
      </c>
      <c r="Q90" s="9"/>
    </row>
    <row r="91" spans="1:17">
      <c r="A91" s="12"/>
      <c r="B91" s="25">
        <v>366</v>
      </c>
      <c r="C91" s="20" t="s">
        <v>95</v>
      </c>
      <c r="D91" s="46">
        <v>5000</v>
      </c>
      <c r="E91" s="46">
        <v>1181242</v>
      </c>
      <c r="F91" s="46">
        <v>0</v>
      </c>
      <c r="G91" s="46">
        <v>188000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6"/>
        <v>1374242</v>
      </c>
      <c r="P91" s="47">
        <f>(O91/P$103)</f>
        <v>3.4226673175397</v>
      </c>
      <c r="Q91" s="9"/>
    </row>
    <row r="92" spans="1:17">
      <c r="A92" s="12"/>
      <c r="B92" s="25">
        <v>368</v>
      </c>
      <c r="C92" s="20" t="s">
        <v>96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83248416</v>
      </c>
      <c r="L92" s="46">
        <v>0</v>
      </c>
      <c r="M92" s="46">
        <v>0</v>
      </c>
      <c r="N92" s="46">
        <v>0</v>
      </c>
      <c r="O92" s="46">
        <f t="shared" si="6"/>
        <v>83248416</v>
      </c>
      <c r="P92" s="47">
        <f>(O92/P$103)</f>
        <v>207.33730498714857</v>
      </c>
      <c r="Q92" s="9"/>
    </row>
    <row r="93" spans="1:17">
      <c r="A93" s="12"/>
      <c r="B93" s="25">
        <v>369.9</v>
      </c>
      <c r="C93" s="20" t="s">
        <v>98</v>
      </c>
      <c r="D93" s="46">
        <v>25268760</v>
      </c>
      <c r="E93" s="46">
        <v>861789</v>
      </c>
      <c r="F93" s="46">
        <v>0</v>
      </c>
      <c r="G93" s="46">
        <v>156975</v>
      </c>
      <c r="H93" s="46">
        <v>0</v>
      </c>
      <c r="I93" s="46">
        <v>466464</v>
      </c>
      <c r="J93" s="46">
        <v>77860</v>
      </c>
      <c r="K93" s="46">
        <v>2380</v>
      </c>
      <c r="L93" s="46">
        <v>0</v>
      </c>
      <c r="M93" s="46">
        <v>356434</v>
      </c>
      <c r="N93" s="46">
        <v>0</v>
      </c>
      <c r="O93" s="46">
        <f t="shared" si="6"/>
        <v>27190662</v>
      </c>
      <c r="P93" s="47">
        <f>(O93/P$103)</f>
        <v>67.720670864133581</v>
      </c>
      <c r="Q93" s="9"/>
    </row>
    <row r="94" spans="1:17" ht="15.75">
      <c r="A94" s="29" t="s">
        <v>63</v>
      </c>
      <c r="B94" s="30"/>
      <c r="C94" s="31"/>
      <c r="D94" s="32">
        <f>SUM(D95:D100)</f>
        <v>59588108</v>
      </c>
      <c r="E94" s="32">
        <f>SUM(E95:E100)</f>
        <v>20961852</v>
      </c>
      <c r="F94" s="32">
        <f>SUM(F95:F100)</f>
        <v>73343431</v>
      </c>
      <c r="G94" s="32">
        <f>SUM(G95:G100)</f>
        <v>223671933</v>
      </c>
      <c r="H94" s="32">
        <f>SUM(H95:H100)</f>
        <v>0</v>
      </c>
      <c r="I94" s="32">
        <f>SUM(I95:I100)</f>
        <v>361989484</v>
      </c>
      <c r="J94" s="32">
        <f>SUM(J95:J100)</f>
        <v>13041318</v>
      </c>
      <c r="K94" s="32">
        <f>SUM(K95:K100)</f>
        <v>0</v>
      </c>
      <c r="L94" s="32">
        <f>SUM(L95:L100)</f>
        <v>0</v>
      </c>
      <c r="M94" s="32">
        <f>SUM(M95:M100)</f>
        <v>0</v>
      </c>
      <c r="N94" s="32">
        <f>SUM(N95:N100)</f>
        <v>84284</v>
      </c>
      <c r="O94" s="32">
        <f t="shared" si="6"/>
        <v>752680410</v>
      </c>
      <c r="P94" s="45">
        <f>(O94/P$103)</f>
        <v>1874.6149803741855</v>
      </c>
      <c r="Q94" s="9"/>
    </row>
    <row r="95" spans="1:17">
      <c r="A95" s="12"/>
      <c r="B95" s="25">
        <v>381</v>
      </c>
      <c r="C95" s="20" t="s">
        <v>99</v>
      </c>
      <c r="D95" s="46">
        <v>58816588</v>
      </c>
      <c r="E95" s="46">
        <v>20961852</v>
      </c>
      <c r="F95" s="46">
        <v>73343431</v>
      </c>
      <c r="G95" s="46">
        <v>23371793</v>
      </c>
      <c r="H95" s="46">
        <v>0</v>
      </c>
      <c r="I95" s="46">
        <v>2497693</v>
      </c>
      <c r="J95" s="46">
        <v>13039005</v>
      </c>
      <c r="K95" s="46">
        <v>0</v>
      </c>
      <c r="L95" s="46">
        <v>0</v>
      </c>
      <c r="M95" s="46">
        <v>0</v>
      </c>
      <c r="N95" s="46">
        <v>0</v>
      </c>
      <c r="O95" s="46">
        <f t="shared" si="6"/>
        <v>192030362</v>
      </c>
      <c r="P95" s="47">
        <f>(O95/P$103)</f>
        <v>478.26805176433083</v>
      </c>
      <c r="Q95" s="9"/>
    </row>
    <row r="96" spans="1:17">
      <c r="A96" s="12"/>
      <c r="B96" s="25">
        <v>383.2</v>
      </c>
      <c r="C96" s="20" t="s">
        <v>208</v>
      </c>
      <c r="D96" s="46">
        <v>771520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6"/>
        <v>771520</v>
      </c>
      <c r="P96" s="47">
        <f>(O96/P$103)</f>
        <v>1.9215365916834366</v>
      </c>
      <c r="Q96" s="9"/>
    </row>
    <row r="97" spans="1:120">
      <c r="A97" s="12"/>
      <c r="B97" s="25">
        <v>384</v>
      </c>
      <c r="C97" s="20" t="s">
        <v>100</v>
      </c>
      <c r="D97" s="46">
        <v>0</v>
      </c>
      <c r="E97" s="46">
        <v>0</v>
      </c>
      <c r="F97" s="46">
        <v>0</v>
      </c>
      <c r="G97" s="46">
        <v>162449492</v>
      </c>
      <c r="H97" s="46">
        <v>0</v>
      </c>
      <c r="I97" s="46">
        <v>351660210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6"/>
        <v>514109702</v>
      </c>
      <c r="P97" s="47">
        <f>(O97/P$103)</f>
        <v>1280.4342136723187</v>
      </c>
      <c r="Q97" s="9"/>
    </row>
    <row r="98" spans="1:120">
      <c r="A98" s="12"/>
      <c r="B98" s="25">
        <v>385</v>
      </c>
      <c r="C98" s="20" t="s">
        <v>134</v>
      </c>
      <c r="D98" s="46">
        <v>0</v>
      </c>
      <c r="E98" s="46">
        <v>0</v>
      </c>
      <c r="F98" s="46">
        <v>0</v>
      </c>
      <c r="G98" s="46">
        <v>37850648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6"/>
        <v>37850648</v>
      </c>
      <c r="P98" s="47">
        <f>(O98/P$103)</f>
        <v>94.270278347845149</v>
      </c>
      <c r="Q98" s="9"/>
    </row>
    <row r="99" spans="1:120">
      <c r="A99" s="12"/>
      <c r="B99" s="25">
        <v>389.4</v>
      </c>
      <c r="C99" s="20" t="s">
        <v>101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825788</v>
      </c>
      <c r="J99" s="46">
        <v>0</v>
      </c>
      <c r="K99" s="46">
        <v>0</v>
      </c>
      <c r="L99" s="46">
        <v>0</v>
      </c>
      <c r="M99" s="46">
        <v>0</v>
      </c>
      <c r="N99" s="46">
        <v>84284</v>
      </c>
      <c r="O99" s="46">
        <f t="shared" si="6"/>
        <v>910072</v>
      </c>
      <c r="P99" s="47">
        <f>(O99/P$103)</f>
        <v>2.2666122058618421</v>
      </c>
      <c r="Q99" s="9"/>
    </row>
    <row r="100" spans="1:120" ht="15.75" thickBot="1">
      <c r="A100" s="12"/>
      <c r="B100" s="25">
        <v>389.7</v>
      </c>
      <c r="C100" s="20" t="s">
        <v>102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7005793</v>
      </c>
      <c r="J100" s="46">
        <v>2313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6"/>
        <v>7008106</v>
      </c>
      <c r="P100" s="47">
        <f>(O100/P$103)</f>
        <v>17.454287792145688</v>
      </c>
      <c r="Q100" s="9"/>
    </row>
    <row r="101" spans="1:120" ht="16.5" thickBot="1">
      <c r="A101" s="14" t="s">
        <v>83</v>
      </c>
      <c r="B101" s="23"/>
      <c r="C101" s="22"/>
      <c r="D101" s="15">
        <f>SUM(D5,D18,D29,D56,D78,D84,D94)</f>
        <v>664820971</v>
      </c>
      <c r="E101" s="15">
        <f>SUM(E5,E18,E29,E56,E78,E84,E94)</f>
        <v>187041261</v>
      </c>
      <c r="F101" s="15">
        <f>SUM(F5,F18,F29,F56,F78,F84,F94)</f>
        <v>74537007</v>
      </c>
      <c r="G101" s="15">
        <f>SUM(G5,G18,G29,G56,G78,G84,G94)</f>
        <v>268107222</v>
      </c>
      <c r="H101" s="15">
        <f>SUM(H5,H18,H29,H56,H78,H84,H94)</f>
        <v>0</v>
      </c>
      <c r="I101" s="15">
        <f>SUM(I5,I18,I29,I56,I78,I84,I94)</f>
        <v>773203925</v>
      </c>
      <c r="J101" s="15">
        <f>SUM(J5,J18,J29,J56,J78,J84,J94)</f>
        <v>51198988</v>
      </c>
      <c r="K101" s="15">
        <f>SUM(K5,K18,K29,K56,K78,K84,K94)</f>
        <v>-450141943</v>
      </c>
      <c r="L101" s="15">
        <f>SUM(L5,L18,L29,L56,L78,L84,L94)</f>
        <v>0</v>
      </c>
      <c r="M101" s="15">
        <f>SUM(M5,M18,M29,M56,M78,M84,M94)</f>
        <v>2621108</v>
      </c>
      <c r="N101" s="15">
        <f>SUM(N5,N18,N29,N56,N78,N84,N94)</f>
        <v>3716983</v>
      </c>
      <c r="O101" s="15">
        <f>SUM(D101:N101)</f>
        <v>1575105522</v>
      </c>
      <c r="P101" s="38">
        <f>(O101/P$103)</f>
        <v>3922.9351102831297</v>
      </c>
      <c r="Q101" s="6"/>
      <c r="R101" s="2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</row>
    <row r="102" spans="1:120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9"/>
    </row>
    <row r="103" spans="1:120">
      <c r="A103" s="40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8" t="s">
        <v>209</v>
      </c>
      <c r="N103" s="48"/>
      <c r="O103" s="48"/>
      <c r="P103" s="43">
        <v>401512</v>
      </c>
    </row>
    <row r="104" spans="1:120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1"/>
    </row>
    <row r="105" spans="1:120" ht="15.75" customHeight="1" thickBot="1">
      <c r="A105" s="52" t="s">
        <v>117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</row>
  </sheetData>
  <mergeCells count="10">
    <mergeCell ref="M103:O103"/>
    <mergeCell ref="A104:P104"/>
    <mergeCell ref="A105:P10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128277994</v>
      </c>
      <c r="E5" s="27">
        <f t="shared" si="0"/>
        <v>83946164</v>
      </c>
      <c r="F5" s="27">
        <f t="shared" si="0"/>
        <v>124500</v>
      </c>
      <c r="G5" s="27">
        <f t="shared" si="0"/>
        <v>17922246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871604</v>
      </c>
      <c r="N5" s="28">
        <f>SUM(D5:M5)</f>
        <v>231142508</v>
      </c>
      <c r="O5" s="33">
        <f t="shared" ref="O5:O36" si="1">(N5/O$93)</f>
        <v>666.86816556984957</v>
      </c>
      <c r="P5" s="6"/>
    </row>
    <row r="6" spans="1:133">
      <c r="A6" s="12"/>
      <c r="B6" s="25">
        <v>311</v>
      </c>
      <c r="C6" s="20" t="s">
        <v>3</v>
      </c>
      <c r="D6" s="46">
        <v>117394249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117394249</v>
      </c>
      <c r="O6" s="47">
        <f t="shared" si="1"/>
        <v>338.69359710798045</v>
      </c>
      <c r="P6" s="9"/>
    </row>
    <row r="7" spans="1:133">
      <c r="A7" s="12"/>
      <c r="B7" s="25">
        <v>312.10000000000002</v>
      </c>
      <c r="C7" s="20" t="s">
        <v>11</v>
      </c>
      <c r="D7" s="46">
        <v>254583</v>
      </c>
      <c r="E7" s="46">
        <v>0</v>
      </c>
      <c r="F7" s="46">
        <v>124500</v>
      </c>
      <c r="G7" s="46">
        <v>734308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1113391</v>
      </c>
      <c r="O7" s="47">
        <f t="shared" si="1"/>
        <v>3.2122391513203641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9641719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9641719</v>
      </c>
      <c r="O8" s="47">
        <f t="shared" si="1"/>
        <v>27.81727825878728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17187938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17187938</v>
      </c>
      <c r="O9" s="47">
        <f t="shared" si="1"/>
        <v>49.588839297306187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30374339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30374339</v>
      </c>
      <c r="O10" s="47">
        <f t="shared" si="1"/>
        <v>87.632862966628096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4741631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4741631</v>
      </c>
      <c r="O11" s="47">
        <f t="shared" si="1"/>
        <v>13.680057355694746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1188870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1188870</v>
      </c>
      <c r="O12" s="47">
        <f t="shared" si="1"/>
        <v>3.4300032601576995</v>
      </c>
      <c r="P12" s="9"/>
    </row>
    <row r="13" spans="1:133">
      <c r="A13" s="12"/>
      <c r="B13" s="25">
        <v>314.7</v>
      </c>
      <c r="C13" s="20" t="s">
        <v>17</v>
      </c>
      <c r="D13" s="46">
        <v>17773</v>
      </c>
      <c r="E13" s="46">
        <v>1578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19351</v>
      </c>
      <c r="O13" s="47">
        <f t="shared" si="1"/>
        <v>5.5829479326849563E-2</v>
      </c>
      <c r="P13" s="9"/>
    </row>
    <row r="14" spans="1:133">
      <c r="A14" s="12"/>
      <c r="B14" s="25">
        <v>315</v>
      </c>
      <c r="C14" s="20" t="s">
        <v>138</v>
      </c>
      <c r="D14" s="46">
        <v>0</v>
      </c>
      <c r="E14" s="46">
        <v>21050338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21050338</v>
      </c>
      <c r="O14" s="47">
        <f t="shared" si="1"/>
        <v>60.732231419264934</v>
      </c>
      <c r="P14" s="9"/>
    </row>
    <row r="15" spans="1:133">
      <c r="A15" s="12"/>
      <c r="B15" s="25">
        <v>316</v>
      </c>
      <c r="C15" s="20" t="s">
        <v>139</v>
      </c>
      <c r="D15" s="46">
        <v>10520855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10520855</v>
      </c>
      <c r="O15" s="47">
        <f t="shared" si="1"/>
        <v>30.35366940846891</v>
      </c>
      <c r="P15" s="9"/>
    </row>
    <row r="16" spans="1:133">
      <c r="A16" s="12"/>
      <c r="B16" s="25">
        <v>319</v>
      </c>
      <c r="C16" s="20" t="s">
        <v>20</v>
      </c>
      <c r="D16" s="46">
        <v>90534</v>
      </c>
      <c r="E16" s="46">
        <v>16947689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871604</v>
      </c>
      <c r="N16" s="46">
        <f t="shared" si="2"/>
        <v>17909827</v>
      </c>
      <c r="O16" s="47">
        <f t="shared" si="1"/>
        <v>51.671557864914064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SUM(D18:D24)</f>
        <v>31930137</v>
      </c>
      <c r="E17" s="32">
        <f t="shared" si="3"/>
        <v>15883435</v>
      </c>
      <c r="F17" s="32">
        <f t="shared" si="3"/>
        <v>0</v>
      </c>
      <c r="G17" s="32">
        <f t="shared" si="3"/>
        <v>73485</v>
      </c>
      <c r="H17" s="32">
        <f t="shared" si="3"/>
        <v>0</v>
      </c>
      <c r="I17" s="32">
        <f t="shared" si="3"/>
        <v>821027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48708084</v>
      </c>
      <c r="O17" s="45">
        <f t="shared" si="1"/>
        <v>140.52746466479519</v>
      </c>
      <c r="P17" s="10"/>
    </row>
    <row r="18" spans="1:16">
      <c r="A18" s="12"/>
      <c r="B18" s="25">
        <v>322</v>
      </c>
      <c r="C18" s="20" t="s">
        <v>0</v>
      </c>
      <c r="D18" s="46">
        <v>195733</v>
      </c>
      <c r="E18" s="46">
        <v>6976399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7172132</v>
      </c>
      <c r="O18" s="47">
        <f t="shared" si="1"/>
        <v>20.692284389614812</v>
      </c>
      <c r="P18" s="9"/>
    </row>
    <row r="19" spans="1:16">
      <c r="A19" s="12"/>
      <c r="B19" s="25">
        <v>323.10000000000002</v>
      </c>
      <c r="C19" s="20" t="s">
        <v>22</v>
      </c>
      <c r="D19" s="46">
        <v>30893083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30893083</v>
      </c>
      <c r="O19" s="47">
        <f t="shared" si="1"/>
        <v>89.129488847664078</v>
      </c>
      <c r="P19" s="9"/>
    </row>
    <row r="20" spans="1:16">
      <c r="A20" s="12"/>
      <c r="B20" s="25">
        <v>323.39999999999998</v>
      </c>
      <c r="C20" s="20" t="s">
        <v>24</v>
      </c>
      <c r="D20" s="46">
        <v>622151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622151</v>
      </c>
      <c r="O20" s="47">
        <f t="shared" si="1"/>
        <v>1.7949649316665175</v>
      </c>
      <c r="P20" s="9"/>
    </row>
    <row r="21" spans="1:16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729958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729958</v>
      </c>
      <c r="O21" s="47">
        <f t="shared" si="1"/>
        <v>2.1059984016571986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2956091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2956091</v>
      </c>
      <c r="O22" s="47">
        <f t="shared" si="1"/>
        <v>8.5286042774423052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5950945</v>
      </c>
      <c r="F23" s="46">
        <v>0</v>
      </c>
      <c r="G23" s="46">
        <v>73485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6024430</v>
      </c>
      <c r="O23" s="47">
        <f t="shared" si="1"/>
        <v>17.38105473314311</v>
      </c>
      <c r="P23" s="9"/>
    </row>
    <row r="24" spans="1:16">
      <c r="A24" s="12"/>
      <c r="B24" s="25">
        <v>329</v>
      </c>
      <c r="C24" s="20" t="s">
        <v>29</v>
      </c>
      <c r="D24" s="46">
        <v>219170</v>
      </c>
      <c r="E24" s="46">
        <v>0</v>
      </c>
      <c r="F24" s="46">
        <v>0</v>
      </c>
      <c r="G24" s="46">
        <v>0</v>
      </c>
      <c r="H24" s="46">
        <v>0</v>
      </c>
      <c r="I24" s="46">
        <v>91069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310239</v>
      </c>
      <c r="O24" s="47">
        <f t="shared" si="1"/>
        <v>0.89506908360717696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SUM(D26:D48)</f>
        <v>43799787</v>
      </c>
      <c r="E25" s="32">
        <f t="shared" si="5"/>
        <v>34788890</v>
      </c>
      <c r="F25" s="32">
        <f t="shared" si="5"/>
        <v>0</v>
      </c>
      <c r="G25" s="32">
        <f t="shared" si="5"/>
        <v>6515610</v>
      </c>
      <c r="H25" s="32">
        <f t="shared" si="5"/>
        <v>0</v>
      </c>
      <c r="I25" s="32">
        <f t="shared" si="5"/>
        <v>629535</v>
      </c>
      <c r="J25" s="32">
        <f t="shared" si="5"/>
        <v>140698</v>
      </c>
      <c r="K25" s="32">
        <f t="shared" si="5"/>
        <v>0</v>
      </c>
      <c r="L25" s="32">
        <f t="shared" si="5"/>
        <v>0</v>
      </c>
      <c r="M25" s="32">
        <f t="shared" si="5"/>
        <v>400000</v>
      </c>
      <c r="N25" s="44">
        <f t="shared" si="4"/>
        <v>86274520</v>
      </c>
      <c r="O25" s="45">
        <f t="shared" si="1"/>
        <v>248.91021294888478</v>
      </c>
      <c r="P25" s="10"/>
    </row>
    <row r="26" spans="1:16">
      <c r="A26" s="12"/>
      <c r="B26" s="25">
        <v>331.2</v>
      </c>
      <c r="C26" s="20" t="s">
        <v>30</v>
      </c>
      <c r="D26" s="46">
        <v>344114</v>
      </c>
      <c r="E26" s="46">
        <v>30264175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30608289</v>
      </c>
      <c r="O26" s="47">
        <f t="shared" si="1"/>
        <v>88.307831014197561</v>
      </c>
      <c r="P26" s="9"/>
    </row>
    <row r="27" spans="1:16">
      <c r="A27" s="12"/>
      <c r="B27" s="25">
        <v>331.31</v>
      </c>
      <c r="C27" s="20" t="s">
        <v>113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19674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19674</v>
      </c>
      <c r="O27" s="47">
        <f t="shared" si="1"/>
        <v>5.6761365111696466E-2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30553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30553</v>
      </c>
      <c r="O28" s="47">
        <f t="shared" si="1"/>
        <v>8.814831697965142E-2</v>
      </c>
      <c r="P28" s="9"/>
    </row>
    <row r="29" spans="1:16">
      <c r="A29" s="12"/>
      <c r="B29" s="25">
        <v>331.49</v>
      </c>
      <c r="C29" s="20" t="s">
        <v>36</v>
      </c>
      <c r="D29" s="46">
        <v>0</v>
      </c>
      <c r="E29" s="46">
        <v>0</v>
      </c>
      <c r="F29" s="46">
        <v>0</v>
      </c>
      <c r="G29" s="46">
        <v>855806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855806</v>
      </c>
      <c r="O29" s="47">
        <f t="shared" si="1"/>
        <v>2.4690818761197777</v>
      </c>
      <c r="P29" s="9"/>
    </row>
    <row r="30" spans="1:16">
      <c r="A30" s="12"/>
      <c r="B30" s="25">
        <v>331.5</v>
      </c>
      <c r="C30" s="20" t="s">
        <v>32</v>
      </c>
      <c r="D30" s="46">
        <v>0</v>
      </c>
      <c r="E30" s="46">
        <v>10488219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10488219</v>
      </c>
      <c r="O30" s="47">
        <f t="shared" si="1"/>
        <v>30.259511437960352</v>
      </c>
      <c r="P30" s="9"/>
    </row>
    <row r="31" spans="1:16">
      <c r="A31" s="12"/>
      <c r="B31" s="25">
        <v>331.69</v>
      </c>
      <c r="C31" s="20" t="s">
        <v>141</v>
      </c>
      <c r="D31" s="46">
        <v>0</v>
      </c>
      <c r="E31" s="46">
        <v>3439313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3439313</v>
      </c>
      <c r="O31" s="47">
        <f t="shared" si="1"/>
        <v>9.922745802907599</v>
      </c>
      <c r="P31" s="9"/>
    </row>
    <row r="32" spans="1:16">
      <c r="A32" s="12"/>
      <c r="B32" s="25">
        <v>331.9</v>
      </c>
      <c r="C32" s="20" t="s">
        <v>33</v>
      </c>
      <c r="D32" s="46">
        <v>0</v>
      </c>
      <c r="E32" s="46">
        <v>-19506531</v>
      </c>
      <c r="F32" s="46">
        <v>0</v>
      </c>
      <c r="G32" s="46">
        <v>27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-19506504</v>
      </c>
      <c r="O32" s="47">
        <f t="shared" si="1"/>
        <v>-56.278123187799508</v>
      </c>
      <c r="P32" s="9"/>
    </row>
    <row r="33" spans="1:16">
      <c r="A33" s="12"/>
      <c r="B33" s="25">
        <v>334.1</v>
      </c>
      <c r="C33" s="20" t="s">
        <v>124</v>
      </c>
      <c r="D33" s="46">
        <v>0</v>
      </c>
      <c r="E33" s="46">
        <v>13150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13150</v>
      </c>
      <c r="O33" s="47">
        <f t="shared" si="1"/>
        <v>3.7939003314974511E-2</v>
      </c>
      <c r="P33" s="9"/>
    </row>
    <row r="34" spans="1:16">
      <c r="A34" s="12"/>
      <c r="B34" s="25">
        <v>334.2</v>
      </c>
      <c r="C34" s="20" t="s">
        <v>34</v>
      </c>
      <c r="D34" s="46">
        <v>6268118</v>
      </c>
      <c r="E34" s="46">
        <v>579528</v>
      </c>
      <c r="F34" s="46">
        <v>0</v>
      </c>
      <c r="G34" s="46">
        <v>-4673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6842973</v>
      </c>
      <c r="O34" s="47">
        <f t="shared" si="1"/>
        <v>19.742629302759017</v>
      </c>
      <c r="P34" s="9"/>
    </row>
    <row r="35" spans="1:16">
      <c r="A35" s="12"/>
      <c r="B35" s="25">
        <v>334.39</v>
      </c>
      <c r="C35" s="20" t="s">
        <v>38</v>
      </c>
      <c r="D35" s="46">
        <v>0</v>
      </c>
      <c r="E35" s="46">
        <v>1974835</v>
      </c>
      <c r="F35" s="46">
        <v>0</v>
      </c>
      <c r="G35" s="46">
        <v>0</v>
      </c>
      <c r="H35" s="46">
        <v>0</v>
      </c>
      <c r="I35" s="46">
        <v>201810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2176645</v>
      </c>
      <c r="O35" s="47">
        <f t="shared" si="1"/>
        <v>6.2798282791272007</v>
      </c>
      <c r="P35" s="9"/>
    </row>
    <row r="36" spans="1:16">
      <c r="A36" s="12"/>
      <c r="B36" s="25">
        <v>334.49</v>
      </c>
      <c r="C36" s="20" t="s">
        <v>39</v>
      </c>
      <c r="D36" s="46">
        <v>0</v>
      </c>
      <c r="E36" s="46">
        <v>1678567</v>
      </c>
      <c r="F36" s="46">
        <v>0</v>
      </c>
      <c r="G36" s="46">
        <v>626827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2305394</v>
      </c>
      <c r="O36" s="47">
        <f t="shared" si="1"/>
        <v>6.6512814150815469</v>
      </c>
      <c r="P36" s="9"/>
    </row>
    <row r="37" spans="1:16">
      <c r="A37" s="12"/>
      <c r="B37" s="25">
        <v>334.9</v>
      </c>
      <c r="C37" s="20" t="s">
        <v>42</v>
      </c>
      <c r="D37" s="46">
        <v>0</v>
      </c>
      <c r="E37" s="46">
        <v>-409635</v>
      </c>
      <c r="F37" s="46">
        <v>0</v>
      </c>
      <c r="G37" s="46">
        <v>776056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366421</v>
      </c>
      <c r="O37" s="47">
        <f t="shared" ref="O37:O68" si="8">(N37/O$93)</f>
        <v>1.0571595082643555</v>
      </c>
      <c r="P37" s="9"/>
    </row>
    <row r="38" spans="1:16">
      <c r="A38" s="12"/>
      <c r="B38" s="25">
        <v>335.12</v>
      </c>
      <c r="C38" s="20" t="s">
        <v>142</v>
      </c>
      <c r="D38" s="46">
        <v>7782340</v>
      </c>
      <c r="E38" s="46">
        <v>3335288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11117628</v>
      </c>
      <c r="O38" s="47">
        <f t="shared" si="8"/>
        <v>32.075416391380486</v>
      </c>
      <c r="P38" s="9"/>
    </row>
    <row r="39" spans="1:16">
      <c r="A39" s="12"/>
      <c r="B39" s="25">
        <v>335.14</v>
      </c>
      <c r="C39" s="20" t="s">
        <v>143</v>
      </c>
      <c r="D39" s="46">
        <v>161314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161314</v>
      </c>
      <c r="O39" s="47">
        <f t="shared" si="8"/>
        <v>0.46540626469595425</v>
      </c>
      <c r="P39" s="9"/>
    </row>
    <row r="40" spans="1:16">
      <c r="A40" s="12"/>
      <c r="B40" s="25">
        <v>335.15</v>
      </c>
      <c r="C40" s="20" t="s">
        <v>144</v>
      </c>
      <c r="D40" s="46">
        <v>390826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390826</v>
      </c>
      <c r="O40" s="47">
        <f t="shared" si="8"/>
        <v>1.1275702592835155</v>
      </c>
      <c r="P40" s="9"/>
    </row>
    <row r="41" spans="1:16">
      <c r="A41" s="12"/>
      <c r="B41" s="25">
        <v>335.18</v>
      </c>
      <c r="C41" s="20" t="s">
        <v>145</v>
      </c>
      <c r="D41" s="46">
        <v>25728582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25728582</v>
      </c>
      <c r="O41" s="47">
        <f t="shared" si="8"/>
        <v>74.229411238600264</v>
      </c>
      <c r="P41" s="9"/>
    </row>
    <row r="42" spans="1:16">
      <c r="A42" s="12"/>
      <c r="B42" s="25">
        <v>335.29</v>
      </c>
      <c r="C42" s="20" t="s">
        <v>47</v>
      </c>
      <c r="D42" s="46">
        <v>145391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145391</v>
      </c>
      <c r="O42" s="47">
        <f t="shared" si="8"/>
        <v>0.41946689208878013</v>
      </c>
      <c r="P42" s="9"/>
    </row>
    <row r="43" spans="1:16">
      <c r="A43" s="12"/>
      <c r="B43" s="25">
        <v>335.49</v>
      </c>
      <c r="C43" s="20" t="s">
        <v>48</v>
      </c>
      <c r="D43" s="46">
        <v>195009</v>
      </c>
      <c r="E43" s="46">
        <v>0</v>
      </c>
      <c r="F43" s="46">
        <v>0</v>
      </c>
      <c r="G43" s="46">
        <v>0</v>
      </c>
      <c r="H43" s="46">
        <v>0</v>
      </c>
      <c r="I43" s="46">
        <v>110902</v>
      </c>
      <c r="J43" s="46">
        <v>140698</v>
      </c>
      <c r="K43" s="46">
        <v>0</v>
      </c>
      <c r="L43" s="46">
        <v>0</v>
      </c>
      <c r="M43" s="46">
        <v>0</v>
      </c>
      <c r="N43" s="46">
        <f t="shared" si="7"/>
        <v>446609</v>
      </c>
      <c r="O43" s="47">
        <f t="shared" si="8"/>
        <v>1.2885095309123538</v>
      </c>
      <c r="P43" s="9"/>
    </row>
    <row r="44" spans="1:16">
      <c r="A44" s="12"/>
      <c r="B44" s="25">
        <v>337.1</v>
      </c>
      <c r="C44" s="20" t="s">
        <v>50</v>
      </c>
      <c r="D44" s="46">
        <v>0</v>
      </c>
      <c r="E44" s="46">
        <v>0</v>
      </c>
      <c r="F44" s="46">
        <v>0</v>
      </c>
      <c r="G44" s="46">
        <v>200000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9">SUM(D44:M44)</f>
        <v>200000</v>
      </c>
      <c r="O44" s="47">
        <f t="shared" si="8"/>
        <v>0.57701906182470741</v>
      </c>
      <c r="P44" s="9"/>
    </row>
    <row r="45" spans="1:16">
      <c r="A45" s="12"/>
      <c r="B45" s="25">
        <v>337.2</v>
      </c>
      <c r="C45" s="20" t="s">
        <v>51</v>
      </c>
      <c r="D45" s="46">
        <v>1678353</v>
      </c>
      <c r="E45" s="46">
        <v>28261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1706614</v>
      </c>
      <c r="O45" s="47">
        <f t="shared" si="8"/>
        <v>4.9237440458845558</v>
      </c>
      <c r="P45" s="9"/>
    </row>
    <row r="46" spans="1:16">
      <c r="A46" s="12"/>
      <c r="B46" s="25">
        <v>337.3</v>
      </c>
      <c r="C46" s="20" t="s">
        <v>52</v>
      </c>
      <c r="D46" s="46">
        <v>10000</v>
      </c>
      <c r="E46" s="46">
        <v>-28261</v>
      </c>
      <c r="F46" s="46">
        <v>0</v>
      </c>
      <c r="G46" s="46">
        <v>4061567</v>
      </c>
      <c r="H46" s="46">
        <v>0</v>
      </c>
      <c r="I46" s="46">
        <v>297149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4340455</v>
      </c>
      <c r="O46" s="47">
        <f t="shared" si="8"/>
        <v>12.522626359961802</v>
      </c>
      <c r="P46" s="9"/>
    </row>
    <row r="47" spans="1:16">
      <c r="A47" s="12"/>
      <c r="B47" s="25">
        <v>337.4</v>
      </c>
      <c r="C47" s="20" t="s">
        <v>53</v>
      </c>
      <c r="D47" s="46">
        <v>0</v>
      </c>
      <c r="E47" s="46">
        <v>1303324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400000</v>
      </c>
      <c r="N47" s="46">
        <f t="shared" si="9"/>
        <v>1703324</v>
      </c>
      <c r="O47" s="47">
        <f t="shared" si="8"/>
        <v>4.9142520823175397</v>
      </c>
      <c r="P47" s="9"/>
    </row>
    <row r="48" spans="1:16">
      <c r="A48" s="12"/>
      <c r="B48" s="25">
        <v>338</v>
      </c>
      <c r="C48" s="20" t="s">
        <v>56</v>
      </c>
      <c r="D48" s="46">
        <v>1095740</v>
      </c>
      <c r="E48" s="46">
        <v>1598104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2693844</v>
      </c>
      <c r="O48" s="47">
        <f t="shared" si="8"/>
        <v>7.7719966879105851</v>
      </c>
      <c r="P48" s="9"/>
    </row>
    <row r="49" spans="1:16" ht="15.75">
      <c r="A49" s="29" t="s">
        <v>61</v>
      </c>
      <c r="B49" s="30"/>
      <c r="C49" s="31"/>
      <c r="D49" s="32">
        <f t="shared" ref="D49:M49" si="10">SUM(D50:D69)</f>
        <v>33270239</v>
      </c>
      <c r="E49" s="32">
        <f t="shared" si="10"/>
        <v>413263</v>
      </c>
      <c r="F49" s="32">
        <f t="shared" si="10"/>
        <v>0</v>
      </c>
      <c r="G49" s="32">
        <f t="shared" si="10"/>
        <v>62037</v>
      </c>
      <c r="H49" s="32">
        <f t="shared" si="10"/>
        <v>0</v>
      </c>
      <c r="I49" s="32">
        <f t="shared" si="10"/>
        <v>294244043</v>
      </c>
      <c r="J49" s="32">
        <f t="shared" si="10"/>
        <v>26802425</v>
      </c>
      <c r="K49" s="32">
        <f t="shared" si="10"/>
        <v>0</v>
      </c>
      <c r="L49" s="32">
        <f t="shared" si="10"/>
        <v>0</v>
      </c>
      <c r="M49" s="32">
        <f t="shared" si="10"/>
        <v>636755</v>
      </c>
      <c r="N49" s="32">
        <f t="shared" si="9"/>
        <v>355428762</v>
      </c>
      <c r="O49" s="45">
        <f t="shared" si="8"/>
        <v>1025.4458539737859</v>
      </c>
      <c r="P49" s="10"/>
    </row>
    <row r="50" spans="1:16">
      <c r="A50" s="12"/>
      <c r="B50" s="25">
        <v>341.2</v>
      </c>
      <c r="C50" s="20" t="s">
        <v>146</v>
      </c>
      <c r="D50" s="46">
        <v>692559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23293300</v>
      </c>
      <c r="K50" s="46">
        <v>0</v>
      </c>
      <c r="L50" s="46">
        <v>0</v>
      </c>
      <c r="M50" s="46">
        <v>0</v>
      </c>
      <c r="N50" s="46">
        <f t="shared" ref="N50:N69" si="11">SUM(D50:M50)</f>
        <v>23985859</v>
      </c>
      <c r="O50" s="47">
        <f t="shared" si="8"/>
        <v>69.201489286198566</v>
      </c>
      <c r="P50" s="9"/>
    </row>
    <row r="51" spans="1:16">
      <c r="A51" s="12"/>
      <c r="B51" s="25">
        <v>341.9</v>
      </c>
      <c r="C51" s="20" t="s">
        <v>147</v>
      </c>
      <c r="D51" s="46">
        <v>25062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25062</v>
      </c>
      <c r="O51" s="47">
        <f t="shared" si="8"/>
        <v>7.2306258637254081E-2</v>
      </c>
      <c r="P51" s="9"/>
    </row>
    <row r="52" spans="1:16">
      <c r="A52" s="12"/>
      <c r="B52" s="25">
        <v>342.1</v>
      </c>
      <c r="C52" s="20" t="s">
        <v>66</v>
      </c>
      <c r="D52" s="46">
        <v>8224489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8224489</v>
      </c>
      <c r="O52" s="47">
        <f t="shared" si="8"/>
        <v>23.72843463383813</v>
      </c>
      <c r="P52" s="9"/>
    </row>
    <row r="53" spans="1:16">
      <c r="A53" s="12"/>
      <c r="B53" s="25">
        <v>342.2</v>
      </c>
      <c r="C53" s="20" t="s">
        <v>67</v>
      </c>
      <c r="D53" s="46">
        <v>4388198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4388198</v>
      </c>
      <c r="O53" s="47">
        <f t="shared" si="8"/>
        <v>12.660369465305287</v>
      </c>
      <c r="P53" s="9"/>
    </row>
    <row r="54" spans="1:16">
      <c r="A54" s="12"/>
      <c r="B54" s="25">
        <v>342.5</v>
      </c>
      <c r="C54" s="20" t="s">
        <v>68</v>
      </c>
      <c r="D54" s="46">
        <v>493235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493235</v>
      </c>
      <c r="O54" s="47">
        <f t="shared" si="8"/>
        <v>1.4230299847955477</v>
      </c>
      <c r="P54" s="9"/>
    </row>
    <row r="55" spans="1:16">
      <c r="A55" s="12"/>
      <c r="B55" s="25">
        <v>342.6</v>
      </c>
      <c r="C55" s="20" t="s">
        <v>69</v>
      </c>
      <c r="D55" s="46">
        <v>5160985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5160985</v>
      </c>
      <c r="O55" s="47">
        <f t="shared" si="8"/>
        <v>14.889933613956938</v>
      </c>
      <c r="P55" s="9"/>
    </row>
    <row r="56" spans="1:16">
      <c r="A56" s="12"/>
      <c r="B56" s="25">
        <v>342.9</v>
      </c>
      <c r="C56" s="20" t="s">
        <v>70</v>
      </c>
      <c r="D56" s="46">
        <v>190984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190984</v>
      </c>
      <c r="O56" s="47">
        <f t="shared" si="8"/>
        <v>0.55100704251764954</v>
      </c>
      <c r="P56" s="9"/>
    </row>
    <row r="57" spans="1:16">
      <c r="A57" s="12"/>
      <c r="B57" s="25">
        <v>343.1</v>
      </c>
      <c r="C57" s="20" t="s">
        <v>71</v>
      </c>
      <c r="D57" s="46">
        <v>3006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3006</v>
      </c>
      <c r="O57" s="47">
        <f t="shared" si="8"/>
        <v>8.6725964992253515E-3</v>
      </c>
      <c r="P57" s="9"/>
    </row>
    <row r="58" spans="1:16">
      <c r="A58" s="12"/>
      <c r="B58" s="25">
        <v>343.3</v>
      </c>
      <c r="C58" s="20" t="s">
        <v>72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3509125</v>
      </c>
      <c r="K58" s="46">
        <v>0</v>
      </c>
      <c r="L58" s="46">
        <v>0</v>
      </c>
      <c r="M58" s="46">
        <v>0</v>
      </c>
      <c r="N58" s="46">
        <f t="shared" si="11"/>
        <v>3509125</v>
      </c>
      <c r="O58" s="47">
        <f t="shared" si="8"/>
        <v>10.124160076628131</v>
      </c>
      <c r="P58" s="9"/>
    </row>
    <row r="59" spans="1:16">
      <c r="A59" s="12"/>
      <c r="B59" s="25">
        <v>343.4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79786272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79786272</v>
      </c>
      <c r="O59" s="47">
        <f t="shared" si="8"/>
        <v>230.1909990796546</v>
      </c>
      <c r="P59" s="9"/>
    </row>
    <row r="60" spans="1:16">
      <c r="A60" s="12"/>
      <c r="B60" s="25">
        <v>343.5</v>
      </c>
      <c r="C60" s="20" t="s">
        <v>74</v>
      </c>
      <c r="D60" s="46">
        <v>1380</v>
      </c>
      <c r="E60" s="46">
        <v>0</v>
      </c>
      <c r="F60" s="46">
        <v>0</v>
      </c>
      <c r="G60" s="46">
        <v>0</v>
      </c>
      <c r="H60" s="46">
        <v>0</v>
      </c>
      <c r="I60" s="46">
        <v>200321242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200322622</v>
      </c>
      <c r="O60" s="47">
        <f t="shared" si="8"/>
        <v>577.94985704352746</v>
      </c>
      <c r="P60" s="9"/>
    </row>
    <row r="61" spans="1:16">
      <c r="A61" s="12"/>
      <c r="B61" s="25">
        <v>343.9</v>
      </c>
      <c r="C61" s="20" t="s">
        <v>75</v>
      </c>
      <c r="D61" s="46">
        <v>1636</v>
      </c>
      <c r="E61" s="46">
        <v>16371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18007</v>
      </c>
      <c r="O61" s="47">
        <f t="shared" si="8"/>
        <v>5.1951911231387531E-2</v>
      </c>
      <c r="P61" s="9"/>
    </row>
    <row r="62" spans="1:16">
      <c r="A62" s="12"/>
      <c r="B62" s="25">
        <v>344.3</v>
      </c>
      <c r="C62" s="20" t="s">
        <v>148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636755</v>
      </c>
      <c r="N62" s="46">
        <f t="shared" si="11"/>
        <v>636755</v>
      </c>
      <c r="O62" s="47">
        <f t="shared" si="8"/>
        <v>1.8370988635609578</v>
      </c>
      <c r="P62" s="9"/>
    </row>
    <row r="63" spans="1:16">
      <c r="A63" s="12"/>
      <c r="B63" s="25">
        <v>344.5</v>
      </c>
      <c r="C63" s="20" t="s">
        <v>149</v>
      </c>
      <c r="D63" s="46">
        <v>39016</v>
      </c>
      <c r="E63" s="46">
        <v>0</v>
      </c>
      <c r="F63" s="46">
        <v>0</v>
      </c>
      <c r="G63" s="46">
        <v>62037</v>
      </c>
      <c r="H63" s="46">
        <v>0</v>
      </c>
      <c r="I63" s="46">
        <v>11151256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11252309</v>
      </c>
      <c r="O63" s="47">
        <f t="shared" si="8"/>
        <v>32.463983912708557</v>
      </c>
      <c r="P63" s="9"/>
    </row>
    <row r="64" spans="1:16">
      <c r="A64" s="12"/>
      <c r="B64" s="25">
        <v>345.1</v>
      </c>
      <c r="C64" s="20" t="s">
        <v>78</v>
      </c>
      <c r="D64" s="46">
        <v>516776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516776</v>
      </c>
      <c r="O64" s="47">
        <f t="shared" si="8"/>
        <v>1.490948013467625</v>
      </c>
      <c r="P64" s="9"/>
    </row>
    <row r="65" spans="1:16">
      <c r="A65" s="12"/>
      <c r="B65" s="25">
        <v>347.2</v>
      </c>
      <c r="C65" s="20" t="s">
        <v>79</v>
      </c>
      <c r="D65" s="46">
        <v>2565979</v>
      </c>
      <c r="E65" s="46">
        <v>0</v>
      </c>
      <c r="F65" s="46">
        <v>0</v>
      </c>
      <c r="G65" s="46">
        <v>0</v>
      </c>
      <c r="H65" s="46">
        <v>0</v>
      </c>
      <c r="I65" s="46">
        <v>2985273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5551252</v>
      </c>
      <c r="O65" s="47">
        <f t="shared" si="8"/>
        <v>16.015891104962652</v>
      </c>
      <c r="P65" s="9"/>
    </row>
    <row r="66" spans="1:16">
      <c r="A66" s="12"/>
      <c r="B66" s="25">
        <v>347.4</v>
      </c>
      <c r="C66" s="20" t="s">
        <v>80</v>
      </c>
      <c r="D66" s="46">
        <v>98049</v>
      </c>
      <c r="E66" s="46">
        <v>143354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241403</v>
      </c>
      <c r="O66" s="47">
        <f t="shared" si="8"/>
        <v>0.69647066290834914</v>
      </c>
      <c r="P66" s="9"/>
    </row>
    <row r="67" spans="1:16">
      <c r="A67" s="12"/>
      <c r="B67" s="25">
        <v>347.5</v>
      </c>
      <c r="C67" s="20" t="s">
        <v>81</v>
      </c>
      <c r="D67" s="46">
        <v>8705985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8705985</v>
      </c>
      <c r="O67" s="47">
        <f t="shared" si="8"/>
        <v>25.117596484799876</v>
      </c>
      <c r="P67" s="9"/>
    </row>
    <row r="68" spans="1:16">
      <c r="A68" s="12"/>
      <c r="B68" s="25">
        <v>347.9</v>
      </c>
      <c r="C68" s="20" t="s">
        <v>82</v>
      </c>
      <c r="D68" s="46">
        <v>379798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379798</v>
      </c>
      <c r="O68" s="47">
        <f t="shared" si="8"/>
        <v>1.0957534282145012</v>
      </c>
      <c r="P68" s="9"/>
    </row>
    <row r="69" spans="1:16">
      <c r="A69" s="12"/>
      <c r="B69" s="25">
        <v>349</v>
      </c>
      <c r="C69" s="20" t="s">
        <v>1</v>
      </c>
      <c r="D69" s="46">
        <v>1783102</v>
      </c>
      <c r="E69" s="46">
        <v>253538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2036640</v>
      </c>
      <c r="O69" s="47">
        <f t="shared" ref="O69:O91" si="12">(N69/O$93)</f>
        <v>5.8759005103733601</v>
      </c>
      <c r="P69" s="9"/>
    </row>
    <row r="70" spans="1:16" ht="15.75">
      <c r="A70" s="29" t="s">
        <v>62</v>
      </c>
      <c r="B70" s="30"/>
      <c r="C70" s="31"/>
      <c r="D70" s="32">
        <f t="shared" ref="D70:M70" si="13">SUM(D71:D75)</f>
        <v>5308126</v>
      </c>
      <c r="E70" s="32">
        <f t="shared" si="13"/>
        <v>2003946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1569000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ref="N70:N77" si="14">SUM(D70:M70)</f>
        <v>8881072</v>
      </c>
      <c r="O70" s="45">
        <f t="shared" si="12"/>
        <v>25.622739167188389</v>
      </c>
      <c r="P70" s="10"/>
    </row>
    <row r="71" spans="1:16">
      <c r="A71" s="13"/>
      <c r="B71" s="39">
        <v>351.1</v>
      </c>
      <c r="C71" s="21" t="s">
        <v>85</v>
      </c>
      <c r="D71" s="46">
        <v>4550366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4550366</v>
      </c>
      <c r="O71" s="47">
        <f t="shared" si="12"/>
        <v>13.128239601395233</v>
      </c>
      <c r="P71" s="9"/>
    </row>
    <row r="72" spans="1:16">
      <c r="A72" s="13"/>
      <c r="B72" s="39">
        <v>351.2</v>
      </c>
      <c r="C72" s="21" t="s">
        <v>86</v>
      </c>
      <c r="D72" s="46">
        <v>56086</v>
      </c>
      <c r="E72" s="46">
        <v>266824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322910</v>
      </c>
      <c r="O72" s="47">
        <f t="shared" si="12"/>
        <v>0.93162612626908126</v>
      </c>
      <c r="P72" s="9"/>
    </row>
    <row r="73" spans="1:16">
      <c r="A73" s="13"/>
      <c r="B73" s="39">
        <v>351.3</v>
      </c>
      <c r="C73" s="21" t="s">
        <v>87</v>
      </c>
      <c r="D73" s="46">
        <v>132040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132040</v>
      </c>
      <c r="O73" s="47">
        <f t="shared" si="12"/>
        <v>0.38094798461667179</v>
      </c>
      <c r="P73" s="9"/>
    </row>
    <row r="74" spans="1:16">
      <c r="A74" s="13"/>
      <c r="B74" s="39">
        <v>354</v>
      </c>
      <c r="C74" s="21" t="s">
        <v>88</v>
      </c>
      <c r="D74" s="46">
        <v>564873</v>
      </c>
      <c r="E74" s="46">
        <v>0</v>
      </c>
      <c r="F74" s="46">
        <v>0</v>
      </c>
      <c r="G74" s="46">
        <v>0</v>
      </c>
      <c r="H74" s="46">
        <v>0</v>
      </c>
      <c r="I74" s="46">
        <v>1569000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2133873</v>
      </c>
      <c r="O74" s="47">
        <f t="shared" si="12"/>
        <v>6.1564269825653692</v>
      </c>
      <c r="P74" s="9"/>
    </row>
    <row r="75" spans="1:16">
      <c r="A75" s="13"/>
      <c r="B75" s="39">
        <v>359</v>
      </c>
      <c r="C75" s="21" t="s">
        <v>89</v>
      </c>
      <c r="D75" s="46">
        <v>4761</v>
      </c>
      <c r="E75" s="46">
        <v>1737122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1741883</v>
      </c>
      <c r="O75" s="47">
        <f t="shared" si="12"/>
        <v>5.0254984723420337</v>
      </c>
      <c r="P75" s="9"/>
    </row>
    <row r="76" spans="1:16" ht="15.75">
      <c r="A76" s="29" t="s">
        <v>4</v>
      </c>
      <c r="B76" s="30"/>
      <c r="C76" s="31"/>
      <c r="D76" s="32">
        <f t="shared" ref="D76:M76" si="15">SUM(D77:D85)</f>
        <v>1903527</v>
      </c>
      <c r="E76" s="32">
        <f t="shared" si="15"/>
        <v>1333769</v>
      </c>
      <c r="F76" s="32">
        <f t="shared" si="15"/>
        <v>42235</v>
      </c>
      <c r="G76" s="32">
        <f t="shared" si="15"/>
        <v>834232</v>
      </c>
      <c r="H76" s="32">
        <f t="shared" si="15"/>
        <v>0</v>
      </c>
      <c r="I76" s="32">
        <f t="shared" si="15"/>
        <v>4344784</v>
      </c>
      <c r="J76" s="32">
        <f t="shared" si="15"/>
        <v>4927</v>
      </c>
      <c r="K76" s="32">
        <f t="shared" si="15"/>
        <v>386687942</v>
      </c>
      <c r="L76" s="32">
        <f t="shared" si="15"/>
        <v>0</v>
      </c>
      <c r="M76" s="32">
        <f t="shared" si="15"/>
        <v>866</v>
      </c>
      <c r="N76" s="32">
        <f t="shared" si="14"/>
        <v>395152282</v>
      </c>
      <c r="O76" s="45">
        <f t="shared" si="12"/>
        <v>1140.0519951876611</v>
      </c>
      <c r="P76" s="10"/>
    </row>
    <row r="77" spans="1:16">
      <c r="A77" s="12"/>
      <c r="B77" s="25">
        <v>361.1</v>
      </c>
      <c r="C77" s="20" t="s">
        <v>90</v>
      </c>
      <c r="D77" s="46">
        <v>1436228</v>
      </c>
      <c r="E77" s="46">
        <v>610420</v>
      </c>
      <c r="F77" s="46">
        <v>125049</v>
      </c>
      <c r="G77" s="46">
        <v>635781</v>
      </c>
      <c r="H77" s="46">
        <v>0</v>
      </c>
      <c r="I77" s="46">
        <v>3538043</v>
      </c>
      <c r="J77" s="46">
        <v>62160</v>
      </c>
      <c r="K77" s="46">
        <v>9263510</v>
      </c>
      <c r="L77" s="46">
        <v>0</v>
      </c>
      <c r="M77" s="46">
        <v>866</v>
      </c>
      <c r="N77" s="46">
        <f t="shared" si="14"/>
        <v>15672057</v>
      </c>
      <c r="O77" s="47">
        <f t="shared" si="12"/>
        <v>45.215378135016692</v>
      </c>
      <c r="P77" s="9"/>
    </row>
    <row r="78" spans="1:16">
      <c r="A78" s="12"/>
      <c r="B78" s="25">
        <v>361.3</v>
      </c>
      <c r="C78" s="20" t="s">
        <v>91</v>
      </c>
      <c r="D78" s="46">
        <v>-1751990</v>
      </c>
      <c r="E78" s="46">
        <v>-958180</v>
      </c>
      <c r="F78" s="46">
        <v>-107814</v>
      </c>
      <c r="G78" s="46">
        <v>-852387</v>
      </c>
      <c r="H78" s="46">
        <v>0</v>
      </c>
      <c r="I78" s="46">
        <v>-1298973</v>
      </c>
      <c r="J78" s="46">
        <v>-107165</v>
      </c>
      <c r="K78" s="46">
        <v>0</v>
      </c>
      <c r="L78" s="46">
        <v>0</v>
      </c>
      <c r="M78" s="46">
        <v>0</v>
      </c>
      <c r="N78" s="46">
        <f t="shared" ref="N78:N85" si="16">SUM(D78:M78)</f>
        <v>-5076509</v>
      </c>
      <c r="O78" s="47">
        <f t="shared" si="12"/>
        <v>-14.646212302623416</v>
      </c>
      <c r="P78" s="9"/>
    </row>
    <row r="79" spans="1:16">
      <c r="A79" s="12"/>
      <c r="B79" s="25">
        <v>361.4</v>
      </c>
      <c r="C79" s="20" t="s">
        <v>150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269150350</v>
      </c>
      <c r="L79" s="46">
        <v>0</v>
      </c>
      <c r="M79" s="46">
        <v>0</v>
      </c>
      <c r="N79" s="46">
        <f t="shared" si="16"/>
        <v>269150350</v>
      </c>
      <c r="O79" s="47">
        <f t="shared" si="12"/>
        <v>776.52441223395817</v>
      </c>
      <c r="P79" s="9"/>
    </row>
    <row r="80" spans="1:16">
      <c r="A80" s="12"/>
      <c r="B80" s="25">
        <v>362</v>
      </c>
      <c r="C80" s="20" t="s">
        <v>92</v>
      </c>
      <c r="D80" s="46">
        <v>553153</v>
      </c>
      <c r="E80" s="46">
        <v>0</v>
      </c>
      <c r="F80" s="46">
        <v>0</v>
      </c>
      <c r="G80" s="46">
        <v>0</v>
      </c>
      <c r="H80" s="46">
        <v>0</v>
      </c>
      <c r="I80" s="46">
        <v>316944</v>
      </c>
      <c r="J80" s="46">
        <v>0</v>
      </c>
      <c r="K80" s="46">
        <v>1105629</v>
      </c>
      <c r="L80" s="46">
        <v>0</v>
      </c>
      <c r="M80" s="46">
        <v>0</v>
      </c>
      <c r="N80" s="46">
        <f t="shared" si="16"/>
        <v>1975726</v>
      </c>
      <c r="O80" s="47">
        <f t="shared" si="12"/>
        <v>5.7001578147134087</v>
      </c>
      <c r="P80" s="9"/>
    </row>
    <row r="81" spans="1:119">
      <c r="A81" s="12"/>
      <c r="B81" s="25">
        <v>364</v>
      </c>
      <c r="C81" s="20" t="s">
        <v>151</v>
      </c>
      <c r="D81" s="46">
        <v>30864</v>
      </c>
      <c r="E81" s="46">
        <v>384157</v>
      </c>
      <c r="F81" s="46">
        <v>0</v>
      </c>
      <c r="G81" s="46">
        <v>0</v>
      </c>
      <c r="H81" s="46">
        <v>0</v>
      </c>
      <c r="I81" s="46">
        <v>-365363</v>
      </c>
      <c r="J81" s="46">
        <v>-12016</v>
      </c>
      <c r="K81" s="46">
        <v>0</v>
      </c>
      <c r="L81" s="46">
        <v>0</v>
      </c>
      <c r="M81" s="46">
        <v>0</v>
      </c>
      <c r="N81" s="46">
        <f t="shared" si="16"/>
        <v>37642</v>
      </c>
      <c r="O81" s="47">
        <f t="shared" si="12"/>
        <v>0.10860075762602818</v>
      </c>
      <c r="P81" s="9"/>
    </row>
    <row r="82" spans="1:119">
      <c r="A82" s="12"/>
      <c r="B82" s="25">
        <v>365</v>
      </c>
      <c r="C82" s="20" t="s">
        <v>152</v>
      </c>
      <c r="D82" s="46">
        <v>0</v>
      </c>
      <c r="E82" s="46">
        <v>12589</v>
      </c>
      <c r="F82" s="46">
        <v>0</v>
      </c>
      <c r="G82" s="46">
        <v>0</v>
      </c>
      <c r="H82" s="46">
        <v>0</v>
      </c>
      <c r="I82" s="46">
        <v>212623</v>
      </c>
      <c r="J82" s="46">
        <v>6226</v>
      </c>
      <c r="K82" s="46">
        <v>0</v>
      </c>
      <c r="L82" s="46">
        <v>0</v>
      </c>
      <c r="M82" s="46">
        <v>0</v>
      </c>
      <c r="N82" s="46">
        <f t="shared" si="16"/>
        <v>231438</v>
      </c>
      <c r="O82" s="47">
        <f t="shared" si="12"/>
        <v>0.66772068815293317</v>
      </c>
      <c r="P82" s="9"/>
    </row>
    <row r="83" spans="1:119">
      <c r="A83" s="12"/>
      <c r="B83" s="25">
        <v>366</v>
      </c>
      <c r="C83" s="20" t="s">
        <v>95</v>
      </c>
      <c r="D83" s="46">
        <v>73412</v>
      </c>
      <c r="E83" s="46">
        <v>554744</v>
      </c>
      <c r="F83" s="46">
        <v>25000</v>
      </c>
      <c r="G83" s="46">
        <v>707933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1361089</v>
      </c>
      <c r="O83" s="47">
        <f t="shared" si="12"/>
        <v>3.9268714891996459</v>
      </c>
      <c r="P83" s="9"/>
    </row>
    <row r="84" spans="1:119">
      <c r="A84" s="12"/>
      <c r="B84" s="25">
        <v>368</v>
      </c>
      <c r="C84" s="20" t="s">
        <v>96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63074505</v>
      </c>
      <c r="L84" s="46">
        <v>0</v>
      </c>
      <c r="M84" s="46">
        <v>0</v>
      </c>
      <c r="N84" s="46">
        <f t="shared" si="16"/>
        <v>63074505</v>
      </c>
      <c r="O84" s="47">
        <f t="shared" si="12"/>
        <v>181.97595850078906</v>
      </c>
      <c r="P84" s="9"/>
    </row>
    <row r="85" spans="1:119">
      <c r="A85" s="12"/>
      <c r="B85" s="25">
        <v>369.9</v>
      </c>
      <c r="C85" s="20" t="s">
        <v>98</v>
      </c>
      <c r="D85" s="46">
        <v>1561860</v>
      </c>
      <c r="E85" s="46">
        <v>730039</v>
      </c>
      <c r="F85" s="46">
        <v>0</v>
      </c>
      <c r="G85" s="46">
        <v>342905</v>
      </c>
      <c r="H85" s="46">
        <v>0</v>
      </c>
      <c r="I85" s="46">
        <v>1941510</v>
      </c>
      <c r="J85" s="46">
        <v>55722</v>
      </c>
      <c r="K85" s="46">
        <v>44093948</v>
      </c>
      <c r="L85" s="46">
        <v>0</v>
      </c>
      <c r="M85" s="46">
        <v>0</v>
      </c>
      <c r="N85" s="46">
        <f t="shared" si="16"/>
        <v>48725984</v>
      </c>
      <c r="O85" s="47">
        <f t="shared" si="12"/>
        <v>140.57910787082852</v>
      </c>
      <c r="P85" s="9"/>
    </row>
    <row r="86" spans="1:119" ht="15.75">
      <c r="A86" s="29" t="s">
        <v>63</v>
      </c>
      <c r="B86" s="30"/>
      <c r="C86" s="31"/>
      <c r="D86" s="32">
        <f t="shared" ref="D86:M86" si="17">SUM(D87:D90)</f>
        <v>71447275</v>
      </c>
      <c r="E86" s="32">
        <f t="shared" si="17"/>
        <v>14706303</v>
      </c>
      <c r="F86" s="32">
        <f t="shared" si="17"/>
        <v>75586495</v>
      </c>
      <c r="G86" s="32">
        <f t="shared" si="17"/>
        <v>58749987</v>
      </c>
      <c r="H86" s="32">
        <f t="shared" si="17"/>
        <v>0</v>
      </c>
      <c r="I86" s="32">
        <f t="shared" si="17"/>
        <v>5337421</v>
      </c>
      <c r="J86" s="32">
        <f t="shared" si="17"/>
        <v>68222</v>
      </c>
      <c r="K86" s="32">
        <f t="shared" si="17"/>
        <v>0</v>
      </c>
      <c r="L86" s="32">
        <f t="shared" si="17"/>
        <v>0</v>
      </c>
      <c r="M86" s="32">
        <f t="shared" si="17"/>
        <v>10951</v>
      </c>
      <c r="N86" s="32">
        <f t="shared" ref="N86:N91" si="18">SUM(D86:M86)</f>
        <v>225906654</v>
      </c>
      <c r="O86" s="45">
        <f t="shared" si="12"/>
        <v>651.76222775519386</v>
      </c>
      <c r="P86" s="9"/>
    </row>
    <row r="87" spans="1:119">
      <c r="A87" s="12"/>
      <c r="B87" s="25">
        <v>381</v>
      </c>
      <c r="C87" s="20" t="s">
        <v>99</v>
      </c>
      <c r="D87" s="46">
        <v>71447275</v>
      </c>
      <c r="E87" s="46">
        <v>14706303</v>
      </c>
      <c r="F87" s="46">
        <v>38912134</v>
      </c>
      <c r="G87" s="46">
        <v>42096162</v>
      </c>
      <c r="H87" s="46">
        <v>0</v>
      </c>
      <c r="I87" s="46">
        <v>2140044</v>
      </c>
      <c r="J87" s="46">
        <v>68222</v>
      </c>
      <c r="K87" s="46">
        <v>0</v>
      </c>
      <c r="L87" s="46">
        <v>0</v>
      </c>
      <c r="M87" s="46">
        <v>0</v>
      </c>
      <c r="N87" s="46">
        <f t="shared" si="18"/>
        <v>169370140</v>
      </c>
      <c r="O87" s="47">
        <f t="shared" si="12"/>
        <v>488.6489964195967</v>
      </c>
      <c r="P87" s="9"/>
    </row>
    <row r="88" spans="1:119">
      <c r="A88" s="12"/>
      <c r="B88" s="25">
        <v>384</v>
      </c>
      <c r="C88" s="20" t="s">
        <v>100</v>
      </c>
      <c r="D88" s="46">
        <v>0</v>
      </c>
      <c r="E88" s="46">
        <v>0</v>
      </c>
      <c r="F88" s="46">
        <v>36674361</v>
      </c>
      <c r="G88" s="46">
        <v>16653825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53328186</v>
      </c>
      <c r="O88" s="47">
        <f t="shared" si="12"/>
        <v>153.85689927266748</v>
      </c>
      <c r="P88" s="9"/>
    </row>
    <row r="89" spans="1:119">
      <c r="A89" s="12"/>
      <c r="B89" s="25">
        <v>388.1</v>
      </c>
      <c r="C89" s="20" t="s">
        <v>153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-2652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-2652</v>
      </c>
      <c r="O89" s="47">
        <f t="shared" si="12"/>
        <v>-7.6512727597956203E-3</v>
      </c>
      <c r="P89" s="9"/>
    </row>
    <row r="90" spans="1:119" ht="15.75" thickBot="1">
      <c r="A90" s="12"/>
      <c r="B90" s="25">
        <v>389.4</v>
      </c>
      <c r="C90" s="20" t="s">
        <v>154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3200029</v>
      </c>
      <c r="J90" s="46">
        <v>0</v>
      </c>
      <c r="K90" s="46">
        <v>0</v>
      </c>
      <c r="L90" s="46">
        <v>0</v>
      </c>
      <c r="M90" s="46">
        <v>10951</v>
      </c>
      <c r="N90" s="46">
        <f t="shared" si="18"/>
        <v>3210980</v>
      </c>
      <c r="O90" s="47">
        <f t="shared" si="12"/>
        <v>9.2639833356894936</v>
      </c>
      <c r="P90" s="9"/>
    </row>
    <row r="91" spans="1:119" ht="16.5" thickBot="1">
      <c r="A91" s="14" t="s">
        <v>83</v>
      </c>
      <c r="B91" s="23"/>
      <c r="C91" s="22"/>
      <c r="D91" s="15">
        <f t="shared" ref="D91:M91" si="19">SUM(D5,D17,D25,D49,D70,D76,D86)</f>
        <v>315937085</v>
      </c>
      <c r="E91" s="15">
        <f t="shared" si="19"/>
        <v>153075770</v>
      </c>
      <c r="F91" s="15">
        <f t="shared" si="19"/>
        <v>75753230</v>
      </c>
      <c r="G91" s="15">
        <f t="shared" si="19"/>
        <v>84157597</v>
      </c>
      <c r="H91" s="15">
        <f t="shared" si="19"/>
        <v>0</v>
      </c>
      <c r="I91" s="15">
        <f t="shared" si="19"/>
        <v>306945810</v>
      </c>
      <c r="J91" s="15">
        <f t="shared" si="19"/>
        <v>27016272</v>
      </c>
      <c r="K91" s="15">
        <f t="shared" si="19"/>
        <v>386687942</v>
      </c>
      <c r="L91" s="15">
        <f t="shared" si="19"/>
        <v>0</v>
      </c>
      <c r="M91" s="15">
        <f t="shared" si="19"/>
        <v>1920176</v>
      </c>
      <c r="N91" s="15">
        <f t="shared" si="18"/>
        <v>1351493882</v>
      </c>
      <c r="O91" s="38">
        <f t="shared" si="12"/>
        <v>3899.1886592673591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155</v>
      </c>
      <c r="M93" s="48"/>
      <c r="N93" s="48"/>
      <c r="O93" s="43">
        <v>346609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117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130287987</v>
      </c>
      <c r="E5" s="27">
        <f t="shared" si="0"/>
        <v>89645122</v>
      </c>
      <c r="F5" s="27">
        <f t="shared" si="0"/>
        <v>166000</v>
      </c>
      <c r="G5" s="27">
        <f t="shared" si="0"/>
        <v>14881997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881330</v>
      </c>
      <c r="N5" s="28">
        <f>SUM(D5:M5)</f>
        <v>235862436</v>
      </c>
      <c r="O5" s="33">
        <f t="shared" ref="O5:O36" si="1">(N5/O$97)</f>
        <v>690.11834239885775</v>
      </c>
      <c r="P5" s="6"/>
    </row>
    <row r="6" spans="1:133">
      <c r="A6" s="12"/>
      <c r="B6" s="25">
        <v>311</v>
      </c>
      <c r="C6" s="20" t="s">
        <v>3</v>
      </c>
      <c r="D6" s="46">
        <v>119407366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119407366</v>
      </c>
      <c r="O6" s="47">
        <f t="shared" si="1"/>
        <v>349.37828546014731</v>
      </c>
      <c r="P6" s="9"/>
    </row>
    <row r="7" spans="1:133">
      <c r="A7" s="12"/>
      <c r="B7" s="25">
        <v>312.10000000000002</v>
      </c>
      <c r="C7" s="20" t="s">
        <v>11</v>
      </c>
      <c r="D7" s="46">
        <v>209928</v>
      </c>
      <c r="E7" s="46">
        <v>0</v>
      </c>
      <c r="F7" s="46">
        <v>166000</v>
      </c>
      <c r="G7" s="46">
        <v>776905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1152833</v>
      </c>
      <c r="O7" s="47">
        <f t="shared" si="1"/>
        <v>3.3731153316109324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9892096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9892096</v>
      </c>
      <c r="O8" s="47">
        <f t="shared" si="1"/>
        <v>28.943637698927059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14105092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14105092</v>
      </c>
      <c r="O9" s="47">
        <f t="shared" si="1"/>
        <v>41.270593467555763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30947584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30947584</v>
      </c>
      <c r="O10" s="47">
        <f t="shared" si="1"/>
        <v>90.550643559576443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5272536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5272536</v>
      </c>
      <c r="O11" s="47">
        <f t="shared" si="1"/>
        <v>15.427101772824493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1149473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1149473</v>
      </c>
      <c r="O12" s="47">
        <f t="shared" si="1"/>
        <v>3.3632841873652239</v>
      </c>
      <c r="P12" s="9"/>
    </row>
    <row r="13" spans="1:133">
      <c r="A13" s="12"/>
      <c r="B13" s="25">
        <v>314.7</v>
      </c>
      <c r="C13" s="20" t="s">
        <v>17</v>
      </c>
      <c r="D13" s="46">
        <v>10243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10243</v>
      </c>
      <c r="O13" s="47">
        <f t="shared" si="1"/>
        <v>2.9970360270473503E-2</v>
      </c>
      <c r="P13" s="9"/>
    </row>
    <row r="14" spans="1:133">
      <c r="A14" s="12"/>
      <c r="B14" s="25">
        <v>315</v>
      </c>
      <c r="C14" s="20" t="s">
        <v>18</v>
      </c>
      <c r="D14" s="46">
        <v>0</v>
      </c>
      <c r="E14" s="46">
        <v>23633944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23633944</v>
      </c>
      <c r="O14" s="47">
        <f t="shared" si="1"/>
        <v>69.151402547319691</v>
      </c>
      <c r="P14" s="9"/>
    </row>
    <row r="15" spans="1:133">
      <c r="A15" s="12"/>
      <c r="B15" s="25">
        <v>316</v>
      </c>
      <c r="C15" s="20" t="s">
        <v>19</v>
      </c>
      <c r="D15" s="46">
        <v>10219632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10219632</v>
      </c>
      <c r="O15" s="47">
        <f t="shared" si="1"/>
        <v>29.901987002993231</v>
      </c>
      <c r="P15" s="9"/>
    </row>
    <row r="16" spans="1:133">
      <c r="A16" s="12"/>
      <c r="B16" s="25">
        <v>319</v>
      </c>
      <c r="C16" s="20" t="s">
        <v>20</v>
      </c>
      <c r="D16" s="46">
        <v>440818</v>
      </c>
      <c r="E16" s="46">
        <v>18749489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881330</v>
      </c>
      <c r="N16" s="46">
        <f t="shared" si="2"/>
        <v>20071637</v>
      </c>
      <c r="O16" s="47">
        <f t="shared" si="1"/>
        <v>58.728321010267109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SUM(D18:D24)</f>
        <v>32624655</v>
      </c>
      <c r="E17" s="32">
        <f t="shared" si="3"/>
        <v>18450430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271330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51346415</v>
      </c>
      <c r="O17" s="45">
        <f t="shared" si="1"/>
        <v>150.23631320387042</v>
      </c>
      <c r="P17" s="10"/>
    </row>
    <row r="18" spans="1:16">
      <c r="A18" s="12"/>
      <c r="B18" s="25">
        <v>322</v>
      </c>
      <c r="C18" s="20" t="s">
        <v>0</v>
      </c>
      <c r="D18" s="46">
        <v>115460</v>
      </c>
      <c r="E18" s="46">
        <v>7288917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7404377</v>
      </c>
      <c r="O18" s="47">
        <f t="shared" si="1"/>
        <v>21.664731647799258</v>
      </c>
      <c r="P18" s="9"/>
    </row>
    <row r="19" spans="1:16">
      <c r="A19" s="12"/>
      <c r="B19" s="25">
        <v>323.10000000000002</v>
      </c>
      <c r="C19" s="20" t="s">
        <v>22</v>
      </c>
      <c r="D19" s="46">
        <v>31646686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31646686</v>
      </c>
      <c r="O19" s="47">
        <f t="shared" si="1"/>
        <v>92.596171120428593</v>
      </c>
      <c r="P19" s="9"/>
    </row>
    <row r="20" spans="1:16">
      <c r="A20" s="12"/>
      <c r="B20" s="25">
        <v>323.2</v>
      </c>
      <c r="C20" s="20" t="s">
        <v>23</v>
      </c>
      <c r="D20" s="46">
        <v>51563</v>
      </c>
      <c r="E20" s="46">
        <v>0</v>
      </c>
      <c r="F20" s="46">
        <v>0</v>
      </c>
      <c r="G20" s="46">
        <v>0</v>
      </c>
      <c r="H20" s="46">
        <v>0</v>
      </c>
      <c r="I20" s="46">
        <v>196099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247662</v>
      </c>
      <c r="O20" s="47">
        <f t="shared" si="1"/>
        <v>0.72464310898233031</v>
      </c>
      <c r="P20" s="9"/>
    </row>
    <row r="21" spans="1:16">
      <c r="A21" s="12"/>
      <c r="B21" s="25">
        <v>323.39999999999998</v>
      </c>
      <c r="C21" s="20" t="s">
        <v>24</v>
      </c>
      <c r="D21" s="46">
        <v>555320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555320</v>
      </c>
      <c r="O21" s="47">
        <f t="shared" si="1"/>
        <v>1.6248306614663035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4889189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4889189</v>
      </c>
      <c r="O22" s="47">
        <f t="shared" si="1"/>
        <v>14.305453066527003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6272324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6272324</v>
      </c>
      <c r="O23" s="47">
        <f t="shared" si="1"/>
        <v>18.352417261850771</v>
      </c>
      <c r="P23" s="9"/>
    </row>
    <row r="24" spans="1:16">
      <c r="A24" s="12"/>
      <c r="B24" s="25">
        <v>329</v>
      </c>
      <c r="C24" s="20" t="s">
        <v>29</v>
      </c>
      <c r="D24" s="46">
        <v>255626</v>
      </c>
      <c r="E24" s="46">
        <v>0</v>
      </c>
      <c r="F24" s="46">
        <v>0</v>
      </c>
      <c r="G24" s="46">
        <v>0</v>
      </c>
      <c r="H24" s="46">
        <v>0</v>
      </c>
      <c r="I24" s="46">
        <v>75231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330857</v>
      </c>
      <c r="O24" s="47">
        <f t="shared" si="1"/>
        <v>0.96806633681617227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SUM(D26:D51)</f>
        <v>43299289</v>
      </c>
      <c r="E25" s="32">
        <f t="shared" si="5"/>
        <v>85018052</v>
      </c>
      <c r="F25" s="32">
        <f t="shared" si="5"/>
        <v>0</v>
      </c>
      <c r="G25" s="32">
        <f t="shared" si="5"/>
        <v>3560028</v>
      </c>
      <c r="H25" s="32">
        <f t="shared" si="5"/>
        <v>0</v>
      </c>
      <c r="I25" s="32">
        <f t="shared" si="5"/>
        <v>1926975</v>
      </c>
      <c r="J25" s="32">
        <f t="shared" si="5"/>
        <v>140900</v>
      </c>
      <c r="K25" s="32">
        <f t="shared" si="5"/>
        <v>0</v>
      </c>
      <c r="L25" s="32">
        <f t="shared" si="5"/>
        <v>0</v>
      </c>
      <c r="M25" s="32">
        <f t="shared" si="5"/>
        <v>400000</v>
      </c>
      <c r="N25" s="44">
        <f t="shared" si="4"/>
        <v>134345244</v>
      </c>
      <c r="O25" s="45">
        <f t="shared" si="1"/>
        <v>393.08555728835972</v>
      </c>
      <c r="P25" s="10"/>
    </row>
    <row r="26" spans="1:16">
      <c r="A26" s="12"/>
      <c r="B26" s="25">
        <v>331.2</v>
      </c>
      <c r="C26" s="20" t="s">
        <v>30</v>
      </c>
      <c r="D26" s="46">
        <v>724145</v>
      </c>
      <c r="E26" s="46">
        <v>21664703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22388848</v>
      </c>
      <c r="O26" s="47">
        <f t="shared" si="1"/>
        <v>65.508331602154655</v>
      </c>
      <c r="P26" s="9"/>
    </row>
    <row r="27" spans="1:16">
      <c r="A27" s="12"/>
      <c r="B27" s="25">
        <v>331.39</v>
      </c>
      <c r="C27" s="20" t="s">
        <v>35</v>
      </c>
      <c r="D27" s="46">
        <v>0</v>
      </c>
      <c r="E27" s="46">
        <v>367987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367987</v>
      </c>
      <c r="O27" s="47">
        <f t="shared" si="1"/>
        <v>1.0767063326028248</v>
      </c>
      <c r="P27" s="9"/>
    </row>
    <row r="28" spans="1:16">
      <c r="A28" s="12"/>
      <c r="B28" s="25">
        <v>331.5</v>
      </c>
      <c r="C28" s="20" t="s">
        <v>32</v>
      </c>
      <c r="D28" s="46">
        <v>-99144</v>
      </c>
      <c r="E28" s="46">
        <v>27195092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27095948</v>
      </c>
      <c r="O28" s="47">
        <f t="shared" si="1"/>
        <v>79.28100394708737</v>
      </c>
      <c r="P28" s="9"/>
    </row>
    <row r="29" spans="1:16">
      <c r="A29" s="12"/>
      <c r="B29" s="25">
        <v>331.61</v>
      </c>
      <c r="C29" s="20" t="s">
        <v>37</v>
      </c>
      <c r="D29" s="46">
        <v>0</v>
      </c>
      <c r="E29" s="46">
        <v>3931841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3931841</v>
      </c>
      <c r="O29" s="47">
        <f t="shared" si="1"/>
        <v>11.50431429231854</v>
      </c>
      <c r="P29" s="9"/>
    </row>
    <row r="30" spans="1:16">
      <c r="A30" s="12"/>
      <c r="B30" s="25">
        <v>331.7</v>
      </c>
      <c r="C30" s="20" t="s">
        <v>119</v>
      </c>
      <c r="D30" s="46">
        <v>0</v>
      </c>
      <c r="E30" s="46">
        <v>55000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55000</v>
      </c>
      <c r="O30" s="47">
        <f t="shared" si="1"/>
        <v>0.16092646830772653</v>
      </c>
      <c r="P30" s="9"/>
    </row>
    <row r="31" spans="1:16">
      <c r="A31" s="12"/>
      <c r="B31" s="25">
        <v>331.9</v>
      </c>
      <c r="C31" s="20" t="s">
        <v>33</v>
      </c>
      <c r="D31" s="46">
        <v>0</v>
      </c>
      <c r="E31" s="46">
        <v>14944581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14944581</v>
      </c>
      <c r="O31" s="47">
        <f t="shared" si="1"/>
        <v>43.726884375795485</v>
      </c>
      <c r="P31" s="9"/>
    </row>
    <row r="32" spans="1:16">
      <c r="A32" s="12"/>
      <c r="B32" s="25">
        <v>334.1</v>
      </c>
      <c r="C32" s="20" t="s">
        <v>124</v>
      </c>
      <c r="D32" s="46">
        <v>0</v>
      </c>
      <c r="E32" s="46">
        <v>25250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25250</v>
      </c>
      <c r="O32" s="47">
        <f t="shared" si="1"/>
        <v>7.3879878632183538E-2</v>
      </c>
      <c r="P32" s="9"/>
    </row>
    <row r="33" spans="1:16">
      <c r="A33" s="12"/>
      <c r="B33" s="25">
        <v>334.2</v>
      </c>
      <c r="C33" s="20" t="s">
        <v>34</v>
      </c>
      <c r="D33" s="46">
        <v>6087834</v>
      </c>
      <c r="E33" s="46">
        <v>741382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6829216</v>
      </c>
      <c r="O33" s="47">
        <f t="shared" si="1"/>
        <v>19.98184749437489</v>
      </c>
      <c r="P33" s="9"/>
    </row>
    <row r="34" spans="1:16">
      <c r="A34" s="12"/>
      <c r="B34" s="25">
        <v>334.39</v>
      </c>
      <c r="C34" s="20" t="s">
        <v>38</v>
      </c>
      <c r="D34" s="46">
        <v>0</v>
      </c>
      <c r="E34" s="46">
        <v>-321676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-321676</v>
      </c>
      <c r="O34" s="47">
        <f t="shared" si="1"/>
        <v>-0.94120332035193155</v>
      </c>
      <c r="P34" s="9"/>
    </row>
    <row r="35" spans="1:16">
      <c r="A35" s="12"/>
      <c r="B35" s="25">
        <v>334.49</v>
      </c>
      <c r="C35" s="20" t="s">
        <v>39</v>
      </c>
      <c r="D35" s="46">
        <v>1064255</v>
      </c>
      <c r="E35" s="46">
        <v>4023222</v>
      </c>
      <c r="F35" s="46">
        <v>0</v>
      </c>
      <c r="G35" s="46">
        <v>3369048</v>
      </c>
      <c r="H35" s="46">
        <v>0</v>
      </c>
      <c r="I35" s="46">
        <v>-5556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8450969</v>
      </c>
      <c r="O35" s="47">
        <f t="shared" si="1"/>
        <v>24.726992635419624</v>
      </c>
      <c r="P35" s="9"/>
    </row>
    <row r="36" spans="1:16">
      <c r="A36" s="12"/>
      <c r="B36" s="25">
        <v>334.5</v>
      </c>
      <c r="C36" s="20" t="s">
        <v>40</v>
      </c>
      <c r="D36" s="46">
        <v>-521</v>
      </c>
      <c r="E36" s="46">
        <v>863</v>
      </c>
      <c r="F36" s="46">
        <v>0</v>
      </c>
      <c r="G36" s="46">
        <v>0</v>
      </c>
      <c r="H36" s="46">
        <v>0</v>
      </c>
      <c r="I36" s="46">
        <v>185000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185342</v>
      </c>
      <c r="O36" s="47">
        <f t="shared" si="1"/>
        <v>0.54229879071073905</v>
      </c>
      <c r="P36" s="9"/>
    </row>
    <row r="37" spans="1:16">
      <c r="A37" s="12"/>
      <c r="B37" s="25">
        <v>334.7</v>
      </c>
      <c r="C37" s="20" t="s">
        <v>41</v>
      </c>
      <c r="D37" s="46">
        <v>0</v>
      </c>
      <c r="E37" s="46">
        <v>-36787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-36787</v>
      </c>
      <c r="O37" s="47">
        <f t="shared" ref="O37:O68" si="8">(N37/O$97)</f>
        <v>-0.10763639981156974</v>
      </c>
      <c r="P37" s="9"/>
    </row>
    <row r="38" spans="1:16">
      <c r="A38" s="12"/>
      <c r="B38" s="25">
        <v>334.9</v>
      </c>
      <c r="C38" s="20" t="s">
        <v>42</v>
      </c>
      <c r="D38" s="46">
        <v>0</v>
      </c>
      <c r="E38" s="46">
        <v>306385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306385</v>
      </c>
      <c r="O38" s="47">
        <f t="shared" si="8"/>
        <v>0.89646283622659617</v>
      </c>
      <c r="P38" s="9"/>
    </row>
    <row r="39" spans="1:16">
      <c r="A39" s="12"/>
      <c r="B39" s="25">
        <v>335.12</v>
      </c>
      <c r="C39" s="20" t="s">
        <v>43</v>
      </c>
      <c r="D39" s="46">
        <v>7677366</v>
      </c>
      <c r="E39" s="46">
        <v>3001958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10679324</v>
      </c>
      <c r="O39" s="47">
        <f t="shared" si="8"/>
        <v>31.247016276980787</v>
      </c>
      <c r="P39" s="9"/>
    </row>
    <row r="40" spans="1:16">
      <c r="A40" s="12"/>
      <c r="B40" s="25">
        <v>335.14</v>
      </c>
      <c r="C40" s="20" t="s">
        <v>44</v>
      </c>
      <c r="D40" s="46">
        <v>166114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166114</v>
      </c>
      <c r="O40" s="47">
        <f t="shared" si="8"/>
        <v>0.48603889739035788</v>
      </c>
      <c r="P40" s="9"/>
    </row>
    <row r="41" spans="1:16">
      <c r="A41" s="12"/>
      <c r="B41" s="25">
        <v>335.15</v>
      </c>
      <c r="C41" s="20" t="s">
        <v>45</v>
      </c>
      <c r="D41" s="46">
        <v>363064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363064</v>
      </c>
      <c r="O41" s="47">
        <f t="shared" si="8"/>
        <v>1.0623019507213896</v>
      </c>
      <c r="P41" s="9"/>
    </row>
    <row r="42" spans="1:16">
      <c r="A42" s="12"/>
      <c r="B42" s="25">
        <v>335.18</v>
      </c>
      <c r="C42" s="20" t="s">
        <v>46</v>
      </c>
      <c r="D42" s="46">
        <v>24492313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24492313</v>
      </c>
      <c r="O42" s="47">
        <f t="shared" si="8"/>
        <v>71.662935123225779</v>
      </c>
      <c r="P42" s="9"/>
    </row>
    <row r="43" spans="1:16">
      <c r="A43" s="12"/>
      <c r="B43" s="25">
        <v>335.29</v>
      </c>
      <c r="C43" s="20" t="s">
        <v>47</v>
      </c>
      <c r="D43" s="46">
        <v>187271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187271</v>
      </c>
      <c r="O43" s="47">
        <f t="shared" si="8"/>
        <v>0.54794292084465912</v>
      </c>
      <c r="P43" s="9"/>
    </row>
    <row r="44" spans="1:16">
      <c r="A44" s="12"/>
      <c r="B44" s="25">
        <v>335.49</v>
      </c>
      <c r="C44" s="20" t="s">
        <v>48</v>
      </c>
      <c r="D44" s="46">
        <v>186323</v>
      </c>
      <c r="E44" s="46">
        <v>59935</v>
      </c>
      <c r="F44" s="46">
        <v>0</v>
      </c>
      <c r="G44" s="46">
        <v>0</v>
      </c>
      <c r="H44" s="46">
        <v>0</v>
      </c>
      <c r="I44" s="46">
        <v>152042</v>
      </c>
      <c r="J44" s="46">
        <v>140900</v>
      </c>
      <c r="K44" s="46">
        <v>0</v>
      </c>
      <c r="L44" s="46">
        <v>0</v>
      </c>
      <c r="M44" s="46">
        <v>0</v>
      </c>
      <c r="N44" s="46">
        <f t="shared" si="7"/>
        <v>539200</v>
      </c>
      <c r="O44" s="47">
        <f t="shared" si="8"/>
        <v>1.5776645765732025</v>
      </c>
      <c r="P44" s="9"/>
    </row>
    <row r="45" spans="1:16">
      <c r="A45" s="12"/>
      <c r="B45" s="25">
        <v>337.1</v>
      </c>
      <c r="C45" s="20" t="s">
        <v>50</v>
      </c>
      <c r="D45" s="46">
        <v>8264</v>
      </c>
      <c r="E45" s="46">
        <v>3743543</v>
      </c>
      <c r="F45" s="46">
        <v>0</v>
      </c>
      <c r="G45" s="46">
        <v>190980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9">SUM(D45:M45)</f>
        <v>3942787</v>
      </c>
      <c r="O45" s="47">
        <f t="shared" si="8"/>
        <v>11.536341585447566</v>
      </c>
      <c r="P45" s="9"/>
    </row>
    <row r="46" spans="1:16">
      <c r="A46" s="12"/>
      <c r="B46" s="25">
        <v>337.2</v>
      </c>
      <c r="C46" s="20" t="s">
        <v>51</v>
      </c>
      <c r="D46" s="46">
        <v>1457650</v>
      </c>
      <c r="E46" s="46">
        <v>368162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1825812</v>
      </c>
      <c r="O46" s="47">
        <f t="shared" si="8"/>
        <v>5.3422086718884865</v>
      </c>
      <c r="P46" s="9"/>
    </row>
    <row r="47" spans="1:16">
      <c r="A47" s="12"/>
      <c r="B47" s="25">
        <v>337.3</v>
      </c>
      <c r="C47" s="20" t="s">
        <v>52</v>
      </c>
      <c r="D47" s="46">
        <v>0</v>
      </c>
      <c r="E47" s="46">
        <v>3305253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3305253</v>
      </c>
      <c r="O47" s="47">
        <f t="shared" si="8"/>
        <v>9.670958039154872</v>
      </c>
      <c r="P47" s="9"/>
    </row>
    <row r="48" spans="1:16">
      <c r="A48" s="12"/>
      <c r="B48" s="25">
        <v>337.4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400000</v>
      </c>
      <c r="N48" s="46">
        <f t="shared" si="9"/>
        <v>400000</v>
      </c>
      <c r="O48" s="47">
        <f t="shared" si="8"/>
        <v>1.1703743149652839</v>
      </c>
      <c r="P48" s="9"/>
    </row>
    <row r="49" spans="1:16">
      <c r="A49" s="12"/>
      <c r="B49" s="25">
        <v>337.7</v>
      </c>
      <c r="C49" s="20" t="s">
        <v>54</v>
      </c>
      <c r="D49" s="46">
        <v>10000</v>
      </c>
      <c r="E49" s="46">
        <v>0</v>
      </c>
      <c r="F49" s="46">
        <v>0</v>
      </c>
      <c r="G49" s="46">
        <v>0</v>
      </c>
      <c r="H49" s="46">
        <v>0</v>
      </c>
      <c r="I49" s="46">
        <v>1595489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1605489</v>
      </c>
      <c r="O49" s="47">
        <f t="shared" si="8"/>
        <v>4.6975577213982458</v>
      </c>
      <c r="P49" s="9"/>
    </row>
    <row r="50" spans="1:16">
      <c r="A50" s="12"/>
      <c r="B50" s="25">
        <v>337.9</v>
      </c>
      <c r="C50" s="20" t="s">
        <v>55</v>
      </c>
      <c r="D50" s="46">
        <v>0</v>
      </c>
      <c r="E50" s="46">
        <v>1830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1830</v>
      </c>
      <c r="O50" s="47">
        <f t="shared" si="8"/>
        <v>5.354462490966173E-3</v>
      </c>
      <c r="P50" s="9"/>
    </row>
    <row r="51" spans="1:16">
      <c r="A51" s="12"/>
      <c r="B51" s="25">
        <v>338</v>
      </c>
      <c r="C51" s="20" t="s">
        <v>56</v>
      </c>
      <c r="D51" s="46">
        <v>974355</v>
      </c>
      <c r="E51" s="46">
        <v>1639528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2613883</v>
      </c>
      <c r="O51" s="47">
        <f t="shared" si="8"/>
        <v>7.6480538138110017</v>
      </c>
      <c r="P51" s="9"/>
    </row>
    <row r="52" spans="1:16" ht="15.75">
      <c r="A52" s="29" t="s">
        <v>61</v>
      </c>
      <c r="B52" s="30"/>
      <c r="C52" s="31"/>
      <c r="D52" s="32">
        <f t="shared" ref="D52:M52" si="10">SUM(D53:D73)</f>
        <v>50424428</v>
      </c>
      <c r="E52" s="32">
        <f t="shared" si="10"/>
        <v>443975</v>
      </c>
      <c r="F52" s="32">
        <f t="shared" si="10"/>
        <v>25000</v>
      </c>
      <c r="G52" s="32">
        <f t="shared" si="10"/>
        <v>963958</v>
      </c>
      <c r="H52" s="32">
        <f t="shared" si="10"/>
        <v>0</v>
      </c>
      <c r="I52" s="32">
        <f t="shared" si="10"/>
        <v>289477329</v>
      </c>
      <c r="J52" s="32">
        <f t="shared" si="10"/>
        <v>24384272</v>
      </c>
      <c r="K52" s="32">
        <f t="shared" si="10"/>
        <v>0</v>
      </c>
      <c r="L52" s="32">
        <f t="shared" si="10"/>
        <v>0</v>
      </c>
      <c r="M52" s="32">
        <f t="shared" si="10"/>
        <v>598045</v>
      </c>
      <c r="N52" s="32">
        <f t="shared" si="9"/>
        <v>366317007</v>
      </c>
      <c r="O52" s="45">
        <f t="shared" si="8"/>
        <v>1071.820040319395</v>
      </c>
      <c r="P52" s="10"/>
    </row>
    <row r="53" spans="1:16">
      <c r="A53" s="12"/>
      <c r="B53" s="25">
        <v>341.2</v>
      </c>
      <c r="C53" s="20" t="s">
        <v>64</v>
      </c>
      <c r="D53" s="46">
        <v>749014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21266376</v>
      </c>
      <c r="K53" s="46">
        <v>0</v>
      </c>
      <c r="L53" s="46">
        <v>0</v>
      </c>
      <c r="M53" s="46">
        <v>0</v>
      </c>
      <c r="N53" s="46">
        <f t="shared" ref="N53:N73" si="11">SUM(D53:M53)</f>
        <v>22015390</v>
      </c>
      <c r="O53" s="47">
        <f t="shared" si="8"/>
        <v>64.415617474858891</v>
      </c>
      <c r="P53" s="9"/>
    </row>
    <row r="54" spans="1:16">
      <c r="A54" s="12"/>
      <c r="B54" s="25">
        <v>341.3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1176933</v>
      </c>
      <c r="K54" s="46">
        <v>0</v>
      </c>
      <c r="L54" s="46">
        <v>0</v>
      </c>
      <c r="M54" s="46">
        <v>0</v>
      </c>
      <c r="N54" s="46">
        <f t="shared" si="11"/>
        <v>1176933</v>
      </c>
      <c r="O54" s="47">
        <f t="shared" si="8"/>
        <v>3.4436303840875908</v>
      </c>
      <c r="P54" s="9"/>
    </row>
    <row r="55" spans="1:16">
      <c r="A55" s="12"/>
      <c r="B55" s="25">
        <v>341.9</v>
      </c>
      <c r="C55" s="20" t="s">
        <v>65</v>
      </c>
      <c r="D55" s="46">
        <v>25003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25003</v>
      </c>
      <c r="O55" s="47">
        <f t="shared" si="8"/>
        <v>7.3157172492692477E-2</v>
      </c>
      <c r="P55" s="9"/>
    </row>
    <row r="56" spans="1:16">
      <c r="A56" s="12"/>
      <c r="B56" s="25">
        <v>342.1</v>
      </c>
      <c r="C56" s="20" t="s">
        <v>66</v>
      </c>
      <c r="D56" s="46">
        <v>7997644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7997644</v>
      </c>
      <c r="O56" s="47">
        <f t="shared" si="8"/>
        <v>23.40059279459053</v>
      </c>
      <c r="P56" s="9"/>
    </row>
    <row r="57" spans="1:16">
      <c r="A57" s="12"/>
      <c r="B57" s="25">
        <v>342.2</v>
      </c>
      <c r="C57" s="20" t="s">
        <v>67</v>
      </c>
      <c r="D57" s="46">
        <v>4584945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4584945</v>
      </c>
      <c r="O57" s="47">
        <f t="shared" si="8"/>
        <v>13.415254658821258</v>
      </c>
      <c r="P57" s="9"/>
    </row>
    <row r="58" spans="1:16">
      <c r="A58" s="12"/>
      <c r="B58" s="25">
        <v>342.5</v>
      </c>
      <c r="C58" s="20" t="s">
        <v>68</v>
      </c>
      <c r="D58" s="46">
        <v>456285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456285</v>
      </c>
      <c r="O58" s="47">
        <f t="shared" si="8"/>
        <v>1.3350606107598362</v>
      </c>
      <c r="P58" s="9"/>
    </row>
    <row r="59" spans="1:16">
      <c r="A59" s="12"/>
      <c r="B59" s="25">
        <v>342.6</v>
      </c>
      <c r="C59" s="20" t="s">
        <v>69</v>
      </c>
      <c r="D59" s="46">
        <v>4901229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4901229</v>
      </c>
      <c r="O59" s="47">
        <f t="shared" si="8"/>
        <v>14.340681333407456</v>
      </c>
      <c r="P59" s="9"/>
    </row>
    <row r="60" spans="1:16">
      <c r="A60" s="12"/>
      <c r="B60" s="25">
        <v>342.9</v>
      </c>
      <c r="C60" s="20" t="s">
        <v>70</v>
      </c>
      <c r="D60" s="46">
        <v>779058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779058</v>
      </c>
      <c r="O60" s="47">
        <f t="shared" si="8"/>
        <v>2.2794736826705599</v>
      </c>
      <c r="P60" s="9"/>
    </row>
    <row r="61" spans="1:16">
      <c r="A61" s="12"/>
      <c r="B61" s="25">
        <v>343.1</v>
      </c>
      <c r="C61" s="20" t="s">
        <v>71</v>
      </c>
      <c r="D61" s="46">
        <v>4652</v>
      </c>
      <c r="E61" s="46">
        <v>0</v>
      </c>
      <c r="F61" s="46">
        <v>0</v>
      </c>
      <c r="G61" s="46">
        <v>0</v>
      </c>
      <c r="H61" s="46">
        <v>0</v>
      </c>
      <c r="I61" s="46">
        <v>8267284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8271936</v>
      </c>
      <c r="O61" s="47">
        <f t="shared" si="8"/>
        <v>24.203153573591674</v>
      </c>
      <c r="P61" s="9"/>
    </row>
    <row r="62" spans="1:16">
      <c r="A62" s="12"/>
      <c r="B62" s="25">
        <v>343.3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101588135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101588135</v>
      </c>
      <c r="O62" s="47">
        <f t="shared" si="8"/>
        <v>297.24035977306443</v>
      </c>
      <c r="P62" s="9"/>
    </row>
    <row r="63" spans="1:16">
      <c r="A63" s="12"/>
      <c r="B63" s="25">
        <v>343.4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61024366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61024366</v>
      </c>
      <c r="O63" s="47">
        <f t="shared" si="8"/>
        <v>178.55337638360189</v>
      </c>
      <c r="P63" s="9"/>
    </row>
    <row r="64" spans="1:16">
      <c r="A64" s="12"/>
      <c r="B64" s="25">
        <v>343.5</v>
      </c>
      <c r="C64" s="20" t="s">
        <v>74</v>
      </c>
      <c r="D64" s="46">
        <v>775</v>
      </c>
      <c r="E64" s="46">
        <v>0</v>
      </c>
      <c r="F64" s="46">
        <v>0</v>
      </c>
      <c r="G64" s="46">
        <v>0</v>
      </c>
      <c r="H64" s="46">
        <v>0</v>
      </c>
      <c r="I64" s="46">
        <v>104135179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104135954</v>
      </c>
      <c r="O64" s="47">
        <f t="shared" si="8"/>
        <v>304.69511456501573</v>
      </c>
      <c r="P64" s="9"/>
    </row>
    <row r="65" spans="1:16">
      <c r="A65" s="12"/>
      <c r="B65" s="25">
        <v>343.9</v>
      </c>
      <c r="C65" s="20" t="s">
        <v>75</v>
      </c>
      <c r="D65" s="46">
        <v>885</v>
      </c>
      <c r="E65" s="46">
        <v>14644</v>
      </c>
      <c r="F65" s="46">
        <v>25000</v>
      </c>
      <c r="G65" s="46">
        <v>0</v>
      </c>
      <c r="H65" s="46">
        <v>0</v>
      </c>
      <c r="I65" s="46">
        <v>0</v>
      </c>
      <c r="J65" s="46">
        <v>1940963</v>
      </c>
      <c r="K65" s="46">
        <v>0</v>
      </c>
      <c r="L65" s="46">
        <v>0</v>
      </c>
      <c r="M65" s="46">
        <v>0</v>
      </c>
      <c r="N65" s="46">
        <f t="shared" si="11"/>
        <v>1981492</v>
      </c>
      <c r="O65" s="47">
        <f t="shared" si="8"/>
        <v>5.7977183552729752</v>
      </c>
      <c r="P65" s="9"/>
    </row>
    <row r="66" spans="1:16">
      <c r="A66" s="12"/>
      <c r="B66" s="25">
        <v>344.3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598045</v>
      </c>
      <c r="N66" s="46">
        <f t="shared" si="11"/>
        <v>598045</v>
      </c>
      <c r="O66" s="47">
        <f t="shared" si="8"/>
        <v>1.7498412679835329</v>
      </c>
      <c r="P66" s="9"/>
    </row>
    <row r="67" spans="1:16">
      <c r="A67" s="12"/>
      <c r="B67" s="25">
        <v>344.5</v>
      </c>
      <c r="C67" s="20" t="s">
        <v>77</v>
      </c>
      <c r="D67" s="46">
        <v>51326</v>
      </c>
      <c r="E67" s="46">
        <v>0</v>
      </c>
      <c r="F67" s="46">
        <v>0</v>
      </c>
      <c r="G67" s="46">
        <v>0</v>
      </c>
      <c r="H67" s="46">
        <v>0</v>
      </c>
      <c r="I67" s="46">
        <v>11352776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11404102</v>
      </c>
      <c r="O67" s="47">
        <f t="shared" si="8"/>
        <v>33.367670165110553</v>
      </c>
      <c r="P67" s="9"/>
    </row>
    <row r="68" spans="1:16">
      <c r="A68" s="12"/>
      <c r="B68" s="25">
        <v>345.1</v>
      </c>
      <c r="C68" s="20" t="s">
        <v>78</v>
      </c>
      <c r="D68" s="46">
        <v>618044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618044</v>
      </c>
      <c r="O68" s="47">
        <f t="shared" si="8"/>
        <v>1.8083570577960095</v>
      </c>
      <c r="P68" s="9"/>
    </row>
    <row r="69" spans="1:16">
      <c r="A69" s="12"/>
      <c r="B69" s="25">
        <v>347.2</v>
      </c>
      <c r="C69" s="20" t="s">
        <v>79</v>
      </c>
      <c r="D69" s="46">
        <v>2623357</v>
      </c>
      <c r="E69" s="46">
        <v>0</v>
      </c>
      <c r="F69" s="46">
        <v>0</v>
      </c>
      <c r="G69" s="46">
        <v>0</v>
      </c>
      <c r="H69" s="46">
        <v>0</v>
      </c>
      <c r="I69" s="46">
        <v>3109589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5732946</v>
      </c>
      <c r="O69" s="47">
        <f t="shared" ref="O69:O95" si="12">(N69/O$97)</f>
        <v>16.77423186870741</v>
      </c>
      <c r="P69" s="9"/>
    </row>
    <row r="70" spans="1:16">
      <c r="A70" s="12"/>
      <c r="B70" s="25">
        <v>347.4</v>
      </c>
      <c r="C70" s="20" t="s">
        <v>80</v>
      </c>
      <c r="D70" s="46">
        <v>89112</v>
      </c>
      <c r="E70" s="46">
        <v>117980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207092</v>
      </c>
      <c r="O70" s="47">
        <f t="shared" si="12"/>
        <v>0.6059378940869764</v>
      </c>
      <c r="P70" s="9"/>
    </row>
    <row r="71" spans="1:16">
      <c r="A71" s="12"/>
      <c r="B71" s="25">
        <v>347.5</v>
      </c>
      <c r="C71" s="20" t="s">
        <v>81</v>
      </c>
      <c r="D71" s="46">
        <v>10758666</v>
      </c>
      <c r="E71" s="46">
        <v>0</v>
      </c>
      <c r="F71" s="46">
        <v>0</v>
      </c>
      <c r="G71" s="46">
        <v>963958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11722624</v>
      </c>
      <c r="O71" s="47">
        <f t="shared" si="12"/>
        <v>34.299645083988985</v>
      </c>
      <c r="P71" s="9"/>
    </row>
    <row r="72" spans="1:16">
      <c r="A72" s="12"/>
      <c r="B72" s="25">
        <v>347.9</v>
      </c>
      <c r="C72" s="20" t="s">
        <v>82</v>
      </c>
      <c r="D72" s="46">
        <v>370085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370085</v>
      </c>
      <c r="O72" s="47">
        <f t="shared" si="12"/>
        <v>1.0828449458848177</v>
      </c>
      <c r="P72" s="9"/>
    </row>
    <row r="73" spans="1:16">
      <c r="A73" s="12"/>
      <c r="B73" s="25">
        <v>349</v>
      </c>
      <c r="C73" s="20" t="s">
        <v>1</v>
      </c>
      <c r="D73" s="46">
        <v>16414348</v>
      </c>
      <c r="E73" s="46">
        <v>311351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16725699</v>
      </c>
      <c r="O73" s="47">
        <f t="shared" si="12"/>
        <v>48.938321273601332</v>
      </c>
      <c r="P73" s="9"/>
    </row>
    <row r="74" spans="1:16" ht="15.75">
      <c r="A74" s="29" t="s">
        <v>62</v>
      </c>
      <c r="B74" s="30"/>
      <c r="C74" s="31"/>
      <c r="D74" s="32">
        <f t="shared" ref="D74:M74" si="13">SUM(D75:D79)</f>
        <v>5412618</v>
      </c>
      <c r="E74" s="32">
        <f t="shared" si="13"/>
        <v>1608012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2089864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1" si="14">SUM(D74:M74)</f>
        <v>9110494</v>
      </c>
      <c r="O74" s="45">
        <f t="shared" si="12"/>
        <v>26.65672043561332</v>
      </c>
      <c r="P74" s="10"/>
    </row>
    <row r="75" spans="1:16">
      <c r="A75" s="13"/>
      <c r="B75" s="39">
        <v>351.1</v>
      </c>
      <c r="C75" s="21" t="s">
        <v>85</v>
      </c>
      <c r="D75" s="46">
        <v>4548733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4548733</v>
      </c>
      <c r="O75" s="47">
        <f t="shared" si="12"/>
        <v>13.309300672087451</v>
      </c>
      <c r="P75" s="9"/>
    </row>
    <row r="76" spans="1:16">
      <c r="A76" s="13"/>
      <c r="B76" s="39">
        <v>351.2</v>
      </c>
      <c r="C76" s="21" t="s">
        <v>86</v>
      </c>
      <c r="D76" s="46">
        <v>79049</v>
      </c>
      <c r="E76" s="46">
        <v>253580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332629</v>
      </c>
      <c r="O76" s="47">
        <f t="shared" si="12"/>
        <v>0.97325109503146845</v>
      </c>
      <c r="P76" s="9"/>
    </row>
    <row r="77" spans="1:16">
      <c r="A77" s="13"/>
      <c r="B77" s="39">
        <v>351.3</v>
      </c>
      <c r="C77" s="21" t="s">
        <v>87</v>
      </c>
      <c r="D77" s="46">
        <v>131982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131982</v>
      </c>
      <c r="O77" s="47">
        <f t="shared" si="12"/>
        <v>0.38617085709437021</v>
      </c>
      <c r="P77" s="9"/>
    </row>
    <row r="78" spans="1:16">
      <c r="A78" s="13"/>
      <c r="B78" s="39">
        <v>354</v>
      </c>
      <c r="C78" s="21" t="s">
        <v>88</v>
      </c>
      <c r="D78" s="46">
        <v>635356</v>
      </c>
      <c r="E78" s="46">
        <v>0</v>
      </c>
      <c r="F78" s="46">
        <v>0</v>
      </c>
      <c r="G78" s="46">
        <v>0</v>
      </c>
      <c r="H78" s="46">
        <v>0</v>
      </c>
      <c r="I78" s="46">
        <v>2089864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2725220</v>
      </c>
      <c r="O78" s="47">
        <f t="shared" si="12"/>
        <v>7.9738187265742262</v>
      </c>
      <c r="P78" s="9"/>
    </row>
    <row r="79" spans="1:16">
      <c r="A79" s="13"/>
      <c r="B79" s="39">
        <v>359</v>
      </c>
      <c r="C79" s="21" t="s">
        <v>89</v>
      </c>
      <c r="D79" s="46">
        <v>17498</v>
      </c>
      <c r="E79" s="46">
        <v>1354432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1371930</v>
      </c>
      <c r="O79" s="47">
        <f t="shared" si="12"/>
        <v>4.0141790848258045</v>
      </c>
      <c r="P79" s="9"/>
    </row>
    <row r="80" spans="1:16" ht="15.75">
      <c r="A80" s="29" t="s">
        <v>4</v>
      </c>
      <c r="B80" s="30"/>
      <c r="C80" s="31"/>
      <c r="D80" s="32">
        <f t="shared" ref="D80:M80" si="15">SUM(D81:D89)</f>
        <v>3166053</v>
      </c>
      <c r="E80" s="32">
        <f t="shared" si="15"/>
        <v>1910297</v>
      </c>
      <c r="F80" s="32">
        <f t="shared" si="15"/>
        <v>-116882</v>
      </c>
      <c r="G80" s="32">
        <f t="shared" si="15"/>
        <v>1028227</v>
      </c>
      <c r="H80" s="32">
        <f t="shared" si="15"/>
        <v>0</v>
      </c>
      <c r="I80" s="32">
        <f t="shared" si="15"/>
        <v>4204130</v>
      </c>
      <c r="J80" s="32">
        <f t="shared" si="15"/>
        <v>120274</v>
      </c>
      <c r="K80" s="32">
        <f t="shared" si="15"/>
        <v>442273758</v>
      </c>
      <c r="L80" s="32">
        <f t="shared" si="15"/>
        <v>0</v>
      </c>
      <c r="M80" s="32">
        <f t="shared" si="15"/>
        <v>159686</v>
      </c>
      <c r="N80" s="32">
        <f t="shared" si="14"/>
        <v>452745543</v>
      </c>
      <c r="O80" s="45">
        <f t="shared" si="12"/>
        <v>1324.7043868555261</v>
      </c>
      <c r="P80" s="10"/>
    </row>
    <row r="81" spans="1:119">
      <c r="A81" s="12"/>
      <c r="B81" s="25">
        <v>361.1</v>
      </c>
      <c r="C81" s="20" t="s">
        <v>90</v>
      </c>
      <c r="D81" s="46">
        <v>4603875</v>
      </c>
      <c r="E81" s="46">
        <v>1376467</v>
      </c>
      <c r="F81" s="46">
        <v>0</v>
      </c>
      <c r="G81" s="46">
        <v>587086</v>
      </c>
      <c r="H81" s="46">
        <v>0</v>
      </c>
      <c r="I81" s="46">
        <v>3061934</v>
      </c>
      <c r="J81" s="46">
        <v>72430</v>
      </c>
      <c r="K81" s="46">
        <v>46003782</v>
      </c>
      <c r="L81" s="46">
        <v>0</v>
      </c>
      <c r="M81" s="46">
        <v>2241</v>
      </c>
      <c r="N81" s="46">
        <f t="shared" si="14"/>
        <v>55707815</v>
      </c>
      <c r="O81" s="47">
        <f t="shared" si="12"/>
        <v>162.9974895470944</v>
      </c>
      <c r="P81" s="9"/>
    </row>
    <row r="82" spans="1:119">
      <c r="A82" s="12"/>
      <c r="B82" s="25">
        <v>361.3</v>
      </c>
      <c r="C82" s="20" t="s">
        <v>91</v>
      </c>
      <c r="D82" s="46">
        <v>-4727208</v>
      </c>
      <c r="E82" s="46">
        <v>0</v>
      </c>
      <c r="F82" s="46">
        <v>-116882</v>
      </c>
      <c r="G82" s="46">
        <v>0</v>
      </c>
      <c r="H82" s="46">
        <v>0</v>
      </c>
      <c r="I82" s="46">
        <v>0</v>
      </c>
      <c r="J82" s="46">
        <v>0</v>
      </c>
      <c r="K82" s="46">
        <v>339663766</v>
      </c>
      <c r="L82" s="46">
        <v>0</v>
      </c>
      <c r="M82" s="46">
        <v>0</v>
      </c>
      <c r="N82" s="46">
        <f t="shared" ref="N82:N89" si="16">SUM(D82:M82)</f>
        <v>334819676</v>
      </c>
      <c r="O82" s="47">
        <f t="shared" si="12"/>
        <v>979.66087233849566</v>
      </c>
      <c r="P82" s="9"/>
    </row>
    <row r="83" spans="1:119">
      <c r="A83" s="12"/>
      <c r="B83" s="25">
        <v>362</v>
      </c>
      <c r="C83" s="20" t="s">
        <v>92</v>
      </c>
      <c r="D83" s="46">
        <v>1449913</v>
      </c>
      <c r="E83" s="46">
        <v>0</v>
      </c>
      <c r="F83" s="46">
        <v>0</v>
      </c>
      <c r="G83" s="46">
        <v>0</v>
      </c>
      <c r="H83" s="46">
        <v>0</v>
      </c>
      <c r="I83" s="46">
        <v>277976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1727889</v>
      </c>
      <c r="O83" s="47">
        <f t="shared" si="12"/>
        <v>5.0556922617776232</v>
      </c>
      <c r="P83" s="9"/>
    </row>
    <row r="84" spans="1:119">
      <c r="A84" s="12"/>
      <c r="B84" s="25">
        <v>364</v>
      </c>
      <c r="C84" s="20" t="s">
        <v>93</v>
      </c>
      <c r="D84" s="46">
        <v>290391</v>
      </c>
      <c r="E84" s="46">
        <v>238891</v>
      </c>
      <c r="F84" s="46">
        <v>0</v>
      </c>
      <c r="G84" s="46">
        <v>0</v>
      </c>
      <c r="H84" s="46">
        <v>0</v>
      </c>
      <c r="I84" s="46">
        <v>429630</v>
      </c>
      <c r="J84" s="46">
        <v>106</v>
      </c>
      <c r="K84" s="46">
        <v>0</v>
      </c>
      <c r="L84" s="46">
        <v>0</v>
      </c>
      <c r="M84" s="46">
        <v>0</v>
      </c>
      <c r="N84" s="46">
        <f t="shared" si="16"/>
        <v>959018</v>
      </c>
      <c r="O84" s="47">
        <f t="shared" si="12"/>
        <v>2.8060250869734413</v>
      </c>
      <c r="P84" s="9"/>
    </row>
    <row r="85" spans="1:119">
      <c r="A85" s="12"/>
      <c r="B85" s="25">
        <v>365</v>
      </c>
      <c r="C85" s="20" t="s">
        <v>94</v>
      </c>
      <c r="D85" s="46">
        <v>38660</v>
      </c>
      <c r="E85" s="46">
        <v>0</v>
      </c>
      <c r="F85" s="46">
        <v>0</v>
      </c>
      <c r="G85" s="46">
        <v>0</v>
      </c>
      <c r="H85" s="46">
        <v>0</v>
      </c>
      <c r="I85" s="46">
        <v>338448</v>
      </c>
      <c r="J85" s="46">
        <v>33344</v>
      </c>
      <c r="K85" s="46">
        <v>0</v>
      </c>
      <c r="L85" s="46">
        <v>0</v>
      </c>
      <c r="M85" s="46">
        <v>0</v>
      </c>
      <c r="N85" s="46">
        <f t="shared" si="16"/>
        <v>410452</v>
      </c>
      <c r="O85" s="47">
        <f t="shared" si="12"/>
        <v>1.2009561958153265</v>
      </c>
      <c r="P85" s="9"/>
    </row>
    <row r="86" spans="1:119">
      <c r="A86" s="12"/>
      <c r="B86" s="25">
        <v>366</v>
      </c>
      <c r="C86" s="20" t="s">
        <v>95</v>
      </c>
      <c r="D86" s="46">
        <v>278243</v>
      </c>
      <c r="E86" s="46">
        <v>159000</v>
      </c>
      <c r="F86" s="46">
        <v>0</v>
      </c>
      <c r="G86" s="46">
        <v>441141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878384</v>
      </c>
      <c r="O86" s="47">
        <f t="shared" si="12"/>
        <v>2.5700951806911645</v>
      </c>
      <c r="P86" s="9"/>
    </row>
    <row r="87" spans="1:119">
      <c r="A87" s="12"/>
      <c r="B87" s="25">
        <v>368</v>
      </c>
      <c r="C87" s="20" t="s">
        <v>96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58871424</v>
      </c>
      <c r="L87" s="46">
        <v>0</v>
      </c>
      <c r="M87" s="46">
        <v>0</v>
      </c>
      <c r="N87" s="46">
        <f t="shared" si="16"/>
        <v>58871424</v>
      </c>
      <c r="O87" s="47">
        <f t="shared" si="12"/>
        <v>172.25400633757693</v>
      </c>
      <c r="P87" s="9"/>
    </row>
    <row r="88" spans="1:119">
      <c r="A88" s="12"/>
      <c r="B88" s="25">
        <v>369.3</v>
      </c>
      <c r="C88" s="20" t="s">
        <v>97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157445</v>
      </c>
      <c r="N88" s="46">
        <f t="shared" si="16"/>
        <v>157445</v>
      </c>
      <c r="O88" s="47">
        <f t="shared" si="12"/>
        <v>0.46067396004927275</v>
      </c>
      <c r="P88" s="9"/>
    </row>
    <row r="89" spans="1:119">
      <c r="A89" s="12"/>
      <c r="B89" s="25">
        <v>369.9</v>
      </c>
      <c r="C89" s="20" t="s">
        <v>98</v>
      </c>
      <c r="D89" s="46">
        <v>1232179</v>
      </c>
      <c r="E89" s="46">
        <v>135939</v>
      </c>
      <c r="F89" s="46">
        <v>0</v>
      </c>
      <c r="G89" s="46">
        <v>0</v>
      </c>
      <c r="H89" s="46">
        <v>0</v>
      </c>
      <c r="I89" s="46">
        <v>96142</v>
      </c>
      <c r="J89" s="46">
        <v>14394</v>
      </c>
      <c r="K89" s="46">
        <v>-2265214</v>
      </c>
      <c r="L89" s="46">
        <v>0</v>
      </c>
      <c r="M89" s="46">
        <v>0</v>
      </c>
      <c r="N89" s="46">
        <f t="shared" si="16"/>
        <v>-786560</v>
      </c>
      <c r="O89" s="47">
        <f t="shared" si="12"/>
        <v>-2.3014240529477341</v>
      </c>
      <c r="P89" s="9"/>
    </row>
    <row r="90" spans="1:119" ht="15.75">
      <c r="A90" s="29" t="s">
        <v>63</v>
      </c>
      <c r="B90" s="30"/>
      <c r="C90" s="31"/>
      <c r="D90" s="32">
        <f t="shared" ref="D90:M90" si="17">SUM(D91:D94)</f>
        <v>75848144</v>
      </c>
      <c r="E90" s="32">
        <f t="shared" si="17"/>
        <v>20564055</v>
      </c>
      <c r="F90" s="32">
        <f t="shared" si="17"/>
        <v>71238774</v>
      </c>
      <c r="G90" s="32">
        <f t="shared" si="17"/>
        <v>14210022</v>
      </c>
      <c r="H90" s="32">
        <f t="shared" si="17"/>
        <v>0</v>
      </c>
      <c r="I90" s="32">
        <f t="shared" si="17"/>
        <v>12483998</v>
      </c>
      <c r="J90" s="32">
        <f t="shared" si="17"/>
        <v>0</v>
      </c>
      <c r="K90" s="32">
        <f t="shared" si="17"/>
        <v>0</v>
      </c>
      <c r="L90" s="32">
        <f t="shared" si="17"/>
        <v>0</v>
      </c>
      <c r="M90" s="32">
        <f t="shared" si="17"/>
        <v>13451</v>
      </c>
      <c r="N90" s="32">
        <f t="shared" ref="N90:N95" si="18">SUM(D90:M90)</f>
        <v>194358444</v>
      </c>
      <c r="O90" s="45">
        <f t="shared" si="12"/>
        <v>568.68032688554615</v>
      </c>
      <c r="P90" s="9"/>
    </row>
    <row r="91" spans="1:119">
      <c r="A91" s="12"/>
      <c r="B91" s="25">
        <v>381</v>
      </c>
      <c r="C91" s="20" t="s">
        <v>99</v>
      </c>
      <c r="D91" s="46">
        <v>55803144</v>
      </c>
      <c r="E91" s="46">
        <v>20564055</v>
      </c>
      <c r="F91" s="46">
        <v>40833252</v>
      </c>
      <c r="G91" s="46">
        <v>14210022</v>
      </c>
      <c r="H91" s="46">
        <v>0</v>
      </c>
      <c r="I91" s="46">
        <v>5575319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136985792</v>
      </c>
      <c r="O91" s="47">
        <f t="shared" si="12"/>
        <v>400.81163117994214</v>
      </c>
      <c r="P91" s="9"/>
    </row>
    <row r="92" spans="1:119">
      <c r="A92" s="12"/>
      <c r="B92" s="25">
        <v>384</v>
      </c>
      <c r="C92" s="20" t="s">
        <v>100</v>
      </c>
      <c r="D92" s="46">
        <v>20045000</v>
      </c>
      <c r="E92" s="46">
        <v>0</v>
      </c>
      <c r="F92" s="46">
        <v>30405522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50450522</v>
      </c>
      <c r="O92" s="47">
        <f t="shared" si="12"/>
        <v>147.61498781347746</v>
      </c>
      <c r="P92" s="9"/>
    </row>
    <row r="93" spans="1:119">
      <c r="A93" s="12"/>
      <c r="B93" s="25">
        <v>389.4</v>
      </c>
      <c r="C93" s="20" t="s">
        <v>101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3289282</v>
      </c>
      <c r="J93" s="46">
        <v>0</v>
      </c>
      <c r="K93" s="46">
        <v>0</v>
      </c>
      <c r="L93" s="46">
        <v>0</v>
      </c>
      <c r="M93" s="46">
        <v>13451</v>
      </c>
      <c r="N93" s="46">
        <f t="shared" si="18"/>
        <v>3302733</v>
      </c>
      <c r="O93" s="47">
        <f t="shared" si="12"/>
        <v>9.6635846809705921</v>
      </c>
      <c r="P93" s="9"/>
    </row>
    <row r="94" spans="1:119" ht="15.75" thickBot="1">
      <c r="A94" s="12"/>
      <c r="B94" s="25">
        <v>389.7</v>
      </c>
      <c r="C94" s="20" t="s">
        <v>102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3619397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3619397</v>
      </c>
      <c r="O94" s="47">
        <f t="shared" si="12"/>
        <v>10.590123211156008</v>
      </c>
      <c r="P94" s="9"/>
    </row>
    <row r="95" spans="1:119" ht="16.5" thickBot="1">
      <c r="A95" s="14" t="s">
        <v>83</v>
      </c>
      <c r="B95" s="23"/>
      <c r="C95" s="22"/>
      <c r="D95" s="15">
        <f t="shared" ref="D95:M95" si="19">SUM(D5,D17,D25,D52,D74,D80,D90)</f>
        <v>341063174</v>
      </c>
      <c r="E95" s="15">
        <f t="shared" si="19"/>
        <v>217639943</v>
      </c>
      <c r="F95" s="15">
        <f t="shared" si="19"/>
        <v>71312892</v>
      </c>
      <c r="G95" s="15">
        <f t="shared" si="19"/>
        <v>34644232</v>
      </c>
      <c r="H95" s="15">
        <f t="shared" si="19"/>
        <v>0</v>
      </c>
      <c r="I95" s="15">
        <f t="shared" si="19"/>
        <v>310453626</v>
      </c>
      <c r="J95" s="15">
        <f t="shared" si="19"/>
        <v>24645446</v>
      </c>
      <c r="K95" s="15">
        <f t="shared" si="19"/>
        <v>442273758</v>
      </c>
      <c r="L95" s="15">
        <f t="shared" si="19"/>
        <v>0</v>
      </c>
      <c r="M95" s="15">
        <f t="shared" si="19"/>
        <v>2052512</v>
      </c>
      <c r="N95" s="15">
        <f t="shared" si="18"/>
        <v>1444085583</v>
      </c>
      <c r="O95" s="38">
        <f t="shared" si="12"/>
        <v>4225.3016873871684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8" t="s">
        <v>126</v>
      </c>
      <c r="M97" s="48"/>
      <c r="N97" s="48"/>
      <c r="O97" s="43">
        <v>341771</v>
      </c>
    </row>
    <row r="98" spans="1: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117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123119106</v>
      </c>
      <c r="E5" s="27">
        <f t="shared" si="0"/>
        <v>99588596</v>
      </c>
      <c r="F5" s="27">
        <f t="shared" si="0"/>
        <v>124500</v>
      </c>
      <c r="G5" s="27">
        <f t="shared" si="0"/>
        <v>14498851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905981</v>
      </c>
      <c r="N5" s="28">
        <f>SUM(D5:M5)</f>
        <v>238237034</v>
      </c>
      <c r="O5" s="33">
        <f t="shared" ref="O5:O36" si="1">(N5/O$97)</f>
        <v>706.16369661615806</v>
      </c>
      <c r="P5" s="6"/>
    </row>
    <row r="6" spans="1:133">
      <c r="A6" s="12"/>
      <c r="B6" s="25">
        <v>311</v>
      </c>
      <c r="C6" s="20" t="s">
        <v>3</v>
      </c>
      <c r="D6" s="46">
        <v>122035729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122035729</v>
      </c>
      <c r="O6" s="47">
        <f t="shared" si="1"/>
        <v>361.72882134642288</v>
      </c>
      <c r="P6" s="9"/>
    </row>
    <row r="7" spans="1:133">
      <c r="A7" s="12"/>
      <c r="B7" s="25">
        <v>312.10000000000002</v>
      </c>
      <c r="C7" s="20" t="s">
        <v>11</v>
      </c>
      <c r="D7" s="46">
        <v>987059</v>
      </c>
      <c r="E7" s="46">
        <v>0</v>
      </c>
      <c r="F7" s="46">
        <v>124500</v>
      </c>
      <c r="G7" s="46">
        <v>729256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1840815</v>
      </c>
      <c r="O7" s="47">
        <f t="shared" si="1"/>
        <v>5.4564007256171303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10338295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10338295</v>
      </c>
      <c r="O8" s="47">
        <f t="shared" si="1"/>
        <v>30.643970382490338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13769595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13769595</v>
      </c>
      <c r="O9" s="47">
        <f t="shared" si="1"/>
        <v>40.814763107348654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30983435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30983435</v>
      </c>
      <c r="O10" s="47">
        <f t="shared" si="1"/>
        <v>91.838689502264586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4686301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4686301</v>
      </c>
      <c r="O11" s="47">
        <f t="shared" si="1"/>
        <v>13.890769130445092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1206759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1206759</v>
      </c>
      <c r="O12" s="47">
        <f t="shared" si="1"/>
        <v>3.5769812193213344</v>
      </c>
      <c r="P12" s="9"/>
    </row>
    <row r="13" spans="1:133">
      <c r="A13" s="12"/>
      <c r="B13" s="25">
        <v>314.7</v>
      </c>
      <c r="C13" s="20" t="s">
        <v>17</v>
      </c>
      <c r="D13" s="46">
        <v>12348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12348</v>
      </c>
      <c r="O13" s="47">
        <f t="shared" si="1"/>
        <v>3.6600981717293875E-2</v>
      </c>
      <c r="P13" s="9"/>
    </row>
    <row r="14" spans="1:133">
      <c r="A14" s="12"/>
      <c r="B14" s="25">
        <v>315</v>
      </c>
      <c r="C14" s="20" t="s">
        <v>18</v>
      </c>
      <c r="D14" s="46">
        <v>0</v>
      </c>
      <c r="E14" s="46">
        <v>23260619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23260619</v>
      </c>
      <c r="O14" s="47">
        <f t="shared" si="1"/>
        <v>68.947318654999876</v>
      </c>
      <c r="P14" s="9"/>
    </row>
    <row r="15" spans="1:133">
      <c r="A15" s="12"/>
      <c r="B15" s="25">
        <v>316</v>
      </c>
      <c r="C15" s="20" t="s">
        <v>19</v>
      </c>
      <c r="D15" s="46">
        <v>-1478</v>
      </c>
      <c r="E15" s="46">
        <v>10382911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10381433</v>
      </c>
      <c r="O15" s="47">
        <f t="shared" si="1"/>
        <v>30.771836688719738</v>
      </c>
      <c r="P15" s="9"/>
    </row>
    <row r="16" spans="1:133">
      <c r="A16" s="12"/>
      <c r="B16" s="25">
        <v>319</v>
      </c>
      <c r="C16" s="20" t="s">
        <v>20</v>
      </c>
      <c r="D16" s="46">
        <v>85448</v>
      </c>
      <c r="E16" s="46">
        <v>18730276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905981</v>
      </c>
      <c r="N16" s="46">
        <f t="shared" si="2"/>
        <v>19721705</v>
      </c>
      <c r="O16" s="47">
        <f t="shared" si="1"/>
        <v>58.457544876811077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SUM(D18:D24)</f>
        <v>26202540</v>
      </c>
      <c r="E17" s="32">
        <f t="shared" si="3"/>
        <v>12795363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61175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39059078</v>
      </c>
      <c r="O17" s="45">
        <f t="shared" si="1"/>
        <v>115.77588271561025</v>
      </c>
      <c r="P17" s="10"/>
    </row>
    <row r="18" spans="1:16">
      <c r="A18" s="12"/>
      <c r="B18" s="25">
        <v>322</v>
      </c>
      <c r="C18" s="20" t="s">
        <v>0</v>
      </c>
      <c r="D18" s="46">
        <v>57620</v>
      </c>
      <c r="E18" s="46">
        <v>5581810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5639430</v>
      </c>
      <c r="O18" s="47">
        <f t="shared" si="1"/>
        <v>16.715960019918903</v>
      </c>
      <c r="P18" s="9"/>
    </row>
    <row r="19" spans="1:16">
      <c r="A19" s="12"/>
      <c r="B19" s="25">
        <v>323.10000000000002</v>
      </c>
      <c r="C19" s="20" t="s">
        <v>22</v>
      </c>
      <c r="D19" s="46">
        <v>25246733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25246733</v>
      </c>
      <c r="O19" s="47">
        <f t="shared" si="1"/>
        <v>74.834403381470679</v>
      </c>
      <c r="P19" s="9"/>
    </row>
    <row r="20" spans="1:16">
      <c r="A20" s="12"/>
      <c r="B20" s="25">
        <v>323.2</v>
      </c>
      <c r="C20" s="20" t="s">
        <v>23</v>
      </c>
      <c r="D20" s="46">
        <v>48935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48935</v>
      </c>
      <c r="O20" s="47">
        <f t="shared" si="1"/>
        <v>0.14504932299447487</v>
      </c>
      <c r="P20" s="9"/>
    </row>
    <row r="21" spans="1:16">
      <c r="A21" s="12"/>
      <c r="B21" s="25">
        <v>323.39999999999998</v>
      </c>
      <c r="C21" s="20" t="s">
        <v>24</v>
      </c>
      <c r="D21" s="46">
        <v>602517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602517</v>
      </c>
      <c r="O21" s="47">
        <f t="shared" si="1"/>
        <v>1.7859340542078679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1006266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1006266</v>
      </c>
      <c r="O22" s="47">
        <f t="shared" si="1"/>
        <v>2.9826954542220956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6207287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6207287</v>
      </c>
      <c r="O23" s="47">
        <f t="shared" si="1"/>
        <v>18.39915759645254</v>
      </c>
      <c r="P23" s="9"/>
    </row>
    <row r="24" spans="1:16">
      <c r="A24" s="12"/>
      <c r="B24" s="25">
        <v>329</v>
      </c>
      <c r="C24" s="20" t="s">
        <v>29</v>
      </c>
      <c r="D24" s="46">
        <v>246735</v>
      </c>
      <c r="E24" s="46">
        <v>0</v>
      </c>
      <c r="F24" s="46">
        <v>0</v>
      </c>
      <c r="G24" s="46">
        <v>0</v>
      </c>
      <c r="H24" s="46">
        <v>0</v>
      </c>
      <c r="I24" s="46">
        <v>61175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307910</v>
      </c>
      <c r="O24" s="47">
        <f t="shared" si="1"/>
        <v>0.91268288634369588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SUM(D26:D51)</f>
        <v>50916156</v>
      </c>
      <c r="E25" s="32">
        <f t="shared" si="5"/>
        <v>42066776</v>
      </c>
      <c r="F25" s="32">
        <f t="shared" si="5"/>
        <v>0</v>
      </c>
      <c r="G25" s="32">
        <f t="shared" si="5"/>
        <v>4183465</v>
      </c>
      <c r="H25" s="32">
        <f t="shared" si="5"/>
        <v>0</v>
      </c>
      <c r="I25" s="32">
        <f t="shared" si="5"/>
        <v>1057735</v>
      </c>
      <c r="J25" s="32">
        <f t="shared" si="5"/>
        <v>131665</v>
      </c>
      <c r="K25" s="32">
        <f t="shared" si="5"/>
        <v>0</v>
      </c>
      <c r="L25" s="32">
        <f t="shared" si="5"/>
        <v>0</v>
      </c>
      <c r="M25" s="32">
        <f t="shared" si="5"/>
        <v>450000</v>
      </c>
      <c r="N25" s="44">
        <f t="shared" si="4"/>
        <v>98805797</v>
      </c>
      <c r="O25" s="45">
        <f t="shared" si="1"/>
        <v>292.87246271134194</v>
      </c>
      <c r="P25" s="10"/>
    </row>
    <row r="26" spans="1:16">
      <c r="A26" s="12"/>
      <c r="B26" s="25">
        <v>331.2</v>
      </c>
      <c r="C26" s="20" t="s">
        <v>30</v>
      </c>
      <c r="D26" s="46">
        <v>1498545</v>
      </c>
      <c r="E26" s="46">
        <v>2821167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4319712</v>
      </c>
      <c r="O26" s="47">
        <f t="shared" si="1"/>
        <v>12.804154513765384</v>
      </c>
      <c r="P26" s="9"/>
    </row>
    <row r="27" spans="1:16">
      <c r="A27" s="12"/>
      <c r="B27" s="25">
        <v>331.39</v>
      </c>
      <c r="C27" s="20" t="s">
        <v>35</v>
      </c>
      <c r="D27" s="46">
        <v>0</v>
      </c>
      <c r="E27" s="46">
        <v>2824277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2824277</v>
      </c>
      <c r="O27" s="47">
        <f t="shared" si="1"/>
        <v>8.3715023357283442</v>
      </c>
      <c r="P27" s="9"/>
    </row>
    <row r="28" spans="1:16">
      <c r="A28" s="12"/>
      <c r="B28" s="25">
        <v>331.49</v>
      </c>
      <c r="C28" s="20" t="s">
        <v>36</v>
      </c>
      <c r="D28" s="46">
        <v>0</v>
      </c>
      <c r="E28" s="46">
        <v>0</v>
      </c>
      <c r="F28" s="46">
        <v>0</v>
      </c>
      <c r="G28" s="46">
        <v>-1350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-1350</v>
      </c>
      <c r="O28" s="47">
        <f t="shared" si="1"/>
        <v>-4.0015650565554525E-3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28437147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28437147</v>
      </c>
      <c r="O29" s="47">
        <f t="shared" si="1"/>
        <v>84.291180550615351</v>
      </c>
      <c r="P29" s="9"/>
    </row>
    <row r="30" spans="1:16">
      <c r="A30" s="12"/>
      <c r="B30" s="25">
        <v>331.61</v>
      </c>
      <c r="C30" s="20" t="s">
        <v>37</v>
      </c>
      <c r="D30" s="46">
        <v>0</v>
      </c>
      <c r="E30" s="46">
        <v>4519201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4519201</v>
      </c>
      <c r="O30" s="47">
        <f t="shared" si="1"/>
        <v>13.395464300111451</v>
      </c>
      <c r="P30" s="9"/>
    </row>
    <row r="31" spans="1:16">
      <c r="A31" s="12"/>
      <c r="B31" s="25">
        <v>331.7</v>
      </c>
      <c r="C31" s="20" t="s">
        <v>119</v>
      </c>
      <c r="D31" s="46">
        <v>0</v>
      </c>
      <c r="E31" s="46">
        <v>40000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40000</v>
      </c>
      <c r="O31" s="47">
        <f t="shared" si="1"/>
        <v>0.11856489056460601</v>
      </c>
      <c r="P31" s="9"/>
    </row>
    <row r="32" spans="1:16">
      <c r="A32" s="12"/>
      <c r="B32" s="25">
        <v>331.9</v>
      </c>
      <c r="C32" s="20" t="s">
        <v>33</v>
      </c>
      <c r="D32" s="46">
        <v>2224840</v>
      </c>
      <c r="E32" s="46">
        <v>-857724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1367116</v>
      </c>
      <c r="O32" s="47">
        <f t="shared" si="1"/>
        <v>4.0522989732280479</v>
      </c>
      <c r="P32" s="9"/>
    </row>
    <row r="33" spans="1:16">
      <c r="A33" s="12"/>
      <c r="B33" s="25">
        <v>334.2</v>
      </c>
      <c r="C33" s="20" t="s">
        <v>34</v>
      </c>
      <c r="D33" s="46">
        <v>5954693</v>
      </c>
      <c r="E33" s="46">
        <v>567003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6521696</v>
      </c>
      <c r="O33" s="47">
        <f t="shared" si="1"/>
        <v>19.331104313390718</v>
      </c>
      <c r="P33" s="9"/>
    </row>
    <row r="34" spans="1:16">
      <c r="A34" s="12"/>
      <c r="B34" s="25">
        <v>334.39</v>
      </c>
      <c r="C34" s="20" t="s">
        <v>38</v>
      </c>
      <c r="D34" s="46">
        <v>0</v>
      </c>
      <c r="E34" s="46">
        <v>1398497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1398497</v>
      </c>
      <c r="O34" s="47">
        <f t="shared" si="1"/>
        <v>4.145316093998245</v>
      </c>
      <c r="P34" s="9"/>
    </row>
    <row r="35" spans="1:16">
      <c r="A35" s="12"/>
      <c r="B35" s="25">
        <v>334.49</v>
      </c>
      <c r="C35" s="20" t="s">
        <v>39</v>
      </c>
      <c r="D35" s="46">
        <v>980382</v>
      </c>
      <c r="E35" s="46">
        <v>925041</v>
      </c>
      <c r="F35" s="46">
        <v>0</v>
      </c>
      <c r="G35" s="46">
        <v>2613900</v>
      </c>
      <c r="H35" s="46">
        <v>0</v>
      </c>
      <c r="I35" s="46">
        <v>89411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4608734</v>
      </c>
      <c r="O35" s="47">
        <f t="shared" si="1"/>
        <v>13.660851058784473</v>
      </c>
      <c r="P35" s="9"/>
    </row>
    <row r="36" spans="1:16">
      <c r="A36" s="12"/>
      <c r="B36" s="25">
        <v>334.5</v>
      </c>
      <c r="C36" s="20" t="s">
        <v>40</v>
      </c>
      <c r="D36" s="46">
        <v>0</v>
      </c>
      <c r="E36" s="46">
        <v>285749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285749</v>
      </c>
      <c r="O36" s="47">
        <f t="shared" si="1"/>
        <v>0.84699497284864012</v>
      </c>
      <c r="P36" s="9"/>
    </row>
    <row r="37" spans="1:16">
      <c r="A37" s="12"/>
      <c r="B37" s="25">
        <v>334.7</v>
      </c>
      <c r="C37" s="20" t="s">
        <v>41</v>
      </c>
      <c r="D37" s="46">
        <v>0</v>
      </c>
      <c r="E37" s="46">
        <v>774010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774010</v>
      </c>
      <c r="O37" s="47">
        <f t="shared" ref="O37:O68" si="8">(N37/O$97)</f>
        <v>2.2942602736477675</v>
      </c>
      <c r="P37" s="9"/>
    </row>
    <row r="38" spans="1:16">
      <c r="A38" s="12"/>
      <c r="B38" s="25">
        <v>334.9</v>
      </c>
      <c r="C38" s="20" t="s">
        <v>42</v>
      </c>
      <c r="D38" s="46">
        <v>0</v>
      </c>
      <c r="E38" s="46">
        <v>25773</v>
      </c>
      <c r="F38" s="46">
        <v>0</v>
      </c>
      <c r="G38" s="46">
        <v>1570915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1596688</v>
      </c>
      <c r="O38" s="47">
        <f t="shared" si="8"/>
        <v>4.7327784496454912</v>
      </c>
      <c r="P38" s="9"/>
    </row>
    <row r="39" spans="1:16">
      <c r="A39" s="12"/>
      <c r="B39" s="25">
        <v>335.12</v>
      </c>
      <c r="C39" s="20" t="s">
        <v>43</v>
      </c>
      <c r="D39" s="46">
        <v>10287759</v>
      </c>
      <c r="E39" s="46">
        <v>284100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10571859</v>
      </c>
      <c r="O39" s="47">
        <f t="shared" si="8"/>
        <v>31.336282634986127</v>
      </c>
      <c r="P39" s="9"/>
    </row>
    <row r="40" spans="1:16">
      <c r="A40" s="12"/>
      <c r="B40" s="25">
        <v>335.14</v>
      </c>
      <c r="C40" s="20" t="s">
        <v>44</v>
      </c>
      <c r="D40" s="46">
        <v>156995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156995</v>
      </c>
      <c r="O40" s="47">
        <f t="shared" si="8"/>
        <v>0.465352374854758</v>
      </c>
      <c r="P40" s="9"/>
    </row>
    <row r="41" spans="1:16">
      <c r="A41" s="12"/>
      <c r="B41" s="25">
        <v>335.15</v>
      </c>
      <c r="C41" s="20" t="s">
        <v>45</v>
      </c>
      <c r="D41" s="46">
        <v>357924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357924</v>
      </c>
      <c r="O41" s="47">
        <f t="shared" si="8"/>
        <v>1.0609304972611511</v>
      </c>
      <c r="P41" s="9"/>
    </row>
    <row r="42" spans="1:16">
      <c r="A42" s="12"/>
      <c r="B42" s="25">
        <v>335.18</v>
      </c>
      <c r="C42" s="20" t="s">
        <v>46</v>
      </c>
      <c r="D42" s="46">
        <v>24294617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24294617</v>
      </c>
      <c r="O42" s="47">
        <f t="shared" si="8"/>
        <v>72.012215147850412</v>
      </c>
      <c r="P42" s="9"/>
    </row>
    <row r="43" spans="1:16">
      <c r="A43" s="12"/>
      <c r="B43" s="25">
        <v>335.29</v>
      </c>
      <c r="C43" s="20" t="s">
        <v>47</v>
      </c>
      <c r="D43" s="46">
        <v>186594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186594</v>
      </c>
      <c r="O43" s="47">
        <f t="shared" si="8"/>
        <v>0.55308742975030234</v>
      </c>
      <c r="P43" s="9"/>
    </row>
    <row r="44" spans="1:16">
      <c r="A44" s="12"/>
      <c r="B44" s="25">
        <v>335.49</v>
      </c>
      <c r="C44" s="20" t="s">
        <v>48</v>
      </c>
      <c r="D44" s="46">
        <v>244253</v>
      </c>
      <c r="E44" s="46">
        <v>0</v>
      </c>
      <c r="F44" s="46">
        <v>0</v>
      </c>
      <c r="G44" s="46">
        <v>0</v>
      </c>
      <c r="H44" s="46">
        <v>0</v>
      </c>
      <c r="I44" s="46">
        <v>49523</v>
      </c>
      <c r="J44" s="46">
        <v>131665</v>
      </c>
      <c r="K44" s="46">
        <v>0</v>
      </c>
      <c r="L44" s="46">
        <v>0</v>
      </c>
      <c r="M44" s="46">
        <v>0</v>
      </c>
      <c r="N44" s="46">
        <f t="shared" si="7"/>
        <v>425441</v>
      </c>
      <c r="O44" s="47">
        <f t="shared" si="8"/>
        <v>1.2610591401674136</v>
      </c>
      <c r="P44" s="9"/>
    </row>
    <row r="45" spans="1:16">
      <c r="A45" s="12"/>
      <c r="B45" s="25">
        <v>337.1</v>
      </c>
      <c r="C45" s="20" t="s">
        <v>50</v>
      </c>
      <c r="D45" s="46">
        <v>6825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9">SUM(D45:M45)</f>
        <v>6825</v>
      </c>
      <c r="O45" s="47">
        <f t="shared" si="8"/>
        <v>2.02301344525859E-2</v>
      </c>
      <c r="P45" s="9"/>
    </row>
    <row r="46" spans="1:16">
      <c r="A46" s="12"/>
      <c r="B46" s="25">
        <v>337.2</v>
      </c>
      <c r="C46" s="20" t="s">
        <v>51</v>
      </c>
      <c r="D46" s="46">
        <v>1487306</v>
      </c>
      <c r="E46" s="46">
        <v>29812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1517118</v>
      </c>
      <c r="O46" s="47">
        <f t="shared" si="8"/>
        <v>4.4969232410898483</v>
      </c>
      <c r="P46" s="9"/>
    </row>
    <row r="47" spans="1:16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918801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918801</v>
      </c>
      <c r="O47" s="47">
        <f t="shared" si="8"/>
        <v>2.7234385003912642</v>
      </c>
      <c r="P47" s="9"/>
    </row>
    <row r="48" spans="1:16">
      <c r="A48" s="12"/>
      <c r="B48" s="25">
        <v>337.4</v>
      </c>
      <c r="C48" s="20" t="s">
        <v>53</v>
      </c>
      <c r="D48" s="46">
        <v>435708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450000</v>
      </c>
      <c r="N48" s="46">
        <f t="shared" si="9"/>
        <v>885708</v>
      </c>
      <c r="O48" s="47">
        <f t="shared" si="8"/>
        <v>2.6253468023049016</v>
      </c>
      <c r="P48" s="9"/>
    </row>
    <row r="49" spans="1:16">
      <c r="A49" s="12"/>
      <c r="B49" s="25">
        <v>337.7</v>
      </c>
      <c r="C49" s="20" t="s">
        <v>54</v>
      </c>
      <c r="D49" s="46">
        <v>10000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10000</v>
      </c>
      <c r="O49" s="47">
        <f t="shared" si="8"/>
        <v>2.9641222641151502E-2</v>
      </c>
      <c r="P49" s="9"/>
    </row>
    <row r="50" spans="1:16">
      <c r="A50" s="12"/>
      <c r="B50" s="25">
        <v>337.9</v>
      </c>
      <c r="C50" s="20" t="s">
        <v>55</v>
      </c>
      <c r="D50" s="46">
        <v>182000</v>
      </c>
      <c r="E50" s="46">
        <v>-7277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174723</v>
      </c>
      <c r="O50" s="47">
        <f t="shared" si="8"/>
        <v>0.51790033435299143</v>
      </c>
      <c r="P50" s="9"/>
    </row>
    <row r="51" spans="1:16">
      <c r="A51" s="12"/>
      <c r="B51" s="25">
        <v>338</v>
      </c>
      <c r="C51" s="20" t="s">
        <v>56</v>
      </c>
      <c r="D51" s="46">
        <v>2607715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2607715</v>
      </c>
      <c r="O51" s="47">
        <f t="shared" si="8"/>
        <v>7.7295860899670386</v>
      </c>
      <c r="P51" s="9"/>
    </row>
    <row r="52" spans="1:16" ht="15.75">
      <c r="A52" s="29" t="s">
        <v>61</v>
      </c>
      <c r="B52" s="30"/>
      <c r="C52" s="31"/>
      <c r="D52" s="32">
        <f t="shared" ref="D52:M52" si="10">SUM(D53:D73)</f>
        <v>34702236</v>
      </c>
      <c r="E52" s="32">
        <f t="shared" si="10"/>
        <v>76355</v>
      </c>
      <c r="F52" s="32">
        <f t="shared" si="10"/>
        <v>25000</v>
      </c>
      <c r="G52" s="32">
        <f t="shared" si="10"/>
        <v>401911</v>
      </c>
      <c r="H52" s="32">
        <f t="shared" si="10"/>
        <v>0</v>
      </c>
      <c r="I52" s="32">
        <f t="shared" si="10"/>
        <v>267321561</v>
      </c>
      <c r="J52" s="32">
        <f t="shared" si="10"/>
        <v>23436437</v>
      </c>
      <c r="K52" s="32">
        <f t="shared" si="10"/>
        <v>0</v>
      </c>
      <c r="L52" s="32">
        <f t="shared" si="10"/>
        <v>0</v>
      </c>
      <c r="M52" s="32">
        <f t="shared" si="10"/>
        <v>621913</v>
      </c>
      <c r="N52" s="32">
        <f t="shared" si="9"/>
        <v>326585413</v>
      </c>
      <c r="O52" s="45">
        <f t="shared" si="8"/>
        <v>968.03909380854145</v>
      </c>
      <c r="P52" s="10"/>
    </row>
    <row r="53" spans="1:16">
      <c r="A53" s="12"/>
      <c r="B53" s="25">
        <v>341.2</v>
      </c>
      <c r="C53" s="20" t="s">
        <v>64</v>
      </c>
      <c r="D53" s="46">
        <v>442532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20416765</v>
      </c>
      <c r="K53" s="46">
        <v>0</v>
      </c>
      <c r="L53" s="46">
        <v>0</v>
      </c>
      <c r="M53" s="46">
        <v>0</v>
      </c>
      <c r="N53" s="46">
        <f t="shared" ref="N53:N73" si="11">SUM(D53:M53)</f>
        <v>20859297</v>
      </c>
      <c r="O53" s="47">
        <f t="shared" si="8"/>
        <v>61.829506651490362</v>
      </c>
      <c r="P53" s="9"/>
    </row>
    <row r="54" spans="1:16">
      <c r="A54" s="12"/>
      <c r="B54" s="25">
        <v>341.9</v>
      </c>
      <c r="C54" s="20" t="s">
        <v>65</v>
      </c>
      <c r="D54" s="46">
        <v>79528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79528</v>
      </c>
      <c r="O54" s="47">
        <f t="shared" si="8"/>
        <v>0.23573071542054966</v>
      </c>
      <c r="P54" s="9"/>
    </row>
    <row r="55" spans="1:16">
      <c r="A55" s="12"/>
      <c r="B55" s="25">
        <v>342.1</v>
      </c>
      <c r="C55" s="20" t="s">
        <v>66</v>
      </c>
      <c r="D55" s="46">
        <v>8062856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8062856</v>
      </c>
      <c r="O55" s="47">
        <f t="shared" si="8"/>
        <v>23.899290981954422</v>
      </c>
      <c r="P55" s="9"/>
    </row>
    <row r="56" spans="1:16">
      <c r="A56" s="12"/>
      <c r="B56" s="25">
        <v>342.2</v>
      </c>
      <c r="C56" s="20" t="s">
        <v>67</v>
      </c>
      <c r="D56" s="46">
        <v>4936729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4936729</v>
      </c>
      <c r="O56" s="47">
        <f t="shared" si="8"/>
        <v>14.633068340802922</v>
      </c>
      <c r="P56" s="9"/>
    </row>
    <row r="57" spans="1:16">
      <c r="A57" s="12"/>
      <c r="B57" s="25">
        <v>342.5</v>
      </c>
      <c r="C57" s="20" t="s">
        <v>68</v>
      </c>
      <c r="D57" s="46">
        <v>398824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398824</v>
      </c>
      <c r="O57" s="47">
        <f t="shared" si="8"/>
        <v>1.1821630978634607</v>
      </c>
      <c r="P57" s="9"/>
    </row>
    <row r="58" spans="1:16">
      <c r="A58" s="12"/>
      <c r="B58" s="25">
        <v>342.6</v>
      </c>
      <c r="C58" s="20" t="s">
        <v>69</v>
      </c>
      <c r="D58" s="46">
        <v>4628845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4628845</v>
      </c>
      <c r="O58" s="47">
        <f t="shared" si="8"/>
        <v>13.720462521638092</v>
      </c>
      <c r="P58" s="9"/>
    </row>
    <row r="59" spans="1:16">
      <c r="A59" s="12"/>
      <c r="B59" s="25">
        <v>342.9</v>
      </c>
      <c r="C59" s="20" t="s">
        <v>70</v>
      </c>
      <c r="D59" s="46">
        <v>188594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188594</v>
      </c>
      <c r="O59" s="47">
        <f t="shared" si="8"/>
        <v>0.5590156742785326</v>
      </c>
      <c r="P59" s="9"/>
    </row>
    <row r="60" spans="1:16">
      <c r="A60" s="12"/>
      <c r="B60" s="25">
        <v>343.1</v>
      </c>
      <c r="C60" s="20" t="s">
        <v>71</v>
      </c>
      <c r="D60" s="46">
        <v>4797</v>
      </c>
      <c r="E60" s="46">
        <v>0</v>
      </c>
      <c r="F60" s="46">
        <v>0</v>
      </c>
      <c r="G60" s="46">
        <v>0</v>
      </c>
      <c r="H60" s="46">
        <v>0</v>
      </c>
      <c r="I60" s="46">
        <v>8672756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8677553</v>
      </c>
      <c r="O60" s="47">
        <f t="shared" si="8"/>
        <v>25.721328045339213</v>
      </c>
      <c r="P60" s="9"/>
    </row>
    <row r="61" spans="1:16">
      <c r="A61" s="12"/>
      <c r="B61" s="25">
        <v>343.3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87916299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87916299</v>
      </c>
      <c r="O61" s="47">
        <f t="shared" si="8"/>
        <v>260.5946592445045</v>
      </c>
      <c r="P61" s="9"/>
    </row>
    <row r="62" spans="1:16">
      <c r="A62" s="12"/>
      <c r="B62" s="25">
        <v>343.4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58343256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58343256</v>
      </c>
      <c r="O62" s="47">
        <f t="shared" si="8"/>
        <v>172.93654407056982</v>
      </c>
      <c r="P62" s="9"/>
    </row>
    <row r="63" spans="1:16">
      <c r="A63" s="12"/>
      <c r="B63" s="25">
        <v>343.5</v>
      </c>
      <c r="C63" s="20" t="s">
        <v>74</v>
      </c>
      <c r="D63" s="46">
        <v>2300</v>
      </c>
      <c r="E63" s="46">
        <v>0</v>
      </c>
      <c r="F63" s="46">
        <v>0</v>
      </c>
      <c r="G63" s="46">
        <v>0</v>
      </c>
      <c r="H63" s="46">
        <v>0</v>
      </c>
      <c r="I63" s="46">
        <v>98169911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98172211</v>
      </c>
      <c r="O63" s="47">
        <f t="shared" si="8"/>
        <v>290.99443634251026</v>
      </c>
      <c r="P63" s="9"/>
    </row>
    <row r="64" spans="1:16">
      <c r="A64" s="12"/>
      <c r="B64" s="25">
        <v>343.6</v>
      </c>
      <c r="C64" s="20" t="s">
        <v>115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1086386</v>
      </c>
      <c r="K64" s="46">
        <v>0</v>
      </c>
      <c r="L64" s="46">
        <v>0</v>
      </c>
      <c r="M64" s="46">
        <v>0</v>
      </c>
      <c r="N64" s="46">
        <f t="shared" si="11"/>
        <v>1086386</v>
      </c>
      <c r="O64" s="47">
        <f t="shared" si="8"/>
        <v>3.2201809300230018</v>
      </c>
      <c r="P64" s="9"/>
    </row>
    <row r="65" spans="1:16">
      <c r="A65" s="12"/>
      <c r="B65" s="25">
        <v>343.9</v>
      </c>
      <c r="C65" s="20" t="s">
        <v>75</v>
      </c>
      <c r="D65" s="46">
        <v>8756</v>
      </c>
      <c r="E65" s="46">
        <v>76355</v>
      </c>
      <c r="F65" s="46">
        <v>25000</v>
      </c>
      <c r="G65" s="46">
        <v>0</v>
      </c>
      <c r="H65" s="46">
        <v>0</v>
      </c>
      <c r="I65" s="46">
        <v>0</v>
      </c>
      <c r="J65" s="46">
        <v>1933286</v>
      </c>
      <c r="K65" s="46">
        <v>0</v>
      </c>
      <c r="L65" s="46">
        <v>0</v>
      </c>
      <c r="M65" s="46">
        <v>0</v>
      </c>
      <c r="N65" s="46">
        <f t="shared" si="11"/>
        <v>2043397</v>
      </c>
      <c r="O65" s="47">
        <f t="shared" si="8"/>
        <v>6.056878542126106</v>
      </c>
      <c r="P65" s="9"/>
    </row>
    <row r="66" spans="1:16">
      <c r="A66" s="12"/>
      <c r="B66" s="25">
        <v>344.3</v>
      </c>
      <c r="C66" s="20" t="s">
        <v>120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621913</v>
      </c>
      <c r="N66" s="46">
        <f t="shared" si="11"/>
        <v>621913</v>
      </c>
      <c r="O66" s="47">
        <f t="shared" si="8"/>
        <v>1.8434261696426455</v>
      </c>
      <c r="P66" s="9"/>
    </row>
    <row r="67" spans="1:16">
      <c r="A67" s="12"/>
      <c r="B67" s="25">
        <v>344.5</v>
      </c>
      <c r="C67" s="20" t="s">
        <v>77</v>
      </c>
      <c r="D67" s="46">
        <v>50795</v>
      </c>
      <c r="E67" s="46">
        <v>0</v>
      </c>
      <c r="F67" s="46">
        <v>0</v>
      </c>
      <c r="G67" s="46">
        <v>0</v>
      </c>
      <c r="H67" s="46">
        <v>0</v>
      </c>
      <c r="I67" s="46">
        <v>11147196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11197991</v>
      </c>
      <c r="O67" s="47">
        <f t="shared" si="8"/>
        <v>33.192214436461072</v>
      </c>
      <c r="P67" s="9"/>
    </row>
    <row r="68" spans="1:16">
      <c r="A68" s="12"/>
      <c r="B68" s="25">
        <v>345.1</v>
      </c>
      <c r="C68" s="20" t="s">
        <v>78</v>
      </c>
      <c r="D68" s="46">
        <v>707281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707281</v>
      </c>
      <c r="O68" s="47">
        <f t="shared" si="8"/>
        <v>2.0964673590856275</v>
      </c>
      <c r="P68" s="9"/>
    </row>
    <row r="69" spans="1:16">
      <c r="A69" s="12"/>
      <c r="B69" s="25">
        <v>347.2</v>
      </c>
      <c r="C69" s="20" t="s">
        <v>79</v>
      </c>
      <c r="D69" s="46">
        <v>2546691</v>
      </c>
      <c r="E69" s="46">
        <v>0</v>
      </c>
      <c r="F69" s="46">
        <v>0</v>
      </c>
      <c r="G69" s="46">
        <v>0</v>
      </c>
      <c r="H69" s="46">
        <v>0</v>
      </c>
      <c r="I69" s="46">
        <v>3072143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5618834</v>
      </c>
      <c r="O69" s="47">
        <f t="shared" ref="O69:O95" si="12">(N69/O$97)</f>
        <v>16.654910957767186</v>
      </c>
      <c r="P69" s="9"/>
    </row>
    <row r="70" spans="1:16">
      <c r="A70" s="12"/>
      <c r="B70" s="25">
        <v>347.4</v>
      </c>
      <c r="C70" s="20" t="s">
        <v>80</v>
      </c>
      <c r="D70" s="46">
        <v>216036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216036</v>
      </c>
      <c r="O70" s="47">
        <f t="shared" si="12"/>
        <v>0.6403571174503806</v>
      </c>
      <c r="P70" s="9"/>
    </row>
    <row r="71" spans="1:16">
      <c r="A71" s="12"/>
      <c r="B71" s="25">
        <v>347.5</v>
      </c>
      <c r="C71" s="20" t="s">
        <v>81</v>
      </c>
      <c r="D71" s="46">
        <v>10956062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10956062</v>
      </c>
      <c r="O71" s="47">
        <f t="shared" si="12"/>
        <v>32.475107301225961</v>
      </c>
      <c r="P71" s="9"/>
    </row>
    <row r="72" spans="1:16">
      <c r="A72" s="12"/>
      <c r="B72" s="25">
        <v>347.9</v>
      </c>
      <c r="C72" s="20" t="s">
        <v>82</v>
      </c>
      <c r="D72" s="46">
        <v>399637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399637</v>
      </c>
      <c r="O72" s="47">
        <f t="shared" si="12"/>
        <v>1.1845729292641862</v>
      </c>
      <c r="P72" s="9"/>
    </row>
    <row r="73" spans="1:16">
      <c r="A73" s="12"/>
      <c r="B73" s="25">
        <v>349</v>
      </c>
      <c r="C73" s="20" t="s">
        <v>1</v>
      </c>
      <c r="D73" s="46">
        <v>1071973</v>
      </c>
      <c r="E73" s="46">
        <v>0</v>
      </c>
      <c r="F73" s="46">
        <v>0</v>
      </c>
      <c r="G73" s="46">
        <v>401911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1473884</v>
      </c>
      <c r="O73" s="47">
        <f t="shared" si="12"/>
        <v>4.3687723791230937</v>
      </c>
      <c r="P73" s="9"/>
    </row>
    <row r="74" spans="1:16" ht="15.75">
      <c r="A74" s="29" t="s">
        <v>62</v>
      </c>
      <c r="B74" s="30"/>
      <c r="C74" s="31"/>
      <c r="D74" s="32">
        <f t="shared" ref="D74:M74" si="13">SUM(D75:D79)</f>
        <v>1882023</v>
      </c>
      <c r="E74" s="32">
        <f t="shared" si="13"/>
        <v>2850234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2192698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1" si="14">SUM(D74:M74)</f>
        <v>6924955</v>
      </c>
      <c r="O74" s="45">
        <f t="shared" si="12"/>
        <v>20.52641329349553</v>
      </c>
      <c r="P74" s="10"/>
    </row>
    <row r="75" spans="1:16">
      <c r="A75" s="13"/>
      <c r="B75" s="39">
        <v>351.1</v>
      </c>
      <c r="C75" s="21" t="s">
        <v>85</v>
      </c>
      <c r="D75" s="46">
        <v>1095595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1095595</v>
      </c>
      <c r="O75" s="47">
        <f t="shared" si="12"/>
        <v>3.2474775319532379</v>
      </c>
      <c r="P75" s="9"/>
    </row>
    <row r="76" spans="1:16">
      <c r="A76" s="13"/>
      <c r="B76" s="39">
        <v>351.2</v>
      </c>
      <c r="C76" s="21" t="s">
        <v>86</v>
      </c>
      <c r="D76" s="46">
        <v>37645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37645</v>
      </c>
      <c r="O76" s="47">
        <f t="shared" si="12"/>
        <v>0.11158438263261483</v>
      </c>
      <c r="P76" s="9"/>
    </row>
    <row r="77" spans="1:16">
      <c r="A77" s="13"/>
      <c r="B77" s="39">
        <v>351.3</v>
      </c>
      <c r="C77" s="21" t="s">
        <v>87</v>
      </c>
      <c r="D77" s="46">
        <v>142842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142842</v>
      </c>
      <c r="O77" s="47">
        <f t="shared" si="12"/>
        <v>0.42340115245073628</v>
      </c>
      <c r="P77" s="9"/>
    </row>
    <row r="78" spans="1:16">
      <c r="A78" s="13"/>
      <c r="B78" s="39">
        <v>354</v>
      </c>
      <c r="C78" s="21" t="s">
        <v>88</v>
      </c>
      <c r="D78" s="46">
        <v>593431</v>
      </c>
      <c r="E78" s="46">
        <v>0</v>
      </c>
      <c r="F78" s="46">
        <v>0</v>
      </c>
      <c r="G78" s="46">
        <v>0</v>
      </c>
      <c r="H78" s="46">
        <v>0</v>
      </c>
      <c r="I78" s="46">
        <v>2192698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2786129</v>
      </c>
      <c r="O78" s="47">
        <f t="shared" si="12"/>
        <v>8.25842699959688</v>
      </c>
      <c r="P78" s="9"/>
    </row>
    <row r="79" spans="1:16">
      <c r="A79" s="13"/>
      <c r="B79" s="39">
        <v>359</v>
      </c>
      <c r="C79" s="21" t="s">
        <v>89</v>
      </c>
      <c r="D79" s="46">
        <v>12510</v>
      </c>
      <c r="E79" s="46">
        <v>2850234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2862744</v>
      </c>
      <c r="O79" s="47">
        <f t="shared" si="12"/>
        <v>8.4855232268620622</v>
      </c>
      <c r="P79" s="9"/>
    </row>
    <row r="80" spans="1:16" ht="15.75">
      <c r="A80" s="29" t="s">
        <v>4</v>
      </c>
      <c r="B80" s="30"/>
      <c r="C80" s="31"/>
      <c r="D80" s="32">
        <f t="shared" ref="D80:M80" si="15">SUM(D81:D88)</f>
        <v>5090812</v>
      </c>
      <c r="E80" s="32">
        <f t="shared" si="15"/>
        <v>2540951</v>
      </c>
      <c r="F80" s="32">
        <f t="shared" si="15"/>
        <v>611685</v>
      </c>
      <c r="G80" s="32">
        <f t="shared" si="15"/>
        <v>1211522</v>
      </c>
      <c r="H80" s="32">
        <f t="shared" si="15"/>
        <v>0</v>
      </c>
      <c r="I80" s="32">
        <f t="shared" si="15"/>
        <v>3793843</v>
      </c>
      <c r="J80" s="32">
        <f t="shared" si="15"/>
        <v>-859</v>
      </c>
      <c r="K80" s="32">
        <f t="shared" si="15"/>
        <v>84361951</v>
      </c>
      <c r="L80" s="32">
        <f t="shared" si="15"/>
        <v>0</v>
      </c>
      <c r="M80" s="32">
        <f t="shared" si="15"/>
        <v>11159</v>
      </c>
      <c r="N80" s="32">
        <f t="shared" si="14"/>
        <v>97621064</v>
      </c>
      <c r="O80" s="45">
        <f t="shared" si="12"/>
        <v>289.36076924900999</v>
      </c>
      <c r="P80" s="10"/>
    </row>
    <row r="81" spans="1:119">
      <c r="A81" s="12"/>
      <c r="B81" s="25">
        <v>361.1</v>
      </c>
      <c r="C81" s="20" t="s">
        <v>90</v>
      </c>
      <c r="D81" s="46">
        <v>5249385</v>
      </c>
      <c r="E81" s="46">
        <v>1375211</v>
      </c>
      <c r="F81" s="46">
        <v>546629</v>
      </c>
      <c r="G81" s="46">
        <v>505372</v>
      </c>
      <c r="H81" s="46">
        <v>0</v>
      </c>
      <c r="I81" s="46">
        <v>2918372</v>
      </c>
      <c r="J81" s="46">
        <v>207366</v>
      </c>
      <c r="K81" s="46">
        <v>11104067</v>
      </c>
      <c r="L81" s="46">
        <v>0</v>
      </c>
      <c r="M81" s="46">
        <v>11159</v>
      </c>
      <c r="N81" s="46">
        <f t="shared" si="14"/>
        <v>21917561</v>
      </c>
      <c r="O81" s="47">
        <f t="shared" si="12"/>
        <v>64.966330535201919</v>
      </c>
      <c r="P81" s="9"/>
    </row>
    <row r="82" spans="1:119">
      <c r="A82" s="12"/>
      <c r="B82" s="25">
        <v>361.3</v>
      </c>
      <c r="C82" s="20" t="s">
        <v>91</v>
      </c>
      <c r="D82" s="46">
        <v>-2797946</v>
      </c>
      <c r="E82" s="46">
        <v>0</v>
      </c>
      <c r="F82" s="46">
        <v>65056</v>
      </c>
      <c r="G82" s="46">
        <v>-775641</v>
      </c>
      <c r="H82" s="46">
        <v>0</v>
      </c>
      <c r="I82" s="46">
        <v>0</v>
      </c>
      <c r="J82" s="46">
        <v>-130541</v>
      </c>
      <c r="K82" s="46">
        <v>-17565124</v>
      </c>
      <c r="L82" s="46">
        <v>0</v>
      </c>
      <c r="M82" s="46">
        <v>0</v>
      </c>
      <c r="N82" s="46">
        <f t="shared" ref="N82:N88" si="16">SUM(D82:M82)</f>
        <v>-21204196</v>
      </c>
      <c r="O82" s="47">
        <f t="shared" si="12"/>
        <v>-62.851829456261413</v>
      </c>
      <c r="P82" s="9"/>
    </row>
    <row r="83" spans="1:119">
      <c r="A83" s="12"/>
      <c r="B83" s="25">
        <v>362</v>
      </c>
      <c r="C83" s="20" t="s">
        <v>92</v>
      </c>
      <c r="D83" s="46">
        <v>385548</v>
      </c>
      <c r="E83" s="46">
        <v>0</v>
      </c>
      <c r="F83" s="46">
        <v>0</v>
      </c>
      <c r="G83" s="46">
        <v>0</v>
      </c>
      <c r="H83" s="46">
        <v>0</v>
      </c>
      <c r="I83" s="46">
        <v>212219</v>
      </c>
      <c r="J83" s="46">
        <v>0</v>
      </c>
      <c r="K83" s="46">
        <v>629230</v>
      </c>
      <c r="L83" s="46">
        <v>0</v>
      </c>
      <c r="M83" s="46">
        <v>0</v>
      </c>
      <c r="N83" s="46">
        <f t="shared" si="16"/>
        <v>1226997</v>
      </c>
      <c r="O83" s="47">
        <f t="shared" si="12"/>
        <v>3.636969125702497</v>
      </c>
      <c r="P83" s="9"/>
    </row>
    <row r="84" spans="1:119">
      <c r="A84" s="12"/>
      <c r="B84" s="25">
        <v>364</v>
      </c>
      <c r="C84" s="20" t="s">
        <v>93</v>
      </c>
      <c r="D84" s="46">
        <v>608908</v>
      </c>
      <c r="E84" s="46">
        <v>458553</v>
      </c>
      <c r="F84" s="46">
        <v>0</v>
      </c>
      <c r="G84" s="46">
        <v>0</v>
      </c>
      <c r="H84" s="46">
        <v>0</v>
      </c>
      <c r="I84" s="46">
        <v>-1062446</v>
      </c>
      <c r="J84" s="46">
        <v>-137216</v>
      </c>
      <c r="K84" s="46">
        <v>0</v>
      </c>
      <c r="L84" s="46">
        <v>0</v>
      </c>
      <c r="M84" s="46">
        <v>0</v>
      </c>
      <c r="N84" s="46">
        <f t="shared" si="16"/>
        <v>-132201</v>
      </c>
      <c r="O84" s="47">
        <f t="shared" si="12"/>
        <v>-0.39185992743828696</v>
      </c>
      <c r="P84" s="9"/>
    </row>
    <row r="85" spans="1:119">
      <c r="A85" s="12"/>
      <c r="B85" s="25">
        <v>365</v>
      </c>
      <c r="C85" s="20" t="s">
        <v>94</v>
      </c>
      <c r="D85" s="46">
        <v>20854</v>
      </c>
      <c r="E85" s="46">
        <v>0</v>
      </c>
      <c r="F85" s="46">
        <v>0</v>
      </c>
      <c r="G85" s="46">
        <v>0</v>
      </c>
      <c r="H85" s="46">
        <v>0</v>
      </c>
      <c r="I85" s="46">
        <v>228986</v>
      </c>
      <c r="J85" s="46">
        <v>8603</v>
      </c>
      <c r="K85" s="46">
        <v>0</v>
      </c>
      <c r="L85" s="46">
        <v>0</v>
      </c>
      <c r="M85" s="46">
        <v>0</v>
      </c>
      <c r="N85" s="46">
        <f t="shared" si="16"/>
        <v>258443</v>
      </c>
      <c r="O85" s="47">
        <f t="shared" si="12"/>
        <v>0.76605665030471182</v>
      </c>
      <c r="P85" s="9"/>
    </row>
    <row r="86" spans="1:119">
      <c r="A86" s="12"/>
      <c r="B86" s="25">
        <v>366</v>
      </c>
      <c r="C86" s="20" t="s">
        <v>95</v>
      </c>
      <c r="D86" s="46">
        <v>607273</v>
      </c>
      <c r="E86" s="46">
        <v>665482</v>
      </c>
      <c r="F86" s="46">
        <v>0</v>
      </c>
      <c r="G86" s="46">
        <v>1481791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2754546</v>
      </c>
      <c r="O86" s="47">
        <f t="shared" si="12"/>
        <v>8.1648111261293312</v>
      </c>
      <c r="P86" s="9"/>
    </row>
    <row r="87" spans="1:119">
      <c r="A87" s="12"/>
      <c r="B87" s="25">
        <v>368</v>
      </c>
      <c r="C87" s="20" t="s">
        <v>96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55911893</v>
      </c>
      <c r="L87" s="46">
        <v>0</v>
      </c>
      <c r="M87" s="46">
        <v>0</v>
      </c>
      <c r="N87" s="46">
        <f t="shared" si="16"/>
        <v>55911893</v>
      </c>
      <c r="O87" s="47">
        <f t="shared" si="12"/>
        <v>165.72968687012403</v>
      </c>
      <c r="P87" s="9"/>
    </row>
    <row r="88" spans="1:119">
      <c r="A88" s="12"/>
      <c r="B88" s="25">
        <v>369.9</v>
      </c>
      <c r="C88" s="20" t="s">
        <v>98</v>
      </c>
      <c r="D88" s="46">
        <v>1016790</v>
      </c>
      <c r="E88" s="46">
        <v>41705</v>
      </c>
      <c r="F88" s="46">
        <v>0</v>
      </c>
      <c r="G88" s="46">
        <v>0</v>
      </c>
      <c r="H88" s="46">
        <v>0</v>
      </c>
      <c r="I88" s="46">
        <v>1496712</v>
      </c>
      <c r="J88" s="46">
        <v>50929</v>
      </c>
      <c r="K88" s="46">
        <v>34281885</v>
      </c>
      <c r="L88" s="46">
        <v>0</v>
      </c>
      <c r="M88" s="46">
        <v>0</v>
      </c>
      <c r="N88" s="46">
        <f t="shared" si="16"/>
        <v>36888021</v>
      </c>
      <c r="O88" s="47">
        <f t="shared" si="12"/>
        <v>109.34060432524721</v>
      </c>
      <c r="P88" s="9"/>
    </row>
    <row r="89" spans="1:119" ht="15.75">
      <c r="A89" s="29" t="s">
        <v>63</v>
      </c>
      <c r="B89" s="30"/>
      <c r="C89" s="31"/>
      <c r="D89" s="32">
        <f t="shared" ref="D89:M89" si="17">SUM(D90:D94)</f>
        <v>74912706</v>
      </c>
      <c r="E89" s="32">
        <f t="shared" si="17"/>
        <v>15489071</v>
      </c>
      <c r="F89" s="32">
        <f t="shared" si="17"/>
        <v>51193619</v>
      </c>
      <c r="G89" s="32">
        <f t="shared" si="17"/>
        <v>75994836</v>
      </c>
      <c r="H89" s="32">
        <f t="shared" si="17"/>
        <v>0</v>
      </c>
      <c r="I89" s="32">
        <f t="shared" si="17"/>
        <v>11609240</v>
      </c>
      <c r="J89" s="32">
        <f t="shared" si="17"/>
        <v>13087</v>
      </c>
      <c r="K89" s="32">
        <f t="shared" si="17"/>
        <v>0</v>
      </c>
      <c r="L89" s="32">
        <f t="shared" si="17"/>
        <v>0</v>
      </c>
      <c r="M89" s="32">
        <f t="shared" si="17"/>
        <v>13451</v>
      </c>
      <c r="N89" s="32">
        <f t="shared" ref="N89:N95" si="18">SUM(D89:M89)</f>
        <v>229226010</v>
      </c>
      <c r="O89" s="45">
        <f t="shared" si="12"/>
        <v>679.45391975528207</v>
      </c>
      <c r="P89" s="9"/>
    </row>
    <row r="90" spans="1:119">
      <c r="A90" s="12"/>
      <c r="B90" s="25">
        <v>381</v>
      </c>
      <c r="C90" s="20" t="s">
        <v>99</v>
      </c>
      <c r="D90" s="46">
        <v>74912706</v>
      </c>
      <c r="E90" s="46">
        <v>15489071</v>
      </c>
      <c r="F90" s="46">
        <v>42096356</v>
      </c>
      <c r="G90" s="46">
        <v>12729515</v>
      </c>
      <c r="H90" s="46">
        <v>0</v>
      </c>
      <c r="I90" s="46">
        <v>1900000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147127648</v>
      </c>
      <c r="O90" s="47">
        <f t="shared" si="12"/>
        <v>436.10433710369688</v>
      </c>
      <c r="P90" s="9"/>
    </row>
    <row r="91" spans="1:119">
      <c r="A91" s="12"/>
      <c r="B91" s="25">
        <v>382</v>
      </c>
      <c r="C91" s="20" t="s">
        <v>121</v>
      </c>
      <c r="D91" s="46">
        <v>0</v>
      </c>
      <c r="E91" s="46">
        <v>0</v>
      </c>
      <c r="F91" s="46">
        <v>9097263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9097263</v>
      </c>
      <c r="O91" s="47">
        <f t="shared" si="12"/>
        <v>26.965399800810985</v>
      </c>
      <c r="P91" s="9"/>
    </row>
    <row r="92" spans="1:119">
      <c r="A92" s="12"/>
      <c r="B92" s="25">
        <v>384</v>
      </c>
      <c r="C92" s="20" t="s">
        <v>100</v>
      </c>
      <c r="D92" s="46">
        <v>0</v>
      </c>
      <c r="E92" s="46">
        <v>0</v>
      </c>
      <c r="F92" s="46">
        <v>0</v>
      </c>
      <c r="G92" s="46">
        <v>63265321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63265321</v>
      </c>
      <c r="O92" s="47">
        <f t="shared" si="12"/>
        <v>187.52614652249176</v>
      </c>
      <c r="P92" s="9"/>
    </row>
    <row r="93" spans="1:119">
      <c r="A93" s="12"/>
      <c r="B93" s="25">
        <v>389.4</v>
      </c>
      <c r="C93" s="20" t="s">
        <v>101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2120642</v>
      </c>
      <c r="J93" s="46">
        <v>0</v>
      </c>
      <c r="K93" s="46">
        <v>0</v>
      </c>
      <c r="L93" s="46">
        <v>0</v>
      </c>
      <c r="M93" s="46">
        <v>13451</v>
      </c>
      <c r="N93" s="46">
        <f t="shared" si="18"/>
        <v>2134093</v>
      </c>
      <c r="O93" s="47">
        <f t="shared" si="12"/>
        <v>6.3257125749922931</v>
      </c>
      <c r="P93" s="9"/>
    </row>
    <row r="94" spans="1:119" ht="15.75" thickBot="1">
      <c r="A94" s="12"/>
      <c r="B94" s="25">
        <v>389.7</v>
      </c>
      <c r="C94" s="20" t="s">
        <v>102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7588598</v>
      </c>
      <c r="J94" s="46">
        <v>13087</v>
      </c>
      <c r="K94" s="46">
        <v>0</v>
      </c>
      <c r="L94" s="46">
        <v>0</v>
      </c>
      <c r="M94" s="46">
        <v>0</v>
      </c>
      <c r="N94" s="46">
        <f t="shared" si="18"/>
        <v>7601685</v>
      </c>
      <c r="O94" s="47">
        <f t="shared" si="12"/>
        <v>22.532323753290175</v>
      </c>
      <c r="P94" s="9"/>
    </row>
    <row r="95" spans="1:119" ht="16.5" thickBot="1">
      <c r="A95" s="14" t="s">
        <v>83</v>
      </c>
      <c r="B95" s="23"/>
      <c r="C95" s="22"/>
      <c r="D95" s="15">
        <f t="shared" ref="D95:M95" si="19">SUM(D5,D17,D25,D52,D74,D80,D89)</f>
        <v>316825579</v>
      </c>
      <c r="E95" s="15">
        <f t="shared" si="19"/>
        <v>175407346</v>
      </c>
      <c r="F95" s="15">
        <f t="shared" si="19"/>
        <v>51954804</v>
      </c>
      <c r="G95" s="15">
        <f t="shared" si="19"/>
        <v>96290585</v>
      </c>
      <c r="H95" s="15">
        <f t="shared" si="19"/>
        <v>0</v>
      </c>
      <c r="I95" s="15">
        <f t="shared" si="19"/>
        <v>286036252</v>
      </c>
      <c r="J95" s="15">
        <f t="shared" si="19"/>
        <v>23580330</v>
      </c>
      <c r="K95" s="15">
        <f t="shared" si="19"/>
        <v>84361951</v>
      </c>
      <c r="L95" s="15">
        <f t="shared" si="19"/>
        <v>0</v>
      </c>
      <c r="M95" s="15">
        <f t="shared" si="19"/>
        <v>2002504</v>
      </c>
      <c r="N95" s="15">
        <f t="shared" si="18"/>
        <v>1036459351</v>
      </c>
      <c r="O95" s="38">
        <f t="shared" si="12"/>
        <v>3072.1922381494392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8" t="s">
        <v>122</v>
      </c>
      <c r="M97" s="48"/>
      <c r="N97" s="48"/>
      <c r="O97" s="43">
        <v>337368</v>
      </c>
    </row>
    <row r="98" spans="1: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117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140331384</v>
      </c>
      <c r="E5" s="27">
        <f t="shared" ref="E5:M5" si="0">SUM(E6:E16)</f>
        <v>111469120</v>
      </c>
      <c r="F5" s="27">
        <f t="shared" si="0"/>
        <v>166000</v>
      </c>
      <c r="G5" s="27">
        <f t="shared" si="0"/>
        <v>14234751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790508</v>
      </c>
      <c r="N5" s="28">
        <f>SUM(D5:M5)</f>
        <v>266991763</v>
      </c>
      <c r="O5" s="33">
        <f t="shared" ref="O5:O36" si="1">(N5/O$98)</f>
        <v>795.30713504850928</v>
      </c>
      <c r="P5" s="6"/>
    </row>
    <row r="6" spans="1:133">
      <c r="A6" s="12"/>
      <c r="B6" s="25">
        <v>311</v>
      </c>
      <c r="C6" s="20" t="s">
        <v>3</v>
      </c>
      <c r="D6" s="46">
        <v>139390889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139390889</v>
      </c>
      <c r="O6" s="47">
        <f t="shared" si="1"/>
        <v>415.21344080736588</v>
      </c>
      <c r="P6" s="9"/>
    </row>
    <row r="7" spans="1:133">
      <c r="A7" s="12"/>
      <c r="B7" s="25">
        <v>312.10000000000002</v>
      </c>
      <c r="C7" s="20" t="s">
        <v>11</v>
      </c>
      <c r="D7" s="46">
        <v>832741</v>
      </c>
      <c r="E7" s="46">
        <v>0</v>
      </c>
      <c r="F7" s="46">
        <v>166000</v>
      </c>
      <c r="G7" s="46">
        <v>919725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1918466</v>
      </c>
      <c r="O7" s="47">
        <f t="shared" si="1"/>
        <v>5.7146695501163212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10484688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10484688</v>
      </c>
      <c r="O8" s="47">
        <f t="shared" si="1"/>
        <v>31.231477261556883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13315026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13315026</v>
      </c>
      <c r="O9" s="47">
        <f t="shared" si="1"/>
        <v>39.66240404636158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32569274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32569274</v>
      </c>
      <c r="O10" s="47">
        <f t="shared" si="1"/>
        <v>97.016386215442537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3816552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3816552</v>
      </c>
      <c r="O11" s="47">
        <f t="shared" si="1"/>
        <v>11.368631761436244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1212043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1212043</v>
      </c>
      <c r="O12" s="47">
        <f t="shared" si="1"/>
        <v>3.6103976956232926</v>
      </c>
      <c r="P12" s="9"/>
    </row>
    <row r="13" spans="1:133">
      <c r="A13" s="12"/>
      <c r="B13" s="25">
        <v>314.7</v>
      </c>
      <c r="C13" s="20" t="s">
        <v>17</v>
      </c>
      <c r="D13" s="46">
        <v>18436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18436</v>
      </c>
      <c r="O13" s="47">
        <f t="shared" si="1"/>
        <v>5.4916609325338317E-2</v>
      </c>
      <c r="P13" s="9"/>
    </row>
    <row r="14" spans="1:133">
      <c r="A14" s="12"/>
      <c r="B14" s="25">
        <v>315</v>
      </c>
      <c r="C14" s="20" t="s">
        <v>18</v>
      </c>
      <c r="D14" s="46">
        <v>0</v>
      </c>
      <c r="E14" s="46">
        <v>26579339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26579339</v>
      </c>
      <c r="O14" s="47">
        <f t="shared" si="1"/>
        <v>79.173745714294228</v>
      </c>
      <c r="P14" s="9"/>
    </row>
    <row r="15" spans="1:133">
      <c r="A15" s="12"/>
      <c r="B15" s="25">
        <v>316</v>
      </c>
      <c r="C15" s="20" t="s">
        <v>19</v>
      </c>
      <c r="D15" s="46">
        <v>-1310</v>
      </c>
      <c r="E15" s="46">
        <v>10533008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10531698</v>
      </c>
      <c r="O15" s="47">
        <f t="shared" si="1"/>
        <v>31.371509253549949</v>
      </c>
      <c r="P15" s="9"/>
    </row>
    <row r="16" spans="1:133">
      <c r="A16" s="12"/>
      <c r="B16" s="25">
        <v>319</v>
      </c>
      <c r="C16" s="20" t="s">
        <v>20</v>
      </c>
      <c r="D16" s="46">
        <v>90628</v>
      </c>
      <c r="E16" s="46">
        <v>26274216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790508</v>
      </c>
      <c r="N16" s="46">
        <f t="shared" si="2"/>
        <v>27155352</v>
      </c>
      <c r="O16" s="47">
        <f t="shared" si="1"/>
        <v>80.889556133436997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SUM(D18:D25)</f>
        <v>33801181</v>
      </c>
      <c r="E17" s="32">
        <f t="shared" si="3"/>
        <v>6332917</v>
      </c>
      <c r="F17" s="32">
        <f t="shared" si="3"/>
        <v>0</v>
      </c>
      <c r="G17" s="32">
        <f t="shared" si="3"/>
        <v>3152953</v>
      </c>
      <c r="H17" s="32">
        <f t="shared" si="3"/>
        <v>0</v>
      </c>
      <c r="I17" s="32">
        <f t="shared" si="3"/>
        <v>1370991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44658042</v>
      </c>
      <c r="O17" s="45">
        <f t="shared" si="1"/>
        <v>133.02604934630887</v>
      </c>
      <c r="P17" s="10"/>
    </row>
    <row r="18" spans="1:16">
      <c r="A18" s="12"/>
      <c r="B18" s="25">
        <v>322</v>
      </c>
      <c r="C18" s="20" t="s">
        <v>0</v>
      </c>
      <c r="D18" s="46">
        <v>5678790</v>
      </c>
      <c r="E18" s="46">
        <v>128769</v>
      </c>
      <c r="F18" s="46">
        <v>0</v>
      </c>
      <c r="G18" s="46">
        <v>290623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6098182</v>
      </c>
      <c r="O18" s="47">
        <f t="shared" si="1"/>
        <v>18.165083450250069</v>
      </c>
      <c r="P18" s="9"/>
    </row>
    <row r="19" spans="1:16">
      <c r="A19" s="12"/>
      <c r="B19" s="25">
        <v>323.10000000000002</v>
      </c>
      <c r="C19" s="20" t="s">
        <v>22</v>
      </c>
      <c r="D19" s="46">
        <v>27209322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27209322</v>
      </c>
      <c r="O19" s="47">
        <f t="shared" si="1"/>
        <v>81.050320366746206</v>
      </c>
      <c r="P19" s="9"/>
    </row>
    <row r="20" spans="1:16">
      <c r="A20" s="12"/>
      <c r="B20" s="25">
        <v>323.2</v>
      </c>
      <c r="C20" s="20" t="s">
        <v>23</v>
      </c>
      <c r="D20" s="46">
        <v>53616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53616</v>
      </c>
      <c r="O20" s="47">
        <f t="shared" si="1"/>
        <v>0.15970974862157405</v>
      </c>
      <c r="P20" s="9"/>
    </row>
    <row r="21" spans="1:16">
      <c r="A21" s="12"/>
      <c r="B21" s="25">
        <v>323.39999999999998</v>
      </c>
      <c r="C21" s="20" t="s">
        <v>24</v>
      </c>
      <c r="D21" s="46">
        <v>693335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693335</v>
      </c>
      <c r="O21" s="47">
        <f t="shared" si="1"/>
        <v>2.0652857087537124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0</v>
      </c>
      <c r="F22" s="46">
        <v>0</v>
      </c>
      <c r="G22" s="46">
        <v>2862330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2862330</v>
      </c>
      <c r="O22" s="47">
        <f t="shared" si="1"/>
        <v>8.5262236043716442</v>
      </c>
      <c r="P22" s="9"/>
    </row>
    <row r="23" spans="1:16">
      <c r="A23" s="12"/>
      <c r="B23" s="25">
        <v>324.70999999999998</v>
      </c>
      <c r="C23" s="20" t="s">
        <v>112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1307116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1307116</v>
      </c>
      <c r="O23" s="47">
        <f t="shared" si="1"/>
        <v>3.8935983247395809</v>
      </c>
      <c r="P23" s="9"/>
    </row>
    <row r="24" spans="1:16">
      <c r="A24" s="12"/>
      <c r="B24" s="25">
        <v>325.2</v>
      </c>
      <c r="C24" s="20" t="s">
        <v>28</v>
      </c>
      <c r="D24" s="46">
        <v>0</v>
      </c>
      <c r="E24" s="46">
        <v>6204148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6204148</v>
      </c>
      <c r="O24" s="47">
        <f t="shared" si="1"/>
        <v>18.480731824288299</v>
      </c>
      <c r="P24" s="9"/>
    </row>
    <row r="25" spans="1:16">
      <c r="A25" s="12"/>
      <c r="B25" s="25">
        <v>329</v>
      </c>
      <c r="C25" s="20" t="s">
        <v>29</v>
      </c>
      <c r="D25" s="46">
        <v>166118</v>
      </c>
      <c r="E25" s="46">
        <v>0</v>
      </c>
      <c r="F25" s="46">
        <v>0</v>
      </c>
      <c r="G25" s="46">
        <v>0</v>
      </c>
      <c r="H25" s="46">
        <v>0</v>
      </c>
      <c r="I25" s="46">
        <v>63875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229993</v>
      </c>
      <c r="O25" s="47">
        <f t="shared" si="1"/>
        <v>0.68509631853778119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SUM(D27:D53)</f>
        <v>48327904</v>
      </c>
      <c r="E26" s="32">
        <f t="shared" si="5"/>
        <v>31253529</v>
      </c>
      <c r="F26" s="32">
        <f t="shared" si="5"/>
        <v>0</v>
      </c>
      <c r="G26" s="32">
        <f t="shared" si="5"/>
        <v>9619235</v>
      </c>
      <c r="H26" s="32">
        <f t="shared" si="5"/>
        <v>0</v>
      </c>
      <c r="I26" s="32">
        <f t="shared" si="5"/>
        <v>4133847</v>
      </c>
      <c r="J26" s="32">
        <f t="shared" si="5"/>
        <v>131148</v>
      </c>
      <c r="K26" s="32">
        <f t="shared" si="5"/>
        <v>0</v>
      </c>
      <c r="L26" s="32">
        <f t="shared" si="5"/>
        <v>0</v>
      </c>
      <c r="M26" s="32">
        <f t="shared" si="5"/>
        <v>450005</v>
      </c>
      <c r="N26" s="44">
        <f>SUM(D26:M26)</f>
        <v>93915668</v>
      </c>
      <c r="O26" s="45">
        <f t="shared" si="1"/>
        <v>279.75320292276945</v>
      </c>
      <c r="P26" s="10"/>
    </row>
    <row r="27" spans="1:16">
      <c r="A27" s="12"/>
      <c r="B27" s="25">
        <v>331.2</v>
      </c>
      <c r="C27" s="20" t="s">
        <v>30</v>
      </c>
      <c r="D27" s="46">
        <v>1977384</v>
      </c>
      <c r="E27" s="46">
        <v>2881968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4859352</v>
      </c>
      <c r="O27" s="47">
        <f t="shared" si="1"/>
        <v>14.474893434492373</v>
      </c>
      <c r="P27" s="9"/>
    </row>
    <row r="28" spans="1:16">
      <c r="A28" s="12"/>
      <c r="B28" s="25">
        <v>331.31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2550000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2550000</v>
      </c>
      <c r="O28" s="47">
        <f t="shared" si="1"/>
        <v>7.5958642753098662</v>
      </c>
      <c r="P28" s="9"/>
    </row>
    <row r="29" spans="1:16">
      <c r="A29" s="12"/>
      <c r="B29" s="25">
        <v>331.39</v>
      </c>
      <c r="C29" s="20" t="s">
        <v>35</v>
      </c>
      <c r="D29" s="46">
        <v>0</v>
      </c>
      <c r="E29" s="46">
        <v>1032603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1032603</v>
      </c>
      <c r="O29" s="47">
        <f t="shared" si="1"/>
        <v>3.0758871522658016</v>
      </c>
      <c r="P29" s="9"/>
    </row>
    <row r="30" spans="1:16">
      <c r="A30" s="12"/>
      <c r="B30" s="25">
        <v>331.49</v>
      </c>
      <c r="C30" s="20" t="s">
        <v>36</v>
      </c>
      <c r="D30" s="46">
        <v>0</v>
      </c>
      <c r="E30" s="46">
        <v>0</v>
      </c>
      <c r="F30" s="46">
        <v>0</v>
      </c>
      <c r="G30" s="46">
        <v>92471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92471</v>
      </c>
      <c r="O30" s="47">
        <f t="shared" si="1"/>
        <v>0.27544986878516808</v>
      </c>
      <c r="P30" s="9"/>
    </row>
    <row r="31" spans="1:16">
      <c r="A31" s="12"/>
      <c r="B31" s="25">
        <v>331.5</v>
      </c>
      <c r="C31" s="20" t="s">
        <v>32</v>
      </c>
      <c r="D31" s="46">
        <v>42437</v>
      </c>
      <c r="E31" s="46">
        <v>26438434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26480871</v>
      </c>
      <c r="O31" s="47">
        <f t="shared" si="1"/>
        <v>78.880432159995706</v>
      </c>
      <c r="P31" s="9"/>
    </row>
    <row r="32" spans="1:16">
      <c r="A32" s="12"/>
      <c r="B32" s="25">
        <v>331.61</v>
      </c>
      <c r="C32" s="20" t="s">
        <v>37</v>
      </c>
      <c r="D32" s="46">
        <v>0</v>
      </c>
      <c r="E32" s="46">
        <v>4181859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4181859</v>
      </c>
      <c r="O32" s="47">
        <f t="shared" si="1"/>
        <v>12.456797404895312</v>
      </c>
      <c r="P32" s="9"/>
    </row>
    <row r="33" spans="1:16">
      <c r="A33" s="12"/>
      <c r="B33" s="25">
        <v>331.9</v>
      </c>
      <c r="C33" s="20" t="s">
        <v>33</v>
      </c>
      <c r="D33" s="46">
        <v>44950</v>
      </c>
      <c r="E33" s="46">
        <v>-5427698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-5382748</v>
      </c>
      <c r="O33" s="47">
        <f t="shared" si="1"/>
        <v>-16.033969896547308</v>
      </c>
      <c r="P33" s="9"/>
    </row>
    <row r="34" spans="1:16">
      <c r="A34" s="12"/>
      <c r="B34" s="25">
        <v>334.2</v>
      </c>
      <c r="C34" s="20" t="s">
        <v>34</v>
      </c>
      <c r="D34" s="46">
        <v>6267688</v>
      </c>
      <c r="E34" s="46">
        <v>1422365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7690053</v>
      </c>
      <c r="O34" s="47">
        <f t="shared" si="1"/>
        <v>22.906901512917436</v>
      </c>
      <c r="P34" s="9"/>
    </row>
    <row r="35" spans="1:16">
      <c r="A35" s="12"/>
      <c r="B35" s="25">
        <v>334.39</v>
      </c>
      <c r="C35" s="20" t="s">
        <v>38</v>
      </c>
      <c r="D35" s="46">
        <v>0</v>
      </c>
      <c r="E35" s="46">
        <v>57900</v>
      </c>
      <c r="F35" s="46">
        <v>0</v>
      </c>
      <c r="G35" s="46">
        <v>0</v>
      </c>
      <c r="H35" s="46">
        <v>0</v>
      </c>
      <c r="I35" s="46">
        <v>76609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7">SUM(D35:M35)</f>
        <v>134509</v>
      </c>
      <c r="O35" s="47">
        <f t="shared" si="1"/>
        <v>0.40067141482653129</v>
      </c>
      <c r="P35" s="9"/>
    </row>
    <row r="36" spans="1:16">
      <c r="A36" s="12"/>
      <c r="B36" s="25">
        <v>334.49</v>
      </c>
      <c r="C36" s="20" t="s">
        <v>39</v>
      </c>
      <c r="D36" s="46">
        <v>874667</v>
      </c>
      <c r="E36" s="46">
        <v>183966</v>
      </c>
      <c r="F36" s="46">
        <v>0</v>
      </c>
      <c r="G36" s="46">
        <v>8436529</v>
      </c>
      <c r="H36" s="46">
        <v>0</v>
      </c>
      <c r="I36" s="46">
        <v>665604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10160766</v>
      </c>
      <c r="O36" s="47">
        <f t="shared" si="1"/>
        <v>30.266588027130641</v>
      </c>
      <c r="P36" s="9"/>
    </row>
    <row r="37" spans="1:16">
      <c r="A37" s="12"/>
      <c r="B37" s="25">
        <v>334.5</v>
      </c>
      <c r="C37" s="20" t="s">
        <v>40</v>
      </c>
      <c r="D37" s="46">
        <v>2851</v>
      </c>
      <c r="E37" s="46">
        <v>0</v>
      </c>
      <c r="F37" s="46">
        <v>0</v>
      </c>
      <c r="G37" s="46">
        <v>0</v>
      </c>
      <c r="H37" s="46">
        <v>0</v>
      </c>
      <c r="I37" s="46">
        <v>200118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202969</v>
      </c>
      <c r="O37" s="47">
        <f t="shared" ref="O37:O68" si="8">(N37/O$98)</f>
        <v>0.60459802984132094</v>
      </c>
      <c r="P37" s="9"/>
    </row>
    <row r="38" spans="1:16">
      <c r="A38" s="12"/>
      <c r="B38" s="25">
        <v>334.9</v>
      </c>
      <c r="C38" s="20" t="s">
        <v>42</v>
      </c>
      <c r="D38" s="46">
        <v>0</v>
      </c>
      <c r="E38" s="46">
        <v>-679963</v>
      </c>
      <c r="F38" s="46">
        <v>0</v>
      </c>
      <c r="G38" s="46">
        <v>531275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-148688</v>
      </c>
      <c r="O38" s="47">
        <f t="shared" si="8"/>
        <v>-0.44290739896755821</v>
      </c>
      <c r="P38" s="9"/>
    </row>
    <row r="39" spans="1:16">
      <c r="A39" s="12"/>
      <c r="B39" s="25">
        <v>335.12</v>
      </c>
      <c r="C39" s="20" t="s">
        <v>43</v>
      </c>
      <c r="D39" s="46">
        <v>10252568</v>
      </c>
      <c r="E39" s="46">
        <v>279635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10532203</v>
      </c>
      <c r="O39" s="47">
        <f t="shared" si="8"/>
        <v>31.37301353255349</v>
      </c>
      <c r="P39" s="9"/>
    </row>
    <row r="40" spans="1:16">
      <c r="A40" s="12"/>
      <c r="B40" s="25">
        <v>335.14</v>
      </c>
      <c r="C40" s="20" t="s">
        <v>44</v>
      </c>
      <c r="D40" s="46">
        <v>169772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169772</v>
      </c>
      <c r="O40" s="47">
        <f t="shared" si="8"/>
        <v>0.50571179205800265</v>
      </c>
      <c r="P40" s="9"/>
    </row>
    <row r="41" spans="1:16">
      <c r="A41" s="12"/>
      <c r="B41" s="25">
        <v>335.15</v>
      </c>
      <c r="C41" s="20" t="s">
        <v>45</v>
      </c>
      <c r="D41" s="46">
        <v>324455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324455</v>
      </c>
      <c r="O41" s="47">
        <f t="shared" si="8"/>
        <v>0.96647691899829913</v>
      </c>
      <c r="P41" s="9"/>
    </row>
    <row r="42" spans="1:16">
      <c r="A42" s="12"/>
      <c r="B42" s="25">
        <v>335.18</v>
      </c>
      <c r="C42" s="20" t="s">
        <v>46</v>
      </c>
      <c r="D42" s="46">
        <v>23344010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23344010</v>
      </c>
      <c r="O42" s="47">
        <f t="shared" si="8"/>
        <v>69.536443765284815</v>
      </c>
      <c r="P42" s="9"/>
    </row>
    <row r="43" spans="1:16">
      <c r="A43" s="12"/>
      <c r="B43" s="25">
        <v>335.29</v>
      </c>
      <c r="C43" s="20" t="s">
        <v>47</v>
      </c>
      <c r="D43" s="46">
        <v>136447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136447</v>
      </c>
      <c r="O43" s="47">
        <f t="shared" si="8"/>
        <v>0.4064442716757668</v>
      </c>
      <c r="P43" s="9"/>
    </row>
    <row r="44" spans="1:16">
      <c r="A44" s="12"/>
      <c r="B44" s="25">
        <v>335.42</v>
      </c>
      <c r="C44" s="20" t="s">
        <v>114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131148</v>
      </c>
      <c r="K44" s="46">
        <v>0</v>
      </c>
      <c r="L44" s="46">
        <v>0</v>
      </c>
      <c r="M44" s="46">
        <v>0</v>
      </c>
      <c r="N44" s="46">
        <f t="shared" si="7"/>
        <v>131148</v>
      </c>
      <c r="O44" s="47">
        <f t="shared" si="8"/>
        <v>0.39065976783464251</v>
      </c>
      <c r="P44" s="9"/>
    </row>
    <row r="45" spans="1:16">
      <c r="A45" s="12"/>
      <c r="B45" s="25">
        <v>335.49</v>
      </c>
      <c r="C45" s="20" t="s">
        <v>48</v>
      </c>
      <c r="D45" s="46">
        <v>245742</v>
      </c>
      <c r="E45" s="46">
        <v>0</v>
      </c>
      <c r="F45" s="46">
        <v>0</v>
      </c>
      <c r="G45" s="46">
        <v>0</v>
      </c>
      <c r="H45" s="46">
        <v>0</v>
      </c>
      <c r="I45" s="46">
        <v>7165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252907</v>
      </c>
      <c r="O45" s="47">
        <f t="shared" si="8"/>
        <v>0.7533518612846245</v>
      </c>
      <c r="P45" s="9"/>
    </row>
    <row r="46" spans="1:16">
      <c r="A46" s="12"/>
      <c r="B46" s="25">
        <v>335.5</v>
      </c>
      <c r="C46" s="20" t="s">
        <v>49</v>
      </c>
      <c r="D46" s="46">
        <v>0</v>
      </c>
      <c r="E46" s="46">
        <v>114296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114296</v>
      </c>
      <c r="O46" s="47">
        <f t="shared" si="8"/>
        <v>0.34046153067090845</v>
      </c>
      <c r="P46" s="9"/>
    </row>
    <row r="47" spans="1:16">
      <c r="A47" s="12"/>
      <c r="B47" s="25">
        <v>337.1</v>
      </c>
      <c r="C47" s="20" t="s">
        <v>50</v>
      </c>
      <c r="D47" s="46">
        <v>0</v>
      </c>
      <c r="E47" s="46">
        <v>0</v>
      </c>
      <c r="F47" s="46">
        <v>0</v>
      </c>
      <c r="G47" s="46">
        <v>558960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9">SUM(D47:M47)</f>
        <v>558960</v>
      </c>
      <c r="O47" s="47">
        <f t="shared" si="8"/>
        <v>1.6650134491479227</v>
      </c>
      <c r="P47" s="9"/>
    </row>
    <row r="48" spans="1:16">
      <c r="A48" s="12"/>
      <c r="B48" s="25">
        <v>337.2</v>
      </c>
      <c r="C48" s="20" t="s">
        <v>51</v>
      </c>
      <c r="D48" s="46">
        <v>1419802</v>
      </c>
      <c r="E48" s="46">
        <v>28052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1447854</v>
      </c>
      <c r="O48" s="47">
        <f t="shared" si="8"/>
        <v>4.3128244997899969</v>
      </c>
      <c r="P48" s="9"/>
    </row>
    <row r="49" spans="1:16">
      <c r="A49" s="12"/>
      <c r="B49" s="25">
        <v>337.3</v>
      </c>
      <c r="C49" s="20" t="s">
        <v>52</v>
      </c>
      <c r="D49" s="46">
        <v>0</v>
      </c>
      <c r="E49" s="46">
        <v>778356</v>
      </c>
      <c r="F49" s="46">
        <v>0</v>
      </c>
      <c r="G49" s="46">
        <v>0</v>
      </c>
      <c r="H49" s="46">
        <v>0</v>
      </c>
      <c r="I49" s="46">
        <v>634351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1412707</v>
      </c>
      <c r="O49" s="47">
        <f t="shared" si="8"/>
        <v>4.2081296599137943</v>
      </c>
      <c r="P49" s="9"/>
    </row>
    <row r="50" spans="1:16">
      <c r="A50" s="12"/>
      <c r="B50" s="25">
        <v>337.4</v>
      </c>
      <c r="C50" s="20" t="s">
        <v>53</v>
      </c>
      <c r="D50" s="46">
        <v>435708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450005</v>
      </c>
      <c r="N50" s="46">
        <f t="shared" si="9"/>
        <v>885713</v>
      </c>
      <c r="O50" s="47">
        <f t="shared" si="8"/>
        <v>2.6383355823049128</v>
      </c>
      <c r="P50" s="9"/>
    </row>
    <row r="51" spans="1:16">
      <c r="A51" s="12"/>
      <c r="B51" s="25">
        <v>337.7</v>
      </c>
      <c r="C51" s="20" t="s">
        <v>54</v>
      </c>
      <c r="D51" s="46">
        <v>10000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10000</v>
      </c>
      <c r="O51" s="47">
        <f t="shared" si="8"/>
        <v>2.9787703040430848E-2</v>
      </c>
      <c r="P51" s="9"/>
    </row>
    <row r="52" spans="1:16">
      <c r="A52" s="12"/>
      <c r="B52" s="25">
        <v>337.9</v>
      </c>
      <c r="C52" s="20" t="s">
        <v>55</v>
      </c>
      <c r="D52" s="46">
        <v>1041</v>
      </c>
      <c r="E52" s="46">
        <v>-38244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-37203</v>
      </c>
      <c r="O52" s="47">
        <f t="shared" si="8"/>
        <v>-0.11081919162131489</v>
      </c>
      <c r="P52" s="9"/>
    </row>
    <row r="53" spans="1:16">
      <c r="A53" s="12"/>
      <c r="B53" s="25">
        <v>338</v>
      </c>
      <c r="C53" s="20" t="s">
        <v>56</v>
      </c>
      <c r="D53" s="46">
        <v>2778382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2778382</v>
      </c>
      <c r="O53" s="47">
        <f t="shared" si="8"/>
        <v>8.2761617948878339</v>
      </c>
      <c r="P53" s="9"/>
    </row>
    <row r="54" spans="1:16" ht="15.75">
      <c r="A54" s="29" t="s">
        <v>61</v>
      </c>
      <c r="B54" s="30"/>
      <c r="C54" s="31"/>
      <c r="D54" s="32">
        <f t="shared" ref="D54:M54" si="10">SUM(D55:D75)</f>
        <v>28872885</v>
      </c>
      <c r="E54" s="32">
        <f t="shared" si="10"/>
        <v>0</v>
      </c>
      <c r="F54" s="32">
        <f t="shared" si="10"/>
        <v>25000</v>
      </c>
      <c r="G54" s="32">
        <f t="shared" si="10"/>
        <v>0</v>
      </c>
      <c r="H54" s="32">
        <f t="shared" si="10"/>
        <v>0</v>
      </c>
      <c r="I54" s="32">
        <f t="shared" si="10"/>
        <v>239067386</v>
      </c>
      <c r="J54" s="32">
        <f t="shared" si="10"/>
        <v>25190340</v>
      </c>
      <c r="K54" s="32">
        <f t="shared" si="10"/>
        <v>0</v>
      </c>
      <c r="L54" s="32">
        <f t="shared" si="10"/>
        <v>0</v>
      </c>
      <c r="M54" s="32">
        <f t="shared" si="10"/>
        <v>609463</v>
      </c>
      <c r="N54" s="32">
        <f t="shared" si="9"/>
        <v>293765074</v>
      </c>
      <c r="O54" s="45">
        <f t="shared" si="8"/>
        <v>875.0586787962194</v>
      </c>
      <c r="P54" s="10"/>
    </row>
    <row r="55" spans="1:16">
      <c r="A55" s="12"/>
      <c r="B55" s="25">
        <v>341.2</v>
      </c>
      <c r="C55" s="20" t="s">
        <v>64</v>
      </c>
      <c r="D55" s="46">
        <v>5000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21857831</v>
      </c>
      <c r="K55" s="46">
        <v>0</v>
      </c>
      <c r="L55" s="46">
        <v>0</v>
      </c>
      <c r="M55" s="46">
        <v>0</v>
      </c>
      <c r="N55" s="46">
        <f t="shared" ref="N55:N75" si="11">SUM(D55:M55)</f>
        <v>21862831</v>
      </c>
      <c r="O55" s="47">
        <f t="shared" si="8"/>
        <v>65.124351745112577</v>
      </c>
      <c r="P55" s="9"/>
    </row>
    <row r="56" spans="1:16">
      <c r="A56" s="12"/>
      <c r="B56" s="25">
        <v>341.9</v>
      </c>
      <c r="C56" s="20" t="s">
        <v>65</v>
      </c>
      <c r="D56" s="46">
        <v>7280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7280</v>
      </c>
      <c r="O56" s="47">
        <f t="shared" si="8"/>
        <v>2.1685447813433657E-2</v>
      </c>
      <c r="P56" s="9"/>
    </row>
    <row r="57" spans="1:16">
      <c r="A57" s="12"/>
      <c r="B57" s="25">
        <v>342.1</v>
      </c>
      <c r="C57" s="20" t="s">
        <v>66</v>
      </c>
      <c r="D57" s="46">
        <v>7586313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7586313</v>
      </c>
      <c r="O57" s="47">
        <f t="shared" si="8"/>
        <v>22.597883881576006</v>
      </c>
      <c r="P57" s="9"/>
    </row>
    <row r="58" spans="1:16">
      <c r="A58" s="12"/>
      <c r="B58" s="25">
        <v>342.2</v>
      </c>
      <c r="C58" s="20" t="s">
        <v>67</v>
      </c>
      <c r="D58" s="46">
        <v>4374329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4374329</v>
      </c>
      <c r="O58" s="47">
        <f t="shared" si="8"/>
        <v>13.030121325314484</v>
      </c>
      <c r="P58" s="9"/>
    </row>
    <row r="59" spans="1:16">
      <c r="A59" s="12"/>
      <c r="B59" s="25">
        <v>342.5</v>
      </c>
      <c r="C59" s="20" t="s">
        <v>68</v>
      </c>
      <c r="D59" s="46">
        <v>365974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365974</v>
      </c>
      <c r="O59" s="47">
        <f t="shared" si="8"/>
        <v>1.0901524832518639</v>
      </c>
      <c r="P59" s="9"/>
    </row>
    <row r="60" spans="1:16">
      <c r="A60" s="12"/>
      <c r="B60" s="25">
        <v>342.6</v>
      </c>
      <c r="C60" s="20" t="s">
        <v>69</v>
      </c>
      <c r="D60" s="46">
        <v>4104943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4104943</v>
      </c>
      <c r="O60" s="47">
        <f t="shared" si="8"/>
        <v>12.227682308189534</v>
      </c>
      <c r="P60" s="9"/>
    </row>
    <row r="61" spans="1:16">
      <c r="A61" s="12"/>
      <c r="B61" s="25">
        <v>342.9</v>
      </c>
      <c r="C61" s="20" t="s">
        <v>70</v>
      </c>
      <c r="D61" s="46">
        <v>75915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75915</v>
      </c>
      <c r="O61" s="47">
        <f t="shared" si="8"/>
        <v>0.22613334763143078</v>
      </c>
      <c r="P61" s="9"/>
    </row>
    <row r="62" spans="1:16">
      <c r="A62" s="12"/>
      <c r="B62" s="25">
        <v>343.1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8111352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8111352</v>
      </c>
      <c r="O62" s="47">
        <f t="shared" si="8"/>
        <v>24.161854463240484</v>
      </c>
      <c r="P62" s="9"/>
    </row>
    <row r="63" spans="1:16">
      <c r="A63" s="12"/>
      <c r="B63" s="25">
        <v>343.3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74304182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74304182</v>
      </c>
      <c r="O63" s="47">
        <f t="shared" si="8"/>
        <v>221.33509080781272</v>
      </c>
      <c r="P63" s="9"/>
    </row>
    <row r="64" spans="1:16">
      <c r="A64" s="12"/>
      <c r="B64" s="25">
        <v>343.4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56736269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56736269</v>
      </c>
      <c r="O64" s="47">
        <f t="shared" si="8"/>
        <v>169.00431325940025</v>
      </c>
      <c r="P64" s="9"/>
    </row>
    <row r="65" spans="1:16">
      <c r="A65" s="12"/>
      <c r="B65" s="25">
        <v>343.5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86300043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86300043</v>
      </c>
      <c r="O65" s="47">
        <f t="shared" si="8"/>
        <v>257.06800532604132</v>
      </c>
      <c r="P65" s="9"/>
    </row>
    <row r="66" spans="1:16">
      <c r="A66" s="12"/>
      <c r="B66" s="25">
        <v>343.6</v>
      </c>
      <c r="C66" s="20" t="s">
        <v>115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1479749</v>
      </c>
      <c r="K66" s="46">
        <v>0</v>
      </c>
      <c r="L66" s="46">
        <v>0</v>
      </c>
      <c r="M66" s="46">
        <v>0</v>
      </c>
      <c r="N66" s="46">
        <f t="shared" si="11"/>
        <v>1479749</v>
      </c>
      <c r="O66" s="47">
        <f t="shared" si="8"/>
        <v>4.4078323786374511</v>
      </c>
      <c r="P66" s="9"/>
    </row>
    <row r="67" spans="1:16">
      <c r="A67" s="12"/>
      <c r="B67" s="25">
        <v>343.9</v>
      </c>
      <c r="C67" s="20" t="s">
        <v>75</v>
      </c>
      <c r="D67" s="46">
        <v>12580</v>
      </c>
      <c r="E67" s="46">
        <v>0</v>
      </c>
      <c r="F67" s="46">
        <v>25000</v>
      </c>
      <c r="G67" s="46">
        <v>0</v>
      </c>
      <c r="H67" s="46">
        <v>0</v>
      </c>
      <c r="I67" s="46">
        <v>0</v>
      </c>
      <c r="J67" s="46">
        <v>1762714</v>
      </c>
      <c r="K67" s="46">
        <v>0</v>
      </c>
      <c r="L67" s="46">
        <v>0</v>
      </c>
      <c r="M67" s="46">
        <v>0</v>
      </c>
      <c r="N67" s="46">
        <f t="shared" si="11"/>
        <v>1800294</v>
      </c>
      <c r="O67" s="47">
        <f t="shared" si="8"/>
        <v>5.3626623057469418</v>
      </c>
      <c r="P67" s="9"/>
    </row>
    <row r="68" spans="1:16">
      <c r="A68" s="12"/>
      <c r="B68" s="25">
        <v>344.4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609463</v>
      </c>
      <c r="N68" s="46">
        <f t="shared" si="11"/>
        <v>609463</v>
      </c>
      <c r="O68" s="47">
        <f t="shared" si="8"/>
        <v>1.8154502858130106</v>
      </c>
      <c r="P68" s="9"/>
    </row>
    <row r="69" spans="1:16">
      <c r="A69" s="12"/>
      <c r="B69" s="25">
        <v>344.5</v>
      </c>
      <c r="C69" s="20" t="s">
        <v>77</v>
      </c>
      <c r="D69" s="46">
        <v>51551</v>
      </c>
      <c r="E69" s="46">
        <v>0</v>
      </c>
      <c r="F69" s="46">
        <v>0</v>
      </c>
      <c r="G69" s="46">
        <v>0</v>
      </c>
      <c r="H69" s="46">
        <v>0</v>
      </c>
      <c r="I69" s="46">
        <v>10202342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10253893</v>
      </c>
      <c r="O69" s="47">
        <f t="shared" ref="O69:O96" si="12">(N69/O$98)</f>
        <v>30.543991969235261</v>
      </c>
      <c r="P69" s="9"/>
    </row>
    <row r="70" spans="1:16">
      <c r="A70" s="12"/>
      <c r="B70" s="25">
        <v>345.1</v>
      </c>
      <c r="C70" s="20" t="s">
        <v>78</v>
      </c>
      <c r="D70" s="46">
        <v>610730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610730</v>
      </c>
      <c r="O70" s="47">
        <f t="shared" si="12"/>
        <v>1.8192243877882333</v>
      </c>
      <c r="P70" s="9"/>
    </row>
    <row r="71" spans="1:16">
      <c r="A71" s="12"/>
      <c r="B71" s="25">
        <v>347.2</v>
      </c>
      <c r="C71" s="20" t="s">
        <v>79</v>
      </c>
      <c r="D71" s="46">
        <v>2575139</v>
      </c>
      <c r="E71" s="46">
        <v>0</v>
      </c>
      <c r="F71" s="46">
        <v>0</v>
      </c>
      <c r="G71" s="46">
        <v>0</v>
      </c>
      <c r="H71" s="46">
        <v>0</v>
      </c>
      <c r="I71" s="46">
        <v>3045489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5620628</v>
      </c>
      <c r="O71" s="47">
        <f t="shared" si="12"/>
        <v>16.742559776473076</v>
      </c>
      <c r="P71" s="9"/>
    </row>
    <row r="72" spans="1:16">
      <c r="A72" s="12"/>
      <c r="B72" s="25">
        <v>347.4</v>
      </c>
      <c r="C72" s="20" t="s">
        <v>80</v>
      </c>
      <c r="D72" s="46">
        <v>101694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101694</v>
      </c>
      <c r="O72" s="47">
        <f t="shared" si="12"/>
        <v>0.30292306729935747</v>
      </c>
      <c r="P72" s="9"/>
    </row>
    <row r="73" spans="1:16">
      <c r="A73" s="12"/>
      <c r="B73" s="25">
        <v>347.5</v>
      </c>
      <c r="C73" s="20" t="s">
        <v>81</v>
      </c>
      <c r="D73" s="46">
        <v>8497397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8497397</v>
      </c>
      <c r="O73" s="47">
        <f t="shared" si="12"/>
        <v>25.311793845264798</v>
      </c>
      <c r="P73" s="9"/>
    </row>
    <row r="74" spans="1:16">
      <c r="A74" s="12"/>
      <c r="B74" s="25">
        <v>347.9</v>
      </c>
      <c r="C74" s="20" t="s">
        <v>82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367709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367709</v>
      </c>
      <c r="O74" s="47">
        <f t="shared" si="12"/>
        <v>1.0953206497293788</v>
      </c>
      <c r="P74" s="9"/>
    </row>
    <row r="75" spans="1:16">
      <c r="A75" s="12"/>
      <c r="B75" s="25">
        <v>349</v>
      </c>
      <c r="C75" s="20" t="s">
        <v>1</v>
      </c>
      <c r="D75" s="46">
        <v>504040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90046</v>
      </c>
      <c r="K75" s="46">
        <v>0</v>
      </c>
      <c r="L75" s="46">
        <v>0</v>
      </c>
      <c r="M75" s="46">
        <v>0</v>
      </c>
      <c r="N75" s="46">
        <f t="shared" si="11"/>
        <v>594086</v>
      </c>
      <c r="O75" s="47">
        <f t="shared" si="12"/>
        <v>1.7696457348477401</v>
      </c>
      <c r="P75" s="9"/>
    </row>
    <row r="76" spans="1:16" ht="15.75">
      <c r="A76" s="29" t="s">
        <v>62</v>
      </c>
      <c r="B76" s="30"/>
      <c r="C76" s="31"/>
      <c r="D76" s="32">
        <f t="shared" ref="D76:M76" si="13">SUM(D77:D81)</f>
        <v>2775743</v>
      </c>
      <c r="E76" s="32">
        <f t="shared" si="13"/>
        <v>942690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6872318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ref="N76:N83" si="14">SUM(D76:M76)</f>
        <v>10590751</v>
      </c>
      <c r="O76" s="45">
        <f t="shared" si="12"/>
        <v>31.547414576314605</v>
      </c>
      <c r="P76" s="10"/>
    </row>
    <row r="77" spans="1:16">
      <c r="A77" s="13"/>
      <c r="B77" s="39">
        <v>351.1</v>
      </c>
      <c r="C77" s="21" t="s">
        <v>85</v>
      </c>
      <c r="D77" s="46">
        <v>1226272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1226272</v>
      </c>
      <c r="O77" s="47">
        <f t="shared" si="12"/>
        <v>3.652782618279522</v>
      </c>
      <c r="P77" s="9"/>
    </row>
    <row r="78" spans="1:16">
      <c r="A78" s="13"/>
      <c r="B78" s="39">
        <v>351.2</v>
      </c>
      <c r="C78" s="21" t="s">
        <v>86</v>
      </c>
      <c r="D78" s="46">
        <v>59030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59030</v>
      </c>
      <c r="O78" s="47">
        <f t="shared" si="12"/>
        <v>0.1758368110476633</v>
      </c>
      <c r="P78" s="9"/>
    </row>
    <row r="79" spans="1:16">
      <c r="A79" s="13"/>
      <c r="B79" s="39">
        <v>351.3</v>
      </c>
      <c r="C79" s="21" t="s">
        <v>87</v>
      </c>
      <c r="D79" s="46">
        <v>157281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157281</v>
      </c>
      <c r="O79" s="47">
        <f t="shared" si="12"/>
        <v>0.46850397219020046</v>
      </c>
      <c r="P79" s="9"/>
    </row>
    <row r="80" spans="1:16">
      <c r="A80" s="13"/>
      <c r="B80" s="39">
        <v>354</v>
      </c>
      <c r="C80" s="21" t="s">
        <v>88</v>
      </c>
      <c r="D80" s="46">
        <v>1319515</v>
      </c>
      <c r="E80" s="46">
        <v>942690</v>
      </c>
      <c r="F80" s="46">
        <v>0</v>
      </c>
      <c r="G80" s="46">
        <v>0</v>
      </c>
      <c r="H80" s="46">
        <v>0</v>
      </c>
      <c r="I80" s="46">
        <v>2272318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4534523</v>
      </c>
      <c r="O80" s="47">
        <f t="shared" si="12"/>
        <v>13.507302455400362</v>
      </c>
      <c r="P80" s="9"/>
    </row>
    <row r="81" spans="1:119">
      <c r="A81" s="13"/>
      <c r="B81" s="39">
        <v>359</v>
      </c>
      <c r="C81" s="21" t="s">
        <v>89</v>
      </c>
      <c r="D81" s="46">
        <v>13645</v>
      </c>
      <c r="E81" s="46">
        <v>0</v>
      </c>
      <c r="F81" s="46">
        <v>0</v>
      </c>
      <c r="G81" s="46">
        <v>0</v>
      </c>
      <c r="H81" s="46">
        <v>0</v>
      </c>
      <c r="I81" s="46">
        <v>4600000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4613645</v>
      </c>
      <c r="O81" s="47">
        <f t="shared" si="12"/>
        <v>13.742988719396859</v>
      </c>
      <c r="P81" s="9"/>
    </row>
    <row r="82" spans="1:119" ht="15.75">
      <c r="A82" s="29" t="s">
        <v>4</v>
      </c>
      <c r="B82" s="30"/>
      <c r="C82" s="31"/>
      <c r="D82" s="32">
        <f t="shared" ref="D82:M82" si="15">SUM(D83:D90)</f>
        <v>11823770</v>
      </c>
      <c r="E82" s="32">
        <f t="shared" si="15"/>
        <v>3342512</v>
      </c>
      <c r="F82" s="32">
        <f t="shared" si="15"/>
        <v>976000</v>
      </c>
      <c r="G82" s="32">
        <f t="shared" si="15"/>
        <v>9382677</v>
      </c>
      <c r="H82" s="32">
        <f t="shared" si="15"/>
        <v>0</v>
      </c>
      <c r="I82" s="32">
        <f t="shared" si="15"/>
        <v>9247531</v>
      </c>
      <c r="J82" s="32">
        <f t="shared" si="15"/>
        <v>661998</v>
      </c>
      <c r="K82" s="32">
        <f t="shared" si="15"/>
        <v>243859183</v>
      </c>
      <c r="L82" s="32">
        <f t="shared" si="15"/>
        <v>0</v>
      </c>
      <c r="M82" s="32">
        <f t="shared" si="15"/>
        <v>30156</v>
      </c>
      <c r="N82" s="32">
        <f t="shared" si="14"/>
        <v>279323827</v>
      </c>
      <c r="O82" s="45">
        <f t="shared" si="12"/>
        <v>832.04152107926802</v>
      </c>
      <c r="P82" s="10"/>
    </row>
    <row r="83" spans="1:119">
      <c r="A83" s="12"/>
      <c r="B83" s="25">
        <v>361.1</v>
      </c>
      <c r="C83" s="20" t="s">
        <v>90</v>
      </c>
      <c r="D83" s="46">
        <v>6068597</v>
      </c>
      <c r="E83" s="46">
        <v>2190412</v>
      </c>
      <c r="F83" s="46">
        <v>400660</v>
      </c>
      <c r="G83" s="46">
        <v>2142608</v>
      </c>
      <c r="H83" s="46">
        <v>0</v>
      </c>
      <c r="I83" s="46">
        <v>6724929</v>
      </c>
      <c r="J83" s="46">
        <v>270331</v>
      </c>
      <c r="K83" s="46">
        <v>11899653</v>
      </c>
      <c r="L83" s="46">
        <v>0</v>
      </c>
      <c r="M83" s="46">
        <v>30156</v>
      </c>
      <c r="N83" s="46">
        <f t="shared" si="14"/>
        <v>29727346</v>
      </c>
      <c r="O83" s="47">
        <f t="shared" si="12"/>
        <v>88.550935482813983</v>
      </c>
      <c r="P83" s="9"/>
    </row>
    <row r="84" spans="1:119">
      <c r="A84" s="12"/>
      <c r="B84" s="25">
        <v>361.3</v>
      </c>
      <c r="C84" s="20" t="s">
        <v>91</v>
      </c>
      <c r="D84" s="46">
        <v>3076675</v>
      </c>
      <c r="E84" s="46">
        <v>0</v>
      </c>
      <c r="F84" s="46">
        <v>575340</v>
      </c>
      <c r="G84" s="46">
        <v>1598633</v>
      </c>
      <c r="H84" s="46">
        <v>0</v>
      </c>
      <c r="I84" s="46">
        <v>2044912</v>
      </c>
      <c r="J84" s="46">
        <v>421706</v>
      </c>
      <c r="K84" s="46">
        <v>162945816</v>
      </c>
      <c r="L84" s="46">
        <v>0</v>
      </c>
      <c r="M84" s="46">
        <v>0</v>
      </c>
      <c r="N84" s="46">
        <f t="shared" ref="N84:N90" si="16">SUM(D84:M84)</f>
        <v>170663082</v>
      </c>
      <c r="O84" s="47">
        <f t="shared" si="12"/>
        <v>508.36612065806992</v>
      </c>
      <c r="P84" s="9"/>
    </row>
    <row r="85" spans="1:119">
      <c r="A85" s="12"/>
      <c r="B85" s="25">
        <v>362</v>
      </c>
      <c r="C85" s="20" t="s">
        <v>92</v>
      </c>
      <c r="D85" s="46">
        <v>370881</v>
      </c>
      <c r="E85" s="46">
        <v>0</v>
      </c>
      <c r="F85" s="46">
        <v>0</v>
      </c>
      <c r="G85" s="46">
        <v>0</v>
      </c>
      <c r="H85" s="46">
        <v>0</v>
      </c>
      <c r="I85" s="46">
        <v>296358</v>
      </c>
      <c r="J85" s="46">
        <v>0</v>
      </c>
      <c r="K85" s="46">
        <v>1128426</v>
      </c>
      <c r="L85" s="46">
        <v>0</v>
      </c>
      <c r="M85" s="46">
        <v>0</v>
      </c>
      <c r="N85" s="46">
        <f t="shared" si="16"/>
        <v>1795665</v>
      </c>
      <c r="O85" s="47">
        <f t="shared" si="12"/>
        <v>5.3488735780095258</v>
      </c>
      <c r="P85" s="9"/>
    </row>
    <row r="86" spans="1:119">
      <c r="A86" s="12"/>
      <c r="B86" s="25">
        <v>364</v>
      </c>
      <c r="C86" s="20" t="s">
        <v>93</v>
      </c>
      <c r="D86" s="46">
        <v>27898</v>
      </c>
      <c r="E86" s="46">
        <v>1116326</v>
      </c>
      <c r="F86" s="46">
        <v>0</v>
      </c>
      <c r="G86" s="46">
        <v>0</v>
      </c>
      <c r="H86" s="46">
        <v>0</v>
      </c>
      <c r="I86" s="46">
        <v>-156703</v>
      </c>
      <c r="J86" s="46">
        <v>-102882</v>
      </c>
      <c r="K86" s="46">
        <v>0</v>
      </c>
      <c r="L86" s="46">
        <v>0</v>
      </c>
      <c r="M86" s="46">
        <v>0</v>
      </c>
      <c r="N86" s="46">
        <f t="shared" si="16"/>
        <v>884639</v>
      </c>
      <c r="O86" s="47">
        <f t="shared" si="12"/>
        <v>2.6351363829983705</v>
      </c>
      <c r="P86" s="9"/>
    </row>
    <row r="87" spans="1:119">
      <c r="A87" s="12"/>
      <c r="B87" s="25">
        <v>365</v>
      </c>
      <c r="C87" s="20" t="s">
        <v>94</v>
      </c>
      <c r="D87" s="46">
        <v>11765</v>
      </c>
      <c r="E87" s="46">
        <v>0</v>
      </c>
      <c r="F87" s="46">
        <v>0</v>
      </c>
      <c r="G87" s="46">
        <v>0</v>
      </c>
      <c r="H87" s="46">
        <v>0</v>
      </c>
      <c r="I87" s="46">
        <v>162956</v>
      </c>
      <c r="J87" s="46">
        <v>7223</v>
      </c>
      <c r="K87" s="46">
        <v>0</v>
      </c>
      <c r="L87" s="46">
        <v>0</v>
      </c>
      <c r="M87" s="46">
        <v>0</v>
      </c>
      <c r="N87" s="46">
        <f t="shared" si="16"/>
        <v>181944</v>
      </c>
      <c r="O87" s="47">
        <f t="shared" si="12"/>
        <v>0.54196938419881502</v>
      </c>
      <c r="P87" s="9"/>
    </row>
    <row r="88" spans="1:119">
      <c r="A88" s="12"/>
      <c r="B88" s="25">
        <v>366</v>
      </c>
      <c r="C88" s="20" t="s">
        <v>95</v>
      </c>
      <c r="D88" s="46">
        <v>518486</v>
      </c>
      <c r="E88" s="46">
        <v>11529</v>
      </c>
      <c r="F88" s="46">
        <v>0</v>
      </c>
      <c r="G88" s="46">
        <v>5641436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6171451</v>
      </c>
      <c r="O88" s="47">
        <f t="shared" si="12"/>
        <v>18.383334971657</v>
      </c>
      <c r="P88" s="9"/>
    </row>
    <row r="89" spans="1:119">
      <c r="A89" s="12"/>
      <c r="B89" s="25">
        <v>368</v>
      </c>
      <c r="C89" s="20" t="s">
        <v>96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42712594</v>
      </c>
      <c r="L89" s="46">
        <v>0</v>
      </c>
      <c r="M89" s="46">
        <v>0</v>
      </c>
      <c r="N89" s="46">
        <f t="shared" si="16"/>
        <v>42712594</v>
      </c>
      <c r="O89" s="47">
        <f t="shared" si="12"/>
        <v>127.23100661584884</v>
      </c>
      <c r="P89" s="9"/>
    </row>
    <row r="90" spans="1:119">
      <c r="A90" s="12"/>
      <c r="B90" s="25">
        <v>369.9</v>
      </c>
      <c r="C90" s="20" t="s">
        <v>98</v>
      </c>
      <c r="D90" s="46">
        <v>1749468</v>
      </c>
      <c r="E90" s="46">
        <v>24245</v>
      </c>
      <c r="F90" s="46">
        <v>0</v>
      </c>
      <c r="G90" s="46">
        <v>0</v>
      </c>
      <c r="H90" s="46">
        <v>0</v>
      </c>
      <c r="I90" s="46">
        <v>175079</v>
      </c>
      <c r="J90" s="46">
        <v>65620</v>
      </c>
      <c r="K90" s="46">
        <v>25172694</v>
      </c>
      <c r="L90" s="46">
        <v>0</v>
      </c>
      <c r="M90" s="46">
        <v>0</v>
      </c>
      <c r="N90" s="46">
        <f t="shared" si="16"/>
        <v>27187106</v>
      </c>
      <c r="O90" s="47">
        <f t="shared" si="12"/>
        <v>80.984144005671581</v>
      </c>
      <c r="P90" s="9"/>
    </row>
    <row r="91" spans="1:119" ht="15.75">
      <c r="A91" s="29" t="s">
        <v>63</v>
      </c>
      <c r="B91" s="30"/>
      <c r="C91" s="31"/>
      <c r="D91" s="32">
        <f t="shared" ref="D91:M91" si="17">SUM(D92:D95)</f>
        <v>65797845</v>
      </c>
      <c r="E91" s="32">
        <f t="shared" si="17"/>
        <v>24671663</v>
      </c>
      <c r="F91" s="32">
        <f t="shared" si="17"/>
        <v>40591000</v>
      </c>
      <c r="G91" s="32">
        <f t="shared" si="17"/>
        <v>9418075</v>
      </c>
      <c r="H91" s="32">
        <f t="shared" si="17"/>
        <v>0</v>
      </c>
      <c r="I91" s="32">
        <f t="shared" si="17"/>
        <v>8428761</v>
      </c>
      <c r="J91" s="32">
        <f t="shared" si="17"/>
        <v>0</v>
      </c>
      <c r="K91" s="32">
        <f t="shared" si="17"/>
        <v>0</v>
      </c>
      <c r="L91" s="32">
        <f t="shared" si="17"/>
        <v>0</v>
      </c>
      <c r="M91" s="32">
        <f t="shared" si="17"/>
        <v>28451</v>
      </c>
      <c r="N91" s="32">
        <f t="shared" ref="N91:N96" si="18">SUM(D91:M91)</f>
        <v>148935795</v>
      </c>
      <c r="O91" s="45">
        <f t="shared" si="12"/>
        <v>443.64552335504857</v>
      </c>
      <c r="P91" s="9"/>
    </row>
    <row r="92" spans="1:119">
      <c r="A92" s="12"/>
      <c r="B92" s="25">
        <v>381</v>
      </c>
      <c r="C92" s="20" t="s">
        <v>99</v>
      </c>
      <c r="D92" s="46">
        <v>65797845</v>
      </c>
      <c r="E92" s="46">
        <v>11962889</v>
      </c>
      <c r="F92" s="46">
        <v>40591000</v>
      </c>
      <c r="G92" s="46">
        <v>9418075</v>
      </c>
      <c r="H92" s="46">
        <v>0</v>
      </c>
      <c r="I92" s="46">
        <v>595954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128365763</v>
      </c>
      <c r="O92" s="47">
        <f t="shared" si="12"/>
        <v>382.37212288023261</v>
      </c>
      <c r="P92" s="9"/>
    </row>
    <row r="93" spans="1:119">
      <c r="A93" s="12"/>
      <c r="B93" s="25">
        <v>384</v>
      </c>
      <c r="C93" s="20" t="s">
        <v>100</v>
      </c>
      <c r="D93" s="46">
        <v>0</v>
      </c>
      <c r="E93" s="46">
        <v>12708774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12708774</v>
      </c>
      <c r="O93" s="47">
        <f t="shared" si="12"/>
        <v>37.856518591994856</v>
      </c>
      <c r="P93" s="9"/>
    </row>
    <row r="94" spans="1:119">
      <c r="A94" s="12"/>
      <c r="B94" s="25">
        <v>389.4</v>
      </c>
      <c r="C94" s="20" t="s">
        <v>101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610784</v>
      </c>
      <c r="J94" s="46">
        <v>0</v>
      </c>
      <c r="K94" s="46">
        <v>0</v>
      </c>
      <c r="L94" s="46">
        <v>0</v>
      </c>
      <c r="M94" s="46">
        <v>28451</v>
      </c>
      <c r="N94" s="46">
        <f t="shared" si="18"/>
        <v>639235</v>
      </c>
      <c r="O94" s="47">
        <f t="shared" si="12"/>
        <v>1.9041342353049815</v>
      </c>
      <c r="P94" s="9"/>
    </row>
    <row r="95" spans="1:119" ht="15.75" thickBot="1">
      <c r="A95" s="12"/>
      <c r="B95" s="25">
        <v>389.7</v>
      </c>
      <c r="C95" s="20" t="s">
        <v>102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7222023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7222023</v>
      </c>
      <c r="O95" s="47">
        <f t="shared" si="12"/>
        <v>21.512747647516154</v>
      </c>
      <c r="P95" s="9"/>
    </row>
    <row r="96" spans="1:119" ht="16.5" thickBot="1">
      <c r="A96" s="14" t="s">
        <v>83</v>
      </c>
      <c r="B96" s="23"/>
      <c r="C96" s="22"/>
      <c r="D96" s="15">
        <f t="shared" ref="D96:M96" si="19">SUM(D5,D17,D26,D54,D76,D82,D91)</f>
        <v>331730712</v>
      </c>
      <c r="E96" s="15">
        <f t="shared" si="19"/>
        <v>178012431</v>
      </c>
      <c r="F96" s="15">
        <f t="shared" si="19"/>
        <v>41758000</v>
      </c>
      <c r="G96" s="15">
        <f t="shared" si="19"/>
        <v>45807691</v>
      </c>
      <c r="H96" s="15">
        <f t="shared" si="19"/>
        <v>0</v>
      </c>
      <c r="I96" s="15">
        <f t="shared" si="19"/>
        <v>269120834</v>
      </c>
      <c r="J96" s="15">
        <f t="shared" si="19"/>
        <v>25983486</v>
      </c>
      <c r="K96" s="15">
        <f t="shared" si="19"/>
        <v>243859183</v>
      </c>
      <c r="L96" s="15">
        <f t="shared" si="19"/>
        <v>0</v>
      </c>
      <c r="M96" s="15">
        <f t="shared" si="19"/>
        <v>1908583</v>
      </c>
      <c r="N96" s="15">
        <f t="shared" si="18"/>
        <v>1138180920</v>
      </c>
      <c r="O96" s="38">
        <f t="shared" si="12"/>
        <v>3390.3795251244383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116</v>
      </c>
      <c r="M98" s="48"/>
      <c r="N98" s="48"/>
      <c r="O98" s="43">
        <v>335709</v>
      </c>
    </row>
    <row r="99" spans="1: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mergeCells count="10">
    <mergeCell ref="A100:O100"/>
    <mergeCell ref="L98:N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160919405</v>
      </c>
      <c r="E5" s="27">
        <f t="shared" ref="E5:M5" si="0">SUM(E6:E16)</f>
        <v>117880320</v>
      </c>
      <c r="F5" s="27">
        <f t="shared" si="0"/>
        <v>166000</v>
      </c>
      <c r="G5" s="27">
        <f t="shared" si="0"/>
        <v>14118391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746986</v>
      </c>
      <c r="N5" s="28">
        <f>SUM(D5:M5)</f>
        <v>293831102</v>
      </c>
      <c r="O5" s="33">
        <f t="shared" ref="O5:O36" si="1">(N5/O$98)</f>
        <v>865.53287969836219</v>
      </c>
      <c r="P5" s="6"/>
    </row>
    <row r="6" spans="1:133">
      <c r="A6" s="12"/>
      <c r="B6" s="25">
        <v>311</v>
      </c>
      <c r="C6" s="20" t="s">
        <v>3</v>
      </c>
      <c r="D6" s="46">
        <v>159986638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159986638</v>
      </c>
      <c r="O6" s="47">
        <f t="shared" si="1"/>
        <v>471.26970071874632</v>
      </c>
      <c r="P6" s="9"/>
    </row>
    <row r="7" spans="1:133">
      <c r="A7" s="12"/>
      <c r="B7" s="25">
        <v>312.10000000000002</v>
      </c>
      <c r="C7" s="20" t="s">
        <v>11</v>
      </c>
      <c r="D7" s="46">
        <v>833575</v>
      </c>
      <c r="E7" s="46">
        <v>0</v>
      </c>
      <c r="F7" s="46">
        <v>166000</v>
      </c>
      <c r="G7" s="46">
        <v>898202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1897777</v>
      </c>
      <c r="O7" s="47">
        <f t="shared" si="1"/>
        <v>5.5902468481206551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10401573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10401573</v>
      </c>
      <c r="O8" s="47">
        <f t="shared" si="1"/>
        <v>30.639722516790385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13220189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13220189</v>
      </c>
      <c r="O9" s="47">
        <f t="shared" si="1"/>
        <v>38.942467892070226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28282581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28282581</v>
      </c>
      <c r="O10" s="47">
        <f t="shared" si="1"/>
        <v>83.311479321314948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3715769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3715769</v>
      </c>
      <c r="O11" s="47">
        <f t="shared" si="1"/>
        <v>10.94547248733357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1097421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1097421</v>
      </c>
      <c r="O12" s="47">
        <f t="shared" si="1"/>
        <v>3.232652880876635</v>
      </c>
      <c r="P12" s="9"/>
    </row>
    <row r="13" spans="1:133">
      <c r="A13" s="12"/>
      <c r="B13" s="25">
        <v>314.7</v>
      </c>
      <c r="C13" s="20" t="s">
        <v>17</v>
      </c>
      <c r="D13" s="46">
        <v>9790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9790</v>
      </c>
      <c r="O13" s="47">
        <f t="shared" si="1"/>
        <v>2.8838223164840342E-2</v>
      </c>
      <c r="P13" s="9"/>
    </row>
    <row r="14" spans="1:133">
      <c r="A14" s="12"/>
      <c r="B14" s="25">
        <v>315</v>
      </c>
      <c r="C14" s="20" t="s">
        <v>18</v>
      </c>
      <c r="D14" s="46">
        <v>0</v>
      </c>
      <c r="E14" s="46">
        <v>29922932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29922932</v>
      </c>
      <c r="O14" s="47">
        <f t="shared" si="1"/>
        <v>88.143431129963474</v>
      </c>
      <c r="P14" s="9"/>
    </row>
    <row r="15" spans="1:133">
      <c r="A15" s="12"/>
      <c r="B15" s="25">
        <v>316</v>
      </c>
      <c r="C15" s="20" t="s">
        <v>19</v>
      </c>
      <c r="D15" s="46">
        <v>-5061</v>
      </c>
      <c r="E15" s="46">
        <v>10835792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10830731</v>
      </c>
      <c r="O15" s="47">
        <f t="shared" si="1"/>
        <v>31.903885354070933</v>
      </c>
      <c r="P15" s="9"/>
    </row>
    <row r="16" spans="1:133">
      <c r="A16" s="12"/>
      <c r="B16" s="25">
        <v>319</v>
      </c>
      <c r="C16" s="20" t="s">
        <v>20</v>
      </c>
      <c r="D16" s="46">
        <v>94463</v>
      </c>
      <c r="E16" s="46">
        <v>33624252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746986</v>
      </c>
      <c r="N16" s="46">
        <f t="shared" si="2"/>
        <v>34465701</v>
      </c>
      <c r="O16" s="47">
        <f t="shared" si="1"/>
        <v>101.52498232591022</v>
      </c>
      <c r="P16" s="9"/>
    </row>
    <row r="17" spans="1:16" ht="15.75">
      <c r="A17" s="29" t="s">
        <v>21</v>
      </c>
      <c r="B17" s="30"/>
      <c r="C17" s="31"/>
      <c r="D17" s="32">
        <f>SUM(D18:D26)</f>
        <v>33903703</v>
      </c>
      <c r="E17" s="32">
        <f t="shared" ref="E17:M17" si="3">SUM(E18:E26)</f>
        <v>6167777</v>
      </c>
      <c r="F17" s="32">
        <f t="shared" si="3"/>
        <v>0</v>
      </c>
      <c r="G17" s="32">
        <f t="shared" si="3"/>
        <v>5372832</v>
      </c>
      <c r="H17" s="32">
        <f t="shared" si="3"/>
        <v>0</v>
      </c>
      <c r="I17" s="32">
        <f t="shared" si="3"/>
        <v>1457563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46901875</v>
      </c>
      <c r="O17" s="45">
        <f t="shared" si="1"/>
        <v>138.15799163426416</v>
      </c>
      <c r="P17" s="10"/>
    </row>
    <row r="18" spans="1:16">
      <c r="A18" s="12"/>
      <c r="B18" s="25">
        <v>322</v>
      </c>
      <c r="C18" s="20" t="s">
        <v>0</v>
      </c>
      <c r="D18" s="46">
        <v>5842573</v>
      </c>
      <c r="E18" s="46">
        <v>19023</v>
      </c>
      <c r="F18" s="46">
        <v>0</v>
      </c>
      <c r="G18" s="46">
        <v>41832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5903428</v>
      </c>
      <c r="O18" s="47">
        <f t="shared" si="1"/>
        <v>17.389619417933311</v>
      </c>
      <c r="P18" s="9"/>
    </row>
    <row r="19" spans="1:16">
      <c r="A19" s="12"/>
      <c r="B19" s="25">
        <v>323.10000000000002</v>
      </c>
      <c r="C19" s="20" t="s">
        <v>22</v>
      </c>
      <c r="D19" s="46">
        <v>27122835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27122835</v>
      </c>
      <c r="O19" s="47">
        <f t="shared" si="1"/>
        <v>79.895236832803107</v>
      </c>
      <c r="P19" s="9"/>
    </row>
    <row r="20" spans="1:16">
      <c r="A20" s="12"/>
      <c r="B20" s="25">
        <v>323.2</v>
      </c>
      <c r="C20" s="20" t="s">
        <v>23</v>
      </c>
      <c r="D20" s="46">
        <v>49897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49897</v>
      </c>
      <c r="O20" s="47">
        <f t="shared" si="1"/>
        <v>0.14698067632850242</v>
      </c>
      <c r="P20" s="9"/>
    </row>
    <row r="21" spans="1:16">
      <c r="A21" s="12"/>
      <c r="B21" s="25">
        <v>323.39999999999998</v>
      </c>
      <c r="C21" s="20" t="s">
        <v>24</v>
      </c>
      <c r="D21" s="46">
        <v>698443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698443</v>
      </c>
      <c r="O21" s="47">
        <f t="shared" si="1"/>
        <v>2.0573907152115001</v>
      </c>
      <c r="P21" s="9"/>
    </row>
    <row r="22" spans="1:16">
      <c r="A22" s="12"/>
      <c r="B22" s="25">
        <v>324.20999999999998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558207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558207</v>
      </c>
      <c r="O22" s="47">
        <f t="shared" si="1"/>
        <v>1.6443001060445388</v>
      </c>
      <c r="P22" s="9"/>
    </row>
    <row r="23" spans="1:16">
      <c r="A23" s="12"/>
      <c r="B23" s="25">
        <v>324.22000000000003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837310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837310</v>
      </c>
      <c r="O23" s="47">
        <f t="shared" si="1"/>
        <v>2.4664486862259927</v>
      </c>
      <c r="P23" s="9"/>
    </row>
    <row r="24" spans="1:16">
      <c r="A24" s="12"/>
      <c r="B24" s="25">
        <v>324.32</v>
      </c>
      <c r="C24" s="20" t="s">
        <v>27</v>
      </c>
      <c r="D24" s="46">
        <v>0</v>
      </c>
      <c r="E24" s="46">
        <v>0</v>
      </c>
      <c r="F24" s="46">
        <v>0</v>
      </c>
      <c r="G24" s="46">
        <v>5331000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5331000</v>
      </c>
      <c r="O24" s="47">
        <f t="shared" si="1"/>
        <v>15.703428773418169</v>
      </c>
      <c r="P24" s="9"/>
    </row>
    <row r="25" spans="1:16">
      <c r="A25" s="12"/>
      <c r="B25" s="25">
        <v>325.2</v>
      </c>
      <c r="C25" s="20" t="s">
        <v>28</v>
      </c>
      <c r="D25" s="46">
        <v>0</v>
      </c>
      <c r="E25" s="46">
        <v>6148229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6148229</v>
      </c>
      <c r="O25" s="47">
        <f t="shared" si="1"/>
        <v>18.110725226817486</v>
      </c>
      <c r="P25" s="9"/>
    </row>
    <row r="26" spans="1:16">
      <c r="A26" s="12"/>
      <c r="B26" s="25">
        <v>329</v>
      </c>
      <c r="C26" s="20" t="s">
        <v>29</v>
      </c>
      <c r="D26" s="46">
        <v>189955</v>
      </c>
      <c r="E26" s="46">
        <v>525</v>
      </c>
      <c r="F26" s="46">
        <v>0</v>
      </c>
      <c r="G26" s="46">
        <v>0</v>
      </c>
      <c r="H26" s="46">
        <v>0</v>
      </c>
      <c r="I26" s="46">
        <v>62046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252526</v>
      </c>
      <c r="O26" s="47">
        <f t="shared" si="1"/>
        <v>0.74386119948156004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SUM(D28:D53)</f>
        <v>47257119</v>
      </c>
      <c r="E27" s="32">
        <f t="shared" si="5"/>
        <v>35804083</v>
      </c>
      <c r="F27" s="32">
        <f t="shared" si="5"/>
        <v>0</v>
      </c>
      <c r="G27" s="32">
        <f t="shared" si="5"/>
        <v>15124987</v>
      </c>
      <c r="H27" s="32">
        <f t="shared" si="5"/>
        <v>0</v>
      </c>
      <c r="I27" s="32">
        <f t="shared" si="5"/>
        <v>2658931</v>
      </c>
      <c r="J27" s="32">
        <f t="shared" si="5"/>
        <v>125164</v>
      </c>
      <c r="K27" s="32">
        <f t="shared" si="5"/>
        <v>0</v>
      </c>
      <c r="L27" s="32">
        <f t="shared" si="5"/>
        <v>0</v>
      </c>
      <c r="M27" s="32">
        <f t="shared" si="5"/>
        <v>450001</v>
      </c>
      <c r="N27" s="44">
        <f>SUM(D27:M27)</f>
        <v>101420285</v>
      </c>
      <c r="O27" s="45">
        <f t="shared" si="1"/>
        <v>298.75187050783552</v>
      </c>
      <c r="P27" s="10"/>
    </row>
    <row r="28" spans="1:16">
      <c r="A28" s="12"/>
      <c r="B28" s="25">
        <v>331.2</v>
      </c>
      <c r="C28" s="20" t="s">
        <v>30</v>
      </c>
      <c r="D28" s="46">
        <v>98496</v>
      </c>
      <c r="E28" s="46">
        <v>1509201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6" si="6">SUM(D28:M28)</f>
        <v>1607697</v>
      </c>
      <c r="O28" s="47">
        <f t="shared" si="1"/>
        <v>4.7357635206786854</v>
      </c>
      <c r="P28" s="9"/>
    </row>
    <row r="29" spans="1:16">
      <c r="A29" s="12"/>
      <c r="B29" s="25">
        <v>331.39</v>
      </c>
      <c r="C29" s="20" t="s">
        <v>35</v>
      </c>
      <c r="D29" s="46">
        <v>0</v>
      </c>
      <c r="E29" s="46">
        <v>329989</v>
      </c>
      <c r="F29" s="46">
        <v>0</v>
      </c>
      <c r="G29" s="46">
        <v>332913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662902</v>
      </c>
      <c r="O29" s="47">
        <f t="shared" si="1"/>
        <v>1.9526982443737482</v>
      </c>
      <c r="P29" s="9"/>
    </row>
    <row r="30" spans="1:16">
      <c r="A30" s="12"/>
      <c r="B30" s="25">
        <v>331.49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125164</v>
      </c>
      <c r="K30" s="46">
        <v>0</v>
      </c>
      <c r="L30" s="46">
        <v>0</v>
      </c>
      <c r="M30" s="46">
        <v>0</v>
      </c>
      <c r="N30" s="46">
        <f t="shared" si="6"/>
        <v>125164</v>
      </c>
      <c r="O30" s="47">
        <f t="shared" si="1"/>
        <v>0.36869329562860848</v>
      </c>
      <c r="P30" s="9"/>
    </row>
    <row r="31" spans="1:16">
      <c r="A31" s="12"/>
      <c r="B31" s="25">
        <v>331.5</v>
      </c>
      <c r="C31" s="20" t="s">
        <v>32</v>
      </c>
      <c r="D31" s="46">
        <v>255609</v>
      </c>
      <c r="E31" s="46">
        <v>21008564</v>
      </c>
      <c r="F31" s="46">
        <v>0</v>
      </c>
      <c r="G31" s="46">
        <v>0</v>
      </c>
      <c r="H31" s="46">
        <v>0</v>
      </c>
      <c r="I31" s="46">
        <v>27664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21291837</v>
      </c>
      <c r="O31" s="47">
        <f t="shared" si="1"/>
        <v>62.718973135383528</v>
      </c>
      <c r="P31" s="9"/>
    </row>
    <row r="32" spans="1:16">
      <c r="A32" s="12"/>
      <c r="B32" s="25">
        <v>331.61</v>
      </c>
      <c r="C32" s="20" t="s">
        <v>37</v>
      </c>
      <c r="D32" s="46">
        <v>0</v>
      </c>
      <c r="E32" s="46">
        <v>3700263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3700263</v>
      </c>
      <c r="O32" s="47">
        <f t="shared" si="1"/>
        <v>10.89979674796748</v>
      </c>
      <c r="P32" s="9"/>
    </row>
    <row r="33" spans="1:16">
      <c r="A33" s="12"/>
      <c r="B33" s="25">
        <v>331.9</v>
      </c>
      <c r="C33" s="20" t="s">
        <v>33</v>
      </c>
      <c r="D33" s="46">
        <v>45000</v>
      </c>
      <c r="E33" s="46">
        <v>3210405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3255405</v>
      </c>
      <c r="O33" s="47">
        <f t="shared" si="1"/>
        <v>9.5893867090844829</v>
      </c>
      <c r="P33" s="9"/>
    </row>
    <row r="34" spans="1:16">
      <c r="A34" s="12"/>
      <c r="B34" s="25">
        <v>334.2</v>
      </c>
      <c r="C34" s="20" t="s">
        <v>34</v>
      </c>
      <c r="D34" s="46">
        <v>6412744</v>
      </c>
      <c r="E34" s="46">
        <v>597305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7010049</v>
      </c>
      <c r="O34" s="47">
        <f t="shared" si="1"/>
        <v>20.649372569812655</v>
      </c>
      <c r="P34" s="9"/>
    </row>
    <row r="35" spans="1:16">
      <c r="A35" s="12"/>
      <c r="B35" s="25">
        <v>334.39</v>
      </c>
      <c r="C35" s="20" t="s">
        <v>38</v>
      </c>
      <c r="D35" s="46">
        <v>0</v>
      </c>
      <c r="E35" s="46">
        <v>-44520</v>
      </c>
      <c r="F35" s="46">
        <v>0</v>
      </c>
      <c r="G35" s="46">
        <v>0</v>
      </c>
      <c r="H35" s="46">
        <v>0</v>
      </c>
      <c r="I35" s="46">
        <v>92878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48358</v>
      </c>
      <c r="O35" s="47">
        <f t="shared" si="1"/>
        <v>0.14244727229880993</v>
      </c>
      <c r="P35" s="9"/>
    </row>
    <row r="36" spans="1:16">
      <c r="A36" s="12"/>
      <c r="B36" s="25">
        <v>334.49</v>
      </c>
      <c r="C36" s="20" t="s">
        <v>39</v>
      </c>
      <c r="D36" s="46">
        <v>799245</v>
      </c>
      <c r="E36" s="46">
        <v>557057</v>
      </c>
      <c r="F36" s="46">
        <v>0</v>
      </c>
      <c r="G36" s="46">
        <v>10380775</v>
      </c>
      <c r="H36" s="46">
        <v>0</v>
      </c>
      <c r="I36" s="46">
        <v>1515982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13253059</v>
      </c>
      <c r="O36" s="47">
        <f t="shared" si="1"/>
        <v>39.039292447272295</v>
      </c>
      <c r="P36" s="9"/>
    </row>
    <row r="37" spans="1:16">
      <c r="A37" s="12"/>
      <c r="B37" s="25">
        <v>334.5</v>
      </c>
      <c r="C37" s="20" t="s">
        <v>40</v>
      </c>
      <c r="D37" s="46">
        <v>-9789</v>
      </c>
      <c r="E37" s="46">
        <v>8437</v>
      </c>
      <c r="F37" s="46">
        <v>0</v>
      </c>
      <c r="G37" s="46">
        <v>-82325</v>
      </c>
      <c r="H37" s="46">
        <v>0</v>
      </c>
      <c r="I37" s="46">
        <v>204611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120934</v>
      </c>
      <c r="O37" s="47">
        <f t="shared" ref="O37:O68" si="7">(N37/O$98)</f>
        <v>0.3562330623306233</v>
      </c>
      <c r="P37" s="9"/>
    </row>
    <row r="38" spans="1:16">
      <c r="A38" s="12"/>
      <c r="B38" s="25">
        <v>334.7</v>
      </c>
      <c r="C38" s="20" t="s">
        <v>41</v>
      </c>
      <c r="D38" s="46">
        <v>0</v>
      </c>
      <c r="E38" s="46">
        <v>432239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432239</v>
      </c>
      <c r="O38" s="47">
        <f t="shared" si="7"/>
        <v>1.273238482384824</v>
      </c>
      <c r="P38" s="9"/>
    </row>
    <row r="39" spans="1:16">
      <c r="A39" s="12"/>
      <c r="B39" s="25">
        <v>334.9</v>
      </c>
      <c r="C39" s="20" t="s">
        <v>42</v>
      </c>
      <c r="D39" s="46">
        <v>0</v>
      </c>
      <c r="E39" s="46">
        <v>717676</v>
      </c>
      <c r="F39" s="46">
        <v>0</v>
      </c>
      <c r="G39" s="46">
        <v>256624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974300</v>
      </c>
      <c r="O39" s="47">
        <f t="shared" si="7"/>
        <v>2.8699776128196066</v>
      </c>
      <c r="P39" s="9"/>
    </row>
    <row r="40" spans="1:16">
      <c r="A40" s="12"/>
      <c r="B40" s="25">
        <v>335.12</v>
      </c>
      <c r="C40" s="20" t="s">
        <v>43</v>
      </c>
      <c r="D40" s="46">
        <v>10253002</v>
      </c>
      <c r="E40" s="46">
        <v>284235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10537237</v>
      </c>
      <c r="O40" s="47">
        <f t="shared" si="7"/>
        <v>31.039345469541651</v>
      </c>
      <c r="P40" s="9"/>
    </row>
    <row r="41" spans="1:16">
      <c r="A41" s="12"/>
      <c r="B41" s="25">
        <v>335.14</v>
      </c>
      <c r="C41" s="20" t="s">
        <v>44</v>
      </c>
      <c r="D41" s="46">
        <v>165107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165107</v>
      </c>
      <c r="O41" s="47">
        <f t="shared" si="7"/>
        <v>0.48635265700483093</v>
      </c>
      <c r="P41" s="9"/>
    </row>
    <row r="42" spans="1:16">
      <c r="A42" s="12"/>
      <c r="B42" s="25">
        <v>335.15</v>
      </c>
      <c r="C42" s="20" t="s">
        <v>45</v>
      </c>
      <c r="D42" s="46">
        <v>347860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347860</v>
      </c>
      <c r="O42" s="47">
        <f t="shared" si="7"/>
        <v>1.0246848120655119</v>
      </c>
      <c r="P42" s="9"/>
    </row>
    <row r="43" spans="1:16">
      <c r="A43" s="12"/>
      <c r="B43" s="25">
        <v>335.18</v>
      </c>
      <c r="C43" s="20" t="s">
        <v>46</v>
      </c>
      <c r="D43" s="46">
        <v>23819899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23819899</v>
      </c>
      <c r="O43" s="47">
        <f t="shared" si="7"/>
        <v>70.16583893012843</v>
      </c>
      <c r="P43" s="9"/>
    </row>
    <row r="44" spans="1:16">
      <c r="A44" s="12"/>
      <c r="B44" s="25">
        <v>335.29</v>
      </c>
      <c r="C44" s="20" t="s">
        <v>47</v>
      </c>
      <c r="D44" s="46">
        <v>181744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181744</v>
      </c>
      <c r="O44" s="47">
        <f t="shared" si="7"/>
        <v>0.53535996229527516</v>
      </c>
      <c r="P44" s="9"/>
    </row>
    <row r="45" spans="1:16">
      <c r="A45" s="12"/>
      <c r="B45" s="25">
        <v>335.49</v>
      </c>
      <c r="C45" s="20" t="s">
        <v>48</v>
      </c>
      <c r="D45" s="46">
        <v>255510</v>
      </c>
      <c r="E45" s="46">
        <v>0</v>
      </c>
      <c r="F45" s="46">
        <v>0</v>
      </c>
      <c r="G45" s="46">
        <v>0</v>
      </c>
      <c r="H45" s="46">
        <v>0</v>
      </c>
      <c r="I45" s="46">
        <v>205528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461038</v>
      </c>
      <c r="O45" s="47">
        <f t="shared" si="7"/>
        <v>1.3580711676681985</v>
      </c>
      <c r="P45" s="9"/>
    </row>
    <row r="46" spans="1:16">
      <c r="A46" s="12"/>
      <c r="B46" s="25">
        <v>335.5</v>
      </c>
      <c r="C46" s="20" t="s">
        <v>49</v>
      </c>
      <c r="D46" s="46">
        <v>0</v>
      </c>
      <c r="E46" s="46">
        <v>2973971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2973971</v>
      </c>
      <c r="O46" s="47">
        <f t="shared" si="7"/>
        <v>8.7603717450217982</v>
      </c>
      <c r="P46" s="9"/>
    </row>
    <row r="47" spans="1:16">
      <c r="A47" s="12"/>
      <c r="B47" s="25">
        <v>337.1</v>
      </c>
      <c r="C47" s="20" t="s">
        <v>50</v>
      </c>
      <c r="D47" s="46">
        <v>0</v>
      </c>
      <c r="E47" s="46">
        <v>0</v>
      </c>
      <c r="F47" s="46">
        <v>0</v>
      </c>
      <c r="G47" s="46">
        <v>4237000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8">SUM(D47:M47)</f>
        <v>4237000</v>
      </c>
      <c r="O47" s="47">
        <f t="shared" si="7"/>
        <v>12.48085306940026</v>
      </c>
      <c r="P47" s="9"/>
    </row>
    <row r="48" spans="1:16">
      <c r="A48" s="12"/>
      <c r="B48" s="25">
        <v>337.2</v>
      </c>
      <c r="C48" s="20" t="s">
        <v>51</v>
      </c>
      <c r="D48" s="46">
        <v>1390756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1390756</v>
      </c>
      <c r="O48" s="47">
        <f t="shared" si="7"/>
        <v>4.0967244020266289</v>
      </c>
      <c r="P48" s="9"/>
    </row>
    <row r="49" spans="1:16">
      <c r="A49" s="12"/>
      <c r="B49" s="25">
        <v>337.3</v>
      </c>
      <c r="C49" s="20" t="s">
        <v>52</v>
      </c>
      <c r="D49" s="46">
        <v>0</v>
      </c>
      <c r="E49" s="46">
        <v>483914</v>
      </c>
      <c r="F49" s="46">
        <v>0</v>
      </c>
      <c r="G49" s="46">
        <v>0</v>
      </c>
      <c r="H49" s="46">
        <v>0</v>
      </c>
      <c r="I49" s="46">
        <v>612268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1096182</v>
      </c>
      <c r="O49" s="47">
        <f t="shared" si="7"/>
        <v>3.2290031813361613</v>
      </c>
      <c r="P49" s="9"/>
    </row>
    <row r="50" spans="1:16">
      <c r="A50" s="12"/>
      <c r="B50" s="25">
        <v>337.4</v>
      </c>
      <c r="C50" s="20" t="s">
        <v>53</v>
      </c>
      <c r="D50" s="46">
        <v>448187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450001</v>
      </c>
      <c r="N50" s="46">
        <f t="shared" si="8"/>
        <v>898188</v>
      </c>
      <c r="O50" s="47">
        <f t="shared" si="7"/>
        <v>2.645775892541534</v>
      </c>
      <c r="P50" s="9"/>
    </row>
    <row r="51" spans="1:16">
      <c r="A51" s="12"/>
      <c r="B51" s="25">
        <v>337.7</v>
      </c>
      <c r="C51" s="20" t="s">
        <v>54</v>
      </c>
      <c r="D51" s="46">
        <v>10000</v>
      </c>
      <c r="E51" s="46">
        <v>10000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20000</v>
      </c>
      <c r="O51" s="47">
        <f t="shared" si="7"/>
        <v>5.8913632614587014E-2</v>
      </c>
      <c r="P51" s="9"/>
    </row>
    <row r="52" spans="1:16">
      <c r="A52" s="12"/>
      <c r="B52" s="25">
        <v>337.9</v>
      </c>
      <c r="C52" s="20" t="s">
        <v>55</v>
      </c>
      <c r="D52" s="46">
        <v>27771</v>
      </c>
      <c r="E52" s="46">
        <v>25347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53118</v>
      </c>
      <c r="O52" s="47">
        <f t="shared" si="7"/>
        <v>0.15646871686108166</v>
      </c>
      <c r="P52" s="9"/>
    </row>
    <row r="53" spans="1:16">
      <c r="A53" s="12"/>
      <c r="B53" s="25">
        <v>338</v>
      </c>
      <c r="C53" s="20" t="s">
        <v>56</v>
      </c>
      <c r="D53" s="46">
        <v>2755978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2755978</v>
      </c>
      <c r="O53" s="47">
        <f t="shared" si="7"/>
        <v>8.1182337692942141</v>
      </c>
      <c r="P53" s="9"/>
    </row>
    <row r="54" spans="1:16" ht="15.75">
      <c r="A54" s="29" t="s">
        <v>61</v>
      </c>
      <c r="B54" s="30"/>
      <c r="C54" s="31"/>
      <c r="D54" s="32">
        <f t="shared" ref="D54:M54" si="9">SUM(D55:D74)</f>
        <v>26391032</v>
      </c>
      <c r="E54" s="32">
        <f t="shared" si="9"/>
        <v>270</v>
      </c>
      <c r="F54" s="32">
        <f t="shared" si="9"/>
        <v>75000</v>
      </c>
      <c r="G54" s="32">
        <f t="shared" si="9"/>
        <v>10000</v>
      </c>
      <c r="H54" s="32">
        <f t="shared" si="9"/>
        <v>0</v>
      </c>
      <c r="I54" s="32">
        <f t="shared" si="9"/>
        <v>242380802</v>
      </c>
      <c r="J54" s="32">
        <f t="shared" si="9"/>
        <v>24489980</v>
      </c>
      <c r="K54" s="32">
        <f t="shared" si="9"/>
        <v>0</v>
      </c>
      <c r="L54" s="32">
        <f t="shared" si="9"/>
        <v>0</v>
      </c>
      <c r="M54" s="32">
        <f t="shared" si="9"/>
        <v>733662</v>
      </c>
      <c r="N54" s="32">
        <f>SUM(D54:M54)</f>
        <v>294080746</v>
      </c>
      <c r="O54" s="45">
        <f t="shared" si="7"/>
        <v>866.26825144338397</v>
      </c>
      <c r="P54" s="10"/>
    </row>
    <row r="55" spans="1:16">
      <c r="A55" s="12"/>
      <c r="B55" s="25">
        <v>341.2</v>
      </c>
      <c r="C55" s="20" t="s">
        <v>64</v>
      </c>
      <c r="D55" s="46">
        <v>-1510000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21241017</v>
      </c>
      <c r="K55" s="46">
        <v>0</v>
      </c>
      <c r="L55" s="46">
        <v>0</v>
      </c>
      <c r="M55" s="46">
        <v>0</v>
      </c>
      <c r="N55" s="46">
        <f>SUM(D55:M55)</f>
        <v>19731017</v>
      </c>
      <c r="O55" s="47">
        <f t="shared" si="7"/>
        <v>58.12129433250854</v>
      </c>
      <c r="P55" s="9"/>
    </row>
    <row r="56" spans="1:16">
      <c r="A56" s="12"/>
      <c r="B56" s="25">
        <v>341.9</v>
      </c>
      <c r="C56" s="20" t="s">
        <v>65</v>
      </c>
      <c r="D56" s="46">
        <v>15139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72" si="10">SUM(D56:M56)</f>
        <v>15139</v>
      </c>
      <c r="O56" s="47">
        <f t="shared" si="7"/>
        <v>4.4594674207611644E-2</v>
      </c>
      <c r="P56" s="9"/>
    </row>
    <row r="57" spans="1:16">
      <c r="A57" s="12"/>
      <c r="B57" s="25">
        <v>342.1</v>
      </c>
      <c r="C57" s="20" t="s">
        <v>66</v>
      </c>
      <c r="D57" s="46">
        <v>8466594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8466594</v>
      </c>
      <c r="O57" s="47">
        <f t="shared" si="7"/>
        <v>24.939890420643337</v>
      </c>
      <c r="P57" s="9"/>
    </row>
    <row r="58" spans="1:16">
      <c r="A58" s="12"/>
      <c r="B58" s="25">
        <v>342.2</v>
      </c>
      <c r="C58" s="20" t="s">
        <v>67</v>
      </c>
      <c r="D58" s="46">
        <v>4084608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4084608</v>
      </c>
      <c r="O58" s="47">
        <f t="shared" si="7"/>
        <v>12.031954754330153</v>
      </c>
      <c r="P58" s="9"/>
    </row>
    <row r="59" spans="1:16">
      <c r="A59" s="12"/>
      <c r="B59" s="25">
        <v>342.5</v>
      </c>
      <c r="C59" s="20" t="s">
        <v>68</v>
      </c>
      <c r="D59" s="46">
        <v>136724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136724</v>
      </c>
      <c r="O59" s="47">
        <f t="shared" si="7"/>
        <v>0.40274537527983978</v>
      </c>
      <c r="P59" s="9"/>
    </row>
    <row r="60" spans="1:16">
      <c r="A60" s="12"/>
      <c r="B60" s="25">
        <v>342.6</v>
      </c>
      <c r="C60" s="20" t="s">
        <v>69</v>
      </c>
      <c r="D60" s="46">
        <v>4025923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4025923</v>
      </c>
      <c r="O60" s="47">
        <f t="shared" si="7"/>
        <v>11.859087427830801</v>
      </c>
      <c r="P60" s="9"/>
    </row>
    <row r="61" spans="1:16">
      <c r="A61" s="12"/>
      <c r="B61" s="25">
        <v>342.9</v>
      </c>
      <c r="C61" s="20" t="s">
        <v>70</v>
      </c>
      <c r="D61" s="46">
        <v>69820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69820</v>
      </c>
      <c r="O61" s="47">
        <f t="shared" si="7"/>
        <v>0.20566749145752328</v>
      </c>
      <c r="P61" s="9"/>
    </row>
    <row r="62" spans="1:16">
      <c r="A62" s="12"/>
      <c r="B62" s="25">
        <v>343.1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9495729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9495729</v>
      </c>
      <c r="O62" s="47">
        <f t="shared" si="7"/>
        <v>27.971394485683987</v>
      </c>
      <c r="P62" s="9"/>
    </row>
    <row r="63" spans="1:16">
      <c r="A63" s="12"/>
      <c r="B63" s="25">
        <v>343.3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72581325</v>
      </c>
      <c r="J63" s="46">
        <v>1477283</v>
      </c>
      <c r="K63" s="46">
        <v>0</v>
      </c>
      <c r="L63" s="46">
        <v>0</v>
      </c>
      <c r="M63" s="46">
        <v>0</v>
      </c>
      <c r="N63" s="46">
        <f t="shared" si="10"/>
        <v>74058608</v>
      </c>
      <c r="O63" s="47">
        <f t="shared" si="7"/>
        <v>218.15308118298574</v>
      </c>
      <c r="P63" s="9"/>
    </row>
    <row r="64" spans="1:16">
      <c r="A64" s="12"/>
      <c r="B64" s="25">
        <v>343.4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59502981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59502981</v>
      </c>
      <c r="O64" s="47">
        <f t="shared" si="7"/>
        <v>175.27683810533759</v>
      </c>
      <c r="P64" s="9"/>
    </row>
    <row r="65" spans="1:16">
      <c r="A65" s="12"/>
      <c r="B65" s="25">
        <v>343.5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77007874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77007874</v>
      </c>
      <c r="O65" s="47">
        <f t="shared" si="7"/>
        <v>226.84067986332036</v>
      </c>
      <c r="P65" s="9"/>
    </row>
    <row r="66" spans="1:16">
      <c r="A66" s="12"/>
      <c r="B66" s="25">
        <v>343.9</v>
      </c>
      <c r="C66" s="20" t="s">
        <v>75</v>
      </c>
      <c r="D66" s="46">
        <v>7721</v>
      </c>
      <c r="E66" s="46">
        <v>0</v>
      </c>
      <c r="F66" s="46">
        <v>75000</v>
      </c>
      <c r="G66" s="46">
        <v>0</v>
      </c>
      <c r="H66" s="46">
        <v>0</v>
      </c>
      <c r="I66" s="46">
        <v>0</v>
      </c>
      <c r="J66" s="46">
        <v>1694912</v>
      </c>
      <c r="K66" s="46">
        <v>0</v>
      </c>
      <c r="L66" s="46">
        <v>0</v>
      </c>
      <c r="M66" s="46">
        <v>0</v>
      </c>
      <c r="N66" s="46">
        <f t="shared" si="10"/>
        <v>1777633</v>
      </c>
      <c r="O66" s="47">
        <f t="shared" si="7"/>
        <v>5.2363408742783077</v>
      </c>
      <c r="P66" s="9"/>
    </row>
    <row r="67" spans="1:16">
      <c r="A67" s="12"/>
      <c r="B67" s="25">
        <v>344.4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733662</v>
      </c>
      <c r="N67" s="46">
        <f t="shared" si="10"/>
        <v>733662</v>
      </c>
      <c r="O67" s="47">
        <f t="shared" si="7"/>
        <v>2.1611346765641568</v>
      </c>
      <c r="P67" s="9"/>
    </row>
    <row r="68" spans="1:16">
      <c r="A68" s="12"/>
      <c r="B68" s="25">
        <v>344.5</v>
      </c>
      <c r="C68" s="20" t="s">
        <v>77</v>
      </c>
      <c r="D68" s="46">
        <v>48770</v>
      </c>
      <c r="E68" s="46">
        <v>0</v>
      </c>
      <c r="F68" s="46">
        <v>0</v>
      </c>
      <c r="G68" s="46">
        <v>0</v>
      </c>
      <c r="H68" s="46">
        <v>0</v>
      </c>
      <c r="I68" s="46">
        <v>10400971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10449741</v>
      </c>
      <c r="O68" s="47">
        <f t="shared" si="7"/>
        <v>30.781610109579358</v>
      </c>
      <c r="P68" s="9"/>
    </row>
    <row r="69" spans="1:16">
      <c r="A69" s="12"/>
      <c r="B69" s="25">
        <v>345.1</v>
      </c>
      <c r="C69" s="20" t="s">
        <v>78</v>
      </c>
      <c r="D69" s="46">
        <v>480705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480705</v>
      </c>
      <c r="O69" s="47">
        <f t="shared" ref="O69:O96" si="11">(N69/O$98)</f>
        <v>1.4160038882997525</v>
      </c>
      <c r="P69" s="9"/>
    </row>
    <row r="70" spans="1:16">
      <c r="A70" s="12"/>
      <c r="B70" s="25">
        <v>347.2</v>
      </c>
      <c r="C70" s="20" t="s">
        <v>79</v>
      </c>
      <c r="D70" s="46">
        <v>1646465</v>
      </c>
      <c r="E70" s="46">
        <v>0</v>
      </c>
      <c r="F70" s="46">
        <v>0</v>
      </c>
      <c r="G70" s="46">
        <v>0</v>
      </c>
      <c r="H70" s="46">
        <v>0</v>
      </c>
      <c r="I70" s="46">
        <v>3481536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5128001</v>
      </c>
      <c r="O70" s="47">
        <f t="shared" si="11"/>
        <v>15.105458348061742</v>
      </c>
      <c r="P70" s="9"/>
    </row>
    <row r="71" spans="1:16">
      <c r="A71" s="12"/>
      <c r="B71" s="25">
        <v>347.4</v>
      </c>
      <c r="C71" s="20" t="s">
        <v>80</v>
      </c>
      <c r="D71" s="46">
        <v>311836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311836</v>
      </c>
      <c r="O71" s="47">
        <f t="shared" si="11"/>
        <v>0.91856957700011788</v>
      </c>
      <c r="P71" s="9"/>
    </row>
    <row r="72" spans="1:16">
      <c r="A72" s="12"/>
      <c r="B72" s="25">
        <v>347.5</v>
      </c>
      <c r="C72" s="20" t="s">
        <v>81</v>
      </c>
      <c r="D72" s="46">
        <v>8144776</v>
      </c>
      <c r="E72" s="46">
        <v>0</v>
      </c>
      <c r="F72" s="46">
        <v>0</v>
      </c>
      <c r="G72" s="46">
        <v>0</v>
      </c>
      <c r="H72" s="46">
        <v>0</v>
      </c>
      <c r="I72" s="46">
        <v>9576613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0"/>
        <v>17721389</v>
      </c>
      <c r="O72" s="47">
        <f t="shared" si="11"/>
        <v>52.201570048309179</v>
      </c>
      <c r="P72" s="9"/>
    </row>
    <row r="73" spans="1:16">
      <c r="A73" s="12"/>
      <c r="B73" s="25">
        <v>347.9</v>
      </c>
      <c r="C73" s="20" t="s">
        <v>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333773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2" si="12">SUM(D73:M73)</f>
        <v>333773</v>
      </c>
      <c r="O73" s="47">
        <f t="shared" si="11"/>
        <v>0.9831889949334276</v>
      </c>
      <c r="P73" s="9"/>
    </row>
    <row r="74" spans="1:16">
      <c r="A74" s="12"/>
      <c r="B74" s="25">
        <v>349</v>
      </c>
      <c r="C74" s="20" t="s">
        <v>1</v>
      </c>
      <c r="D74" s="46">
        <v>461951</v>
      </c>
      <c r="E74" s="46">
        <v>270</v>
      </c>
      <c r="F74" s="46">
        <v>0</v>
      </c>
      <c r="G74" s="46">
        <v>10000</v>
      </c>
      <c r="H74" s="46">
        <v>0</v>
      </c>
      <c r="I74" s="46">
        <v>0</v>
      </c>
      <c r="J74" s="46">
        <v>76768</v>
      </c>
      <c r="K74" s="46">
        <v>0</v>
      </c>
      <c r="L74" s="46">
        <v>0</v>
      </c>
      <c r="M74" s="46">
        <v>0</v>
      </c>
      <c r="N74" s="46">
        <f t="shared" si="12"/>
        <v>548989</v>
      </c>
      <c r="O74" s="47">
        <f t="shared" si="11"/>
        <v>1.6171468127724755</v>
      </c>
      <c r="P74" s="9"/>
    </row>
    <row r="75" spans="1:16" ht="15.75">
      <c r="A75" s="29" t="s">
        <v>62</v>
      </c>
      <c r="B75" s="30"/>
      <c r="C75" s="31"/>
      <c r="D75" s="32">
        <f t="shared" ref="D75:M75" si="13">SUM(D76:D80)</f>
        <v>3093018</v>
      </c>
      <c r="E75" s="32">
        <f t="shared" si="13"/>
        <v>367483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2214650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t="shared" si="12"/>
        <v>5675151</v>
      </c>
      <c r="O75" s="45">
        <f t="shared" si="11"/>
        <v>16.717188052315304</v>
      </c>
      <c r="P75" s="10"/>
    </row>
    <row r="76" spans="1:16">
      <c r="A76" s="13"/>
      <c r="B76" s="39">
        <v>351.1</v>
      </c>
      <c r="C76" s="21" t="s">
        <v>85</v>
      </c>
      <c r="D76" s="46">
        <v>1408870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2"/>
        <v>1408870</v>
      </c>
      <c r="O76" s="47">
        <f t="shared" si="11"/>
        <v>4.1500824790856603</v>
      </c>
      <c r="P76" s="9"/>
    </row>
    <row r="77" spans="1:16">
      <c r="A77" s="13"/>
      <c r="B77" s="39">
        <v>351.2</v>
      </c>
      <c r="C77" s="21" t="s">
        <v>86</v>
      </c>
      <c r="D77" s="46">
        <v>41315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2"/>
        <v>41315</v>
      </c>
      <c r="O77" s="47">
        <f t="shared" si="11"/>
        <v>0.12170083657358313</v>
      </c>
      <c r="P77" s="9"/>
    </row>
    <row r="78" spans="1:16">
      <c r="A78" s="13"/>
      <c r="B78" s="39">
        <v>351.3</v>
      </c>
      <c r="C78" s="21" t="s">
        <v>87</v>
      </c>
      <c r="D78" s="46">
        <v>170757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2"/>
        <v>170757</v>
      </c>
      <c r="O78" s="47">
        <f t="shared" si="11"/>
        <v>0.50299575821845177</v>
      </c>
      <c r="P78" s="9"/>
    </row>
    <row r="79" spans="1:16">
      <c r="A79" s="13"/>
      <c r="B79" s="39">
        <v>354</v>
      </c>
      <c r="C79" s="21" t="s">
        <v>88</v>
      </c>
      <c r="D79" s="46">
        <v>1450699</v>
      </c>
      <c r="E79" s="46">
        <v>367483</v>
      </c>
      <c r="F79" s="46">
        <v>0</v>
      </c>
      <c r="G79" s="46">
        <v>0</v>
      </c>
      <c r="H79" s="46">
        <v>0</v>
      </c>
      <c r="I79" s="46">
        <v>2214650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2"/>
        <v>4032832</v>
      </c>
      <c r="O79" s="47">
        <f t="shared" si="11"/>
        <v>11.879439142217509</v>
      </c>
      <c r="P79" s="9"/>
    </row>
    <row r="80" spans="1:16">
      <c r="A80" s="13"/>
      <c r="B80" s="39">
        <v>359</v>
      </c>
      <c r="C80" s="21" t="s">
        <v>89</v>
      </c>
      <c r="D80" s="46">
        <v>21377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2"/>
        <v>21377</v>
      </c>
      <c r="O80" s="47">
        <f t="shared" si="11"/>
        <v>6.2969836220101327E-2</v>
      </c>
      <c r="P80" s="9"/>
    </row>
    <row r="81" spans="1:119" ht="15.75">
      <c r="A81" s="29" t="s">
        <v>4</v>
      </c>
      <c r="B81" s="30"/>
      <c r="C81" s="31"/>
      <c r="D81" s="32">
        <f t="shared" ref="D81:M81" si="14">SUM(D82:D90)</f>
        <v>11902589</v>
      </c>
      <c r="E81" s="32">
        <f t="shared" si="14"/>
        <v>4937452</v>
      </c>
      <c r="F81" s="32">
        <f t="shared" si="14"/>
        <v>249000</v>
      </c>
      <c r="G81" s="32">
        <f t="shared" si="14"/>
        <v>13042360</v>
      </c>
      <c r="H81" s="32">
        <f t="shared" si="14"/>
        <v>0</v>
      </c>
      <c r="I81" s="32">
        <f t="shared" si="14"/>
        <v>12051084</v>
      </c>
      <c r="J81" s="32">
        <f t="shared" si="14"/>
        <v>244138</v>
      </c>
      <c r="K81" s="32">
        <f t="shared" si="14"/>
        <v>-30211686</v>
      </c>
      <c r="L81" s="32">
        <f t="shared" si="14"/>
        <v>0</v>
      </c>
      <c r="M81" s="32">
        <f t="shared" si="14"/>
        <v>2822779</v>
      </c>
      <c r="N81" s="32">
        <f t="shared" si="12"/>
        <v>15037716</v>
      </c>
      <c r="O81" s="45">
        <f t="shared" si="11"/>
        <v>44.296323789324852</v>
      </c>
      <c r="P81" s="10"/>
    </row>
    <row r="82" spans="1:119">
      <c r="A82" s="12"/>
      <c r="B82" s="25">
        <v>361.1</v>
      </c>
      <c r="C82" s="20" t="s">
        <v>90</v>
      </c>
      <c r="D82" s="46">
        <v>6276119</v>
      </c>
      <c r="E82" s="46">
        <v>3321309</v>
      </c>
      <c r="F82" s="46">
        <v>249000</v>
      </c>
      <c r="G82" s="46">
        <v>2591937</v>
      </c>
      <c r="H82" s="46">
        <v>0</v>
      </c>
      <c r="I82" s="46">
        <v>10778448</v>
      </c>
      <c r="J82" s="46">
        <v>232853</v>
      </c>
      <c r="K82" s="46">
        <v>15984511</v>
      </c>
      <c r="L82" s="46">
        <v>0</v>
      </c>
      <c r="M82" s="46">
        <v>2956450</v>
      </c>
      <c r="N82" s="46">
        <f t="shared" si="12"/>
        <v>42390627</v>
      </c>
      <c r="O82" s="47">
        <f t="shared" si="11"/>
        <v>124.86929126899965</v>
      </c>
      <c r="P82" s="9"/>
    </row>
    <row r="83" spans="1:119">
      <c r="A83" s="12"/>
      <c r="B83" s="25">
        <v>361.3</v>
      </c>
      <c r="C83" s="20" t="s">
        <v>91</v>
      </c>
      <c r="D83" s="46">
        <v>3223568</v>
      </c>
      <c r="E83" s="46">
        <v>0</v>
      </c>
      <c r="F83" s="46">
        <v>0</v>
      </c>
      <c r="G83" s="46">
        <v>440063</v>
      </c>
      <c r="H83" s="46">
        <v>0</v>
      </c>
      <c r="I83" s="46">
        <v>0</v>
      </c>
      <c r="J83" s="46">
        <v>0</v>
      </c>
      <c r="K83" s="46">
        <v>-100326960</v>
      </c>
      <c r="L83" s="46">
        <v>0</v>
      </c>
      <c r="M83" s="46">
        <v>-490731</v>
      </c>
      <c r="N83" s="46">
        <f t="shared" ref="N83:N90" si="15">SUM(D83:M83)</f>
        <v>-97154060</v>
      </c>
      <c r="O83" s="47">
        <f t="shared" si="11"/>
        <v>-286.18492989277718</v>
      </c>
      <c r="P83" s="9"/>
    </row>
    <row r="84" spans="1:119">
      <c r="A84" s="12"/>
      <c r="B84" s="25">
        <v>362</v>
      </c>
      <c r="C84" s="20" t="s">
        <v>92</v>
      </c>
      <c r="D84" s="46">
        <v>343276</v>
      </c>
      <c r="E84" s="46">
        <v>0</v>
      </c>
      <c r="F84" s="46">
        <v>0</v>
      </c>
      <c r="G84" s="46">
        <v>0</v>
      </c>
      <c r="H84" s="46">
        <v>0</v>
      </c>
      <c r="I84" s="46">
        <v>200935</v>
      </c>
      <c r="J84" s="46">
        <v>0</v>
      </c>
      <c r="K84" s="46">
        <v>1579166</v>
      </c>
      <c r="L84" s="46">
        <v>0</v>
      </c>
      <c r="M84" s="46">
        <v>0</v>
      </c>
      <c r="N84" s="46">
        <f t="shared" si="15"/>
        <v>2123377</v>
      </c>
      <c r="O84" s="47">
        <f t="shared" si="11"/>
        <v>6.2547926240131968</v>
      </c>
      <c r="P84" s="9"/>
    </row>
    <row r="85" spans="1:119">
      <c r="A85" s="12"/>
      <c r="B85" s="25">
        <v>364</v>
      </c>
      <c r="C85" s="20" t="s">
        <v>93</v>
      </c>
      <c r="D85" s="46">
        <v>475083</v>
      </c>
      <c r="E85" s="46">
        <v>669185</v>
      </c>
      <c r="F85" s="46">
        <v>0</v>
      </c>
      <c r="G85" s="46">
        <v>1682360</v>
      </c>
      <c r="H85" s="46">
        <v>0</v>
      </c>
      <c r="I85" s="46">
        <v>-288789</v>
      </c>
      <c r="J85" s="46">
        <v>-20284</v>
      </c>
      <c r="K85" s="46">
        <v>0</v>
      </c>
      <c r="L85" s="46">
        <v>0</v>
      </c>
      <c r="M85" s="46">
        <v>0</v>
      </c>
      <c r="N85" s="46">
        <f t="shared" si="15"/>
        <v>2517555</v>
      </c>
      <c r="O85" s="47">
        <f t="shared" si="11"/>
        <v>7.4159155178508307</v>
      </c>
      <c r="P85" s="9"/>
    </row>
    <row r="86" spans="1:119">
      <c r="A86" s="12"/>
      <c r="B86" s="25">
        <v>365</v>
      </c>
      <c r="C86" s="20" t="s">
        <v>94</v>
      </c>
      <c r="D86" s="46">
        <v>85216</v>
      </c>
      <c r="E86" s="46">
        <v>0</v>
      </c>
      <c r="F86" s="46">
        <v>0</v>
      </c>
      <c r="G86" s="46">
        <v>0</v>
      </c>
      <c r="H86" s="46">
        <v>0</v>
      </c>
      <c r="I86" s="46">
        <v>363790</v>
      </c>
      <c r="J86" s="46">
        <v>2549</v>
      </c>
      <c r="K86" s="46">
        <v>0</v>
      </c>
      <c r="L86" s="46">
        <v>0</v>
      </c>
      <c r="M86" s="46">
        <v>0</v>
      </c>
      <c r="N86" s="46">
        <f t="shared" si="15"/>
        <v>451555</v>
      </c>
      <c r="O86" s="47">
        <f t="shared" si="11"/>
        <v>1.3301372687639921</v>
      </c>
      <c r="P86" s="9"/>
    </row>
    <row r="87" spans="1:119">
      <c r="A87" s="12"/>
      <c r="B87" s="25">
        <v>366</v>
      </c>
      <c r="C87" s="20" t="s">
        <v>95</v>
      </c>
      <c r="D87" s="46">
        <v>820532</v>
      </c>
      <c r="E87" s="46">
        <v>906527</v>
      </c>
      <c r="F87" s="46">
        <v>0</v>
      </c>
      <c r="G87" s="46">
        <v>8328000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5"/>
        <v>10055059</v>
      </c>
      <c r="O87" s="47">
        <f t="shared" si="11"/>
        <v>29.619002592199834</v>
      </c>
      <c r="P87" s="9"/>
    </row>
    <row r="88" spans="1:119">
      <c r="A88" s="12"/>
      <c r="B88" s="25">
        <v>368</v>
      </c>
      <c r="C88" s="20" t="s">
        <v>96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28653620</v>
      </c>
      <c r="L88" s="46">
        <v>0</v>
      </c>
      <c r="M88" s="46">
        <v>0</v>
      </c>
      <c r="N88" s="46">
        <f t="shared" si="15"/>
        <v>28653620</v>
      </c>
      <c r="O88" s="47">
        <f t="shared" si="11"/>
        <v>84.404442087899142</v>
      </c>
      <c r="P88" s="9"/>
    </row>
    <row r="89" spans="1:119">
      <c r="A89" s="12"/>
      <c r="B89" s="25">
        <v>369.3</v>
      </c>
      <c r="C89" s="20" t="s">
        <v>97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89820</v>
      </c>
      <c r="N89" s="46">
        <f t="shared" si="15"/>
        <v>89820</v>
      </c>
      <c r="O89" s="47">
        <f t="shared" si="11"/>
        <v>0.26458112407211026</v>
      </c>
      <c r="P89" s="9"/>
    </row>
    <row r="90" spans="1:119">
      <c r="A90" s="12"/>
      <c r="B90" s="25">
        <v>369.9</v>
      </c>
      <c r="C90" s="20" t="s">
        <v>98</v>
      </c>
      <c r="D90" s="46">
        <v>678795</v>
      </c>
      <c r="E90" s="46">
        <v>40431</v>
      </c>
      <c r="F90" s="46">
        <v>0</v>
      </c>
      <c r="G90" s="46">
        <v>0</v>
      </c>
      <c r="H90" s="46">
        <v>0</v>
      </c>
      <c r="I90" s="46">
        <v>996700</v>
      </c>
      <c r="J90" s="46">
        <v>29020</v>
      </c>
      <c r="K90" s="46">
        <v>23897977</v>
      </c>
      <c r="L90" s="46">
        <v>0</v>
      </c>
      <c r="M90" s="46">
        <v>267240</v>
      </c>
      <c r="N90" s="46">
        <f t="shared" si="15"/>
        <v>25910163</v>
      </c>
      <c r="O90" s="47">
        <f t="shared" si="11"/>
        <v>76.323091198303288</v>
      </c>
      <c r="P90" s="9"/>
    </row>
    <row r="91" spans="1:119" ht="15.75">
      <c r="A91" s="29" t="s">
        <v>63</v>
      </c>
      <c r="B91" s="30"/>
      <c r="C91" s="31"/>
      <c r="D91" s="32">
        <f t="shared" ref="D91:M91" si="16">SUM(D92:D95)</f>
        <v>62539021</v>
      </c>
      <c r="E91" s="32">
        <f t="shared" si="16"/>
        <v>14565891</v>
      </c>
      <c r="F91" s="32">
        <f t="shared" si="16"/>
        <v>31914000</v>
      </c>
      <c r="G91" s="32">
        <f t="shared" si="16"/>
        <v>29197000</v>
      </c>
      <c r="H91" s="32">
        <f t="shared" si="16"/>
        <v>0</v>
      </c>
      <c r="I91" s="32">
        <f t="shared" si="16"/>
        <v>9688446</v>
      </c>
      <c r="J91" s="32">
        <f t="shared" si="16"/>
        <v>4000</v>
      </c>
      <c r="K91" s="32">
        <f t="shared" si="16"/>
        <v>0</v>
      </c>
      <c r="L91" s="32">
        <f t="shared" si="16"/>
        <v>0</v>
      </c>
      <c r="M91" s="32">
        <f t="shared" si="16"/>
        <v>35951</v>
      </c>
      <c r="N91" s="32">
        <f t="shared" ref="N91:N96" si="17">SUM(D91:M91)</f>
        <v>147944309</v>
      </c>
      <c r="O91" s="45">
        <f t="shared" si="11"/>
        <v>435.79683339224698</v>
      </c>
      <c r="P91" s="9"/>
    </row>
    <row r="92" spans="1:119">
      <c r="A92" s="12"/>
      <c r="B92" s="25">
        <v>381</v>
      </c>
      <c r="C92" s="20" t="s">
        <v>99</v>
      </c>
      <c r="D92" s="46">
        <v>62539021</v>
      </c>
      <c r="E92" s="46">
        <v>10018901</v>
      </c>
      <c r="F92" s="46">
        <v>31914000</v>
      </c>
      <c r="G92" s="46">
        <v>29197000</v>
      </c>
      <c r="H92" s="46">
        <v>0</v>
      </c>
      <c r="I92" s="46">
        <v>124882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133793804</v>
      </c>
      <c r="O92" s="47">
        <f t="shared" si="11"/>
        <v>394.11395074820314</v>
      </c>
      <c r="P92" s="9"/>
    </row>
    <row r="93" spans="1:119">
      <c r="A93" s="12"/>
      <c r="B93" s="25">
        <v>384</v>
      </c>
      <c r="C93" s="20" t="s">
        <v>100</v>
      </c>
      <c r="D93" s="46">
        <v>0</v>
      </c>
      <c r="E93" s="46">
        <v>4546990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4546990</v>
      </c>
      <c r="O93" s="47">
        <f t="shared" si="11"/>
        <v>13.39398491811005</v>
      </c>
      <c r="P93" s="9"/>
    </row>
    <row r="94" spans="1:119">
      <c r="A94" s="12"/>
      <c r="B94" s="25">
        <v>389.4</v>
      </c>
      <c r="C94" s="20" t="s">
        <v>101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7987596</v>
      </c>
      <c r="J94" s="46">
        <v>4000</v>
      </c>
      <c r="K94" s="46">
        <v>0</v>
      </c>
      <c r="L94" s="46">
        <v>0</v>
      </c>
      <c r="M94" s="46">
        <v>35951</v>
      </c>
      <c r="N94" s="46">
        <f t="shared" si="17"/>
        <v>8027547</v>
      </c>
      <c r="O94" s="47">
        <f t="shared" si="11"/>
        <v>23.646597737716508</v>
      </c>
      <c r="P94" s="9"/>
    </row>
    <row r="95" spans="1:119" ht="15.75" thickBot="1">
      <c r="A95" s="12"/>
      <c r="B95" s="25">
        <v>389.7</v>
      </c>
      <c r="C95" s="20" t="s">
        <v>102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1575968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1575968</v>
      </c>
      <c r="O95" s="47">
        <f t="shared" si="11"/>
        <v>4.6422999882172737</v>
      </c>
      <c r="P95" s="9"/>
    </row>
    <row r="96" spans="1:119" ht="16.5" thickBot="1">
      <c r="A96" s="14" t="s">
        <v>83</v>
      </c>
      <c r="B96" s="23"/>
      <c r="C96" s="22"/>
      <c r="D96" s="15">
        <f t="shared" ref="D96:M96" si="18">SUM(D5,D17,D27,D54,D75,D81,D91)</f>
        <v>346005887</v>
      </c>
      <c r="E96" s="15">
        <f t="shared" si="18"/>
        <v>179723276</v>
      </c>
      <c r="F96" s="15">
        <f t="shared" si="18"/>
        <v>32404000</v>
      </c>
      <c r="G96" s="15">
        <f t="shared" si="18"/>
        <v>76865570</v>
      </c>
      <c r="H96" s="15">
        <f t="shared" si="18"/>
        <v>0</v>
      </c>
      <c r="I96" s="15">
        <f t="shared" si="18"/>
        <v>270451476</v>
      </c>
      <c r="J96" s="15">
        <f t="shared" si="18"/>
        <v>24863282</v>
      </c>
      <c r="K96" s="15">
        <f t="shared" si="18"/>
        <v>-30211686</v>
      </c>
      <c r="L96" s="15">
        <f t="shared" si="18"/>
        <v>0</v>
      </c>
      <c r="M96" s="15">
        <f t="shared" si="18"/>
        <v>4789379</v>
      </c>
      <c r="N96" s="15">
        <f t="shared" si="17"/>
        <v>904891184</v>
      </c>
      <c r="O96" s="38">
        <f t="shared" si="11"/>
        <v>2665.5213385177331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109</v>
      </c>
      <c r="M98" s="48"/>
      <c r="N98" s="48"/>
      <c r="O98" s="43">
        <v>339480</v>
      </c>
    </row>
    <row r="99" spans="1: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mergeCells count="10">
    <mergeCell ref="A100:O100"/>
    <mergeCell ref="A99:O99"/>
    <mergeCell ref="L98:N9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164707593</v>
      </c>
      <c r="E5" s="27">
        <f t="shared" si="0"/>
        <v>109741791</v>
      </c>
      <c r="F5" s="27">
        <f t="shared" si="0"/>
        <v>166000</v>
      </c>
      <c r="G5" s="27">
        <f t="shared" si="0"/>
        <v>15371699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638943</v>
      </c>
      <c r="N5" s="28">
        <f>SUM(D5:M5)</f>
        <v>290626026</v>
      </c>
      <c r="O5" s="33">
        <f t="shared" ref="O5:O36" si="1">(N5/O$98)</f>
        <v>856.38184845225646</v>
      </c>
      <c r="P5" s="6"/>
    </row>
    <row r="6" spans="1:133">
      <c r="A6" s="12"/>
      <c r="B6" s="25">
        <v>311</v>
      </c>
      <c r="C6" s="20" t="s">
        <v>3</v>
      </c>
      <c r="D6" s="46">
        <v>163636518</v>
      </c>
      <c r="E6" s="46">
        <v>0</v>
      </c>
      <c r="F6" s="46">
        <v>0</v>
      </c>
      <c r="G6" s="46">
        <v>452899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164089417</v>
      </c>
      <c r="O6" s="47">
        <f t="shared" si="1"/>
        <v>483.51897514475564</v>
      </c>
      <c r="P6" s="9"/>
    </row>
    <row r="7" spans="1:133">
      <c r="A7" s="12"/>
      <c r="B7" s="25">
        <v>312.10000000000002</v>
      </c>
      <c r="C7" s="20" t="s">
        <v>11</v>
      </c>
      <c r="D7" s="46">
        <v>1000000</v>
      </c>
      <c r="E7" s="46">
        <v>0</v>
      </c>
      <c r="F7" s="46">
        <v>166000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1166000</v>
      </c>
      <c r="O7" s="47">
        <f t="shared" si="1"/>
        <v>3.435828680034771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10562148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10562148</v>
      </c>
      <c r="O8" s="47">
        <f t="shared" si="1"/>
        <v>31.123268457265777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14918800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14918800</v>
      </c>
      <c r="O9" s="47">
        <f t="shared" si="1"/>
        <v>43.960927025474049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26302572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26302572</v>
      </c>
      <c r="O10" s="47">
        <f t="shared" si="1"/>
        <v>77.505258350153966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3639946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3639946</v>
      </c>
      <c r="O11" s="47">
        <f t="shared" si="1"/>
        <v>10.725755455041032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1119327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1119327</v>
      </c>
      <c r="O12" s="47">
        <f t="shared" si="1"/>
        <v>3.2982982923990396</v>
      </c>
      <c r="P12" s="9"/>
    </row>
    <row r="13" spans="1:133">
      <c r="A13" s="12"/>
      <c r="B13" s="25">
        <v>314.7</v>
      </c>
      <c r="C13" s="20" t="s">
        <v>17</v>
      </c>
      <c r="D13" s="46">
        <v>11400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11400</v>
      </c>
      <c r="O13" s="47">
        <f t="shared" si="1"/>
        <v>3.3592150044936868E-2</v>
      </c>
      <c r="P13" s="9"/>
    </row>
    <row r="14" spans="1:133">
      <c r="A14" s="12"/>
      <c r="B14" s="25">
        <v>315</v>
      </c>
      <c r="C14" s="20" t="s">
        <v>18</v>
      </c>
      <c r="D14" s="46">
        <v>0</v>
      </c>
      <c r="E14" s="46">
        <v>27959050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27959050</v>
      </c>
      <c r="O14" s="47">
        <f t="shared" si="1"/>
        <v>82.386368659113344</v>
      </c>
      <c r="P14" s="9"/>
    </row>
    <row r="15" spans="1:133">
      <c r="A15" s="12"/>
      <c r="B15" s="25">
        <v>316</v>
      </c>
      <c r="C15" s="20" t="s">
        <v>19</v>
      </c>
      <c r="D15" s="46">
        <v>-27179</v>
      </c>
      <c r="E15" s="46">
        <v>10839862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10812683</v>
      </c>
      <c r="O15" s="47">
        <f t="shared" si="1"/>
        <v>31.861514888099833</v>
      </c>
      <c r="P15" s="9"/>
    </row>
    <row r="16" spans="1:133">
      <c r="A16" s="12"/>
      <c r="B16" s="25">
        <v>319</v>
      </c>
      <c r="C16" s="20" t="s">
        <v>20</v>
      </c>
      <c r="D16" s="46">
        <v>86854</v>
      </c>
      <c r="E16" s="46">
        <v>29318886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638943</v>
      </c>
      <c r="N16" s="46">
        <f t="shared" si="2"/>
        <v>30044683</v>
      </c>
      <c r="O16" s="47">
        <f t="shared" si="1"/>
        <v>88.532061349874027</v>
      </c>
      <c r="P16" s="9"/>
    </row>
    <row r="17" spans="1:16" ht="15.75">
      <c r="A17" s="29" t="s">
        <v>128</v>
      </c>
      <c r="B17" s="30"/>
      <c r="C17" s="31"/>
      <c r="D17" s="32">
        <f t="shared" ref="D17:M17" si="3">SUM(D18:D22)</f>
        <v>32803572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82525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32886097</v>
      </c>
      <c r="O17" s="45">
        <f t="shared" si="1"/>
        <v>96.904798668100725</v>
      </c>
      <c r="P17" s="10"/>
    </row>
    <row r="18" spans="1:16">
      <c r="A18" s="12"/>
      <c r="B18" s="25">
        <v>322</v>
      </c>
      <c r="C18" s="20" t="s">
        <v>0</v>
      </c>
      <c r="D18" s="46">
        <v>6256648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6256648</v>
      </c>
      <c r="O18" s="47">
        <f t="shared" si="1"/>
        <v>18.436338455645103</v>
      </c>
      <c r="P18" s="9"/>
    </row>
    <row r="19" spans="1:16">
      <c r="A19" s="12"/>
      <c r="B19" s="25">
        <v>323.10000000000002</v>
      </c>
      <c r="C19" s="20" t="s">
        <v>22</v>
      </c>
      <c r="D19" s="46">
        <v>25702784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25702784</v>
      </c>
      <c r="O19" s="47">
        <f t="shared" si="1"/>
        <v>75.737875149175665</v>
      </c>
      <c r="P19" s="9"/>
    </row>
    <row r="20" spans="1:16">
      <c r="A20" s="12"/>
      <c r="B20" s="25">
        <v>323.2</v>
      </c>
      <c r="C20" s="20" t="s">
        <v>23</v>
      </c>
      <c r="D20" s="46">
        <v>35237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35237</v>
      </c>
      <c r="O20" s="47">
        <f t="shared" si="1"/>
        <v>0.10383215711696846</v>
      </c>
      <c r="P20" s="9"/>
    </row>
    <row r="21" spans="1:16">
      <c r="A21" s="12"/>
      <c r="B21" s="25">
        <v>323.39999999999998</v>
      </c>
      <c r="C21" s="20" t="s">
        <v>24</v>
      </c>
      <c r="D21" s="46">
        <v>629559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629559</v>
      </c>
      <c r="O21" s="47">
        <f t="shared" si="1"/>
        <v>1.8551088061526675</v>
      </c>
      <c r="P21" s="9"/>
    </row>
    <row r="22" spans="1:16">
      <c r="A22" s="12"/>
      <c r="B22" s="25">
        <v>329</v>
      </c>
      <c r="C22" s="20" t="s">
        <v>129</v>
      </c>
      <c r="D22" s="46">
        <v>179344</v>
      </c>
      <c r="E22" s="46">
        <v>0</v>
      </c>
      <c r="F22" s="46">
        <v>0</v>
      </c>
      <c r="G22" s="46">
        <v>0</v>
      </c>
      <c r="H22" s="46">
        <v>0</v>
      </c>
      <c r="I22" s="46">
        <v>82525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261869</v>
      </c>
      <c r="O22" s="47">
        <f t="shared" si="1"/>
        <v>0.77164410001031336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SUM(D24:D51)</f>
        <v>47408393</v>
      </c>
      <c r="E23" s="32">
        <f t="shared" si="5"/>
        <v>35681961</v>
      </c>
      <c r="F23" s="32">
        <f t="shared" si="5"/>
        <v>0</v>
      </c>
      <c r="G23" s="32">
        <f t="shared" si="5"/>
        <v>12817649</v>
      </c>
      <c r="H23" s="32">
        <f t="shared" si="5"/>
        <v>0</v>
      </c>
      <c r="I23" s="32">
        <f t="shared" si="5"/>
        <v>1443780</v>
      </c>
      <c r="J23" s="32">
        <f t="shared" si="5"/>
        <v>126499</v>
      </c>
      <c r="K23" s="32">
        <f t="shared" si="5"/>
        <v>0</v>
      </c>
      <c r="L23" s="32">
        <f t="shared" si="5"/>
        <v>0</v>
      </c>
      <c r="M23" s="32">
        <f t="shared" si="5"/>
        <v>450000</v>
      </c>
      <c r="N23" s="44">
        <f t="shared" si="4"/>
        <v>97928282</v>
      </c>
      <c r="O23" s="45">
        <f t="shared" si="1"/>
        <v>288.56329320937635</v>
      </c>
      <c r="P23" s="10"/>
    </row>
    <row r="24" spans="1:16">
      <c r="A24" s="12"/>
      <c r="B24" s="25">
        <v>331.2</v>
      </c>
      <c r="C24" s="20" t="s">
        <v>30</v>
      </c>
      <c r="D24" s="46">
        <v>219836</v>
      </c>
      <c r="E24" s="46">
        <v>962727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3" si="6">SUM(D24:M24)</f>
        <v>1182563</v>
      </c>
      <c r="O24" s="47">
        <f t="shared" si="1"/>
        <v>3.4846345380342698</v>
      </c>
      <c r="P24" s="9"/>
    </row>
    <row r="25" spans="1:16">
      <c r="A25" s="12"/>
      <c r="B25" s="25">
        <v>331.39</v>
      </c>
      <c r="C25" s="20" t="s">
        <v>35</v>
      </c>
      <c r="D25" s="46">
        <v>0</v>
      </c>
      <c r="E25" s="46">
        <v>10179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10179</v>
      </c>
      <c r="O25" s="47">
        <f t="shared" si="1"/>
        <v>2.9994253974334417E-2</v>
      </c>
      <c r="P25" s="9"/>
    </row>
    <row r="26" spans="1:16">
      <c r="A26" s="12"/>
      <c r="B26" s="25">
        <v>331.5</v>
      </c>
      <c r="C26" s="20" t="s">
        <v>32</v>
      </c>
      <c r="D26" s="46">
        <v>104838</v>
      </c>
      <c r="E26" s="46">
        <v>17639626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17744464</v>
      </c>
      <c r="O26" s="47">
        <f t="shared" si="1"/>
        <v>52.287254136401806</v>
      </c>
      <c r="P26" s="9"/>
    </row>
    <row r="27" spans="1:16">
      <c r="A27" s="12"/>
      <c r="B27" s="25">
        <v>331.61</v>
      </c>
      <c r="C27" s="20" t="s">
        <v>37</v>
      </c>
      <c r="D27" s="46">
        <v>0</v>
      </c>
      <c r="E27" s="46">
        <v>3596820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3596820</v>
      </c>
      <c r="O27" s="47">
        <f t="shared" si="1"/>
        <v>10.598676940757002</v>
      </c>
      <c r="P27" s="9"/>
    </row>
    <row r="28" spans="1:16">
      <c r="A28" s="12"/>
      <c r="B28" s="25">
        <v>331.9</v>
      </c>
      <c r="C28" s="20" t="s">
        <v>33</v>
      </c>
      <c r="D28" s="46">
        <v>50450</v>
      </c>
      <c r="E28" s="46">
        <v>1526646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1577096</v>
      </c>
      <c r="O28" s="47">
        <f t="shared" si="1"/>
        <v>4.6471969708131367</v>
      </c>
      <c r="P28" s="9"/>
    </row>
    <row r="29" spans="1:16">
      <c r="A29" s="12"/>
      <c r="B29" s="25">
        <v>334.1</v>
      </c>
      <c r="C29" s="20" t="s">
        <v>124</v>
      </c>
      <c r="D29" s="46">
        <v>0</v>
      </c>
      <c r="E29" s="46">
        <v>18958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18958</v>
      </c>
      <c r="O29" s="47">
        <f t="shared" si="1"/>
        <v>5.5863156188764307E-2</v>
      </c>
      <c r="P29" s="9"/>
    </row>
    <row r="30" spans="1:16">
      <c r="A30" s="12"/>
      <c r="B30" s="25">
        <v>334.2</v>
      </c>
      <c r="C30" s="20" t="s">
        <v>34</v>
      </c>
      <c r="D30" s="46">
        <v>6903287</v>
      </c>
      <c r="E30" s="46">
        <v>707871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7611158</v>
      </c>
      <c r="O30" s="47">
        <f t="shared" si="1"/>
        <v>22.427645750151019</v>
      </c>
      <c r="P30" s="9"/>
    </row>
    <row r="31" spans="1:16">
      <c r="A31" s="12"/>
      <c r="B31" s="25">
        <v>334.39</v>
      </c>
      <c r="C31" s="20" t="s">
        <v>38</v>
      </c>
      <c r="D31" s="46">
        <v>0</v>
      </c>
      <c r="E31" s="46">
        <v>44520</v>
      </c>
      <c r="F31" s="46">
        <v>0</v>
      </c>
      <c r="G31" s="46">
        <v>0</v>
      </c>
      <c r="H31" s="46">
        <v>0</v>
      </c>
      <c r="I31" s="46">
        <v>170510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215030</v>
      </c>
      <c r="O31" s="47">
        <f t="shared" si="1"/>
        <v>0.63362456352305041</v>
      </c>
      <c r="P31" s="9"/>
    </row>
    <row r="32" spans="1:16">
      <c r="A32" s="12"/>
      <c r="B32" s="25">
        <v>334.42</v>
      </c>
      <c r="C32" s="20" t="s">
        <v>130</v>
      </c>
      <c r="D32" s="46">
        <v>0</v>
      </c>
      <c r="E32" s="46">
        <v>0</v>
      </c>
      <c r="F32" s="46">
        <v>0</v>
      </c>
      <c r="G32" s="46">
        <v>10953007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10953007</v>
      </c>
      <c r="O32" s="47">
        <f t="shared" si="1"/>
        <v>32.275004788354721</v>
      </c>
      <c r="P32" s="9"/>
    </row>
    <row r="33" spans="1:16">
      <c r="A33" s="12"/>
      <c r="B33" s="25">
        <v>334.49</v>
      </c>
      <c r="C33" s="20" t="s">
        <v>39</v>
      </c>
      <c r="D33" s="46">
        <v>780376</v>
      </c>
      <c r="E33" s="46">
        <v>458966</v>
      </c>
      <c r="F33" s="46">
        <v>0</v>
      </c>
      <c r="G33" s="46">
        <v>0</v>
      </c>
      <c r="H33" s="46">
        <v>0</v>
      </c>
      <c r="I33" s="46">
        <v>1055460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2294802</v>
      </c>
      <c r="O33" s="47">
        <f t="shared" si="1"/>
        <v>6.7620467638088781</v>
      </c>
      <c r="P33" s="9"/>
    </row>
    <row r="34" spans="1:16">
      <c r="A34" s="12"/>
      <c r="B34" s="25">
        <v>334.5</v>
      </c>
      <c r="C34" s="20" t="s">
        <v>40</v>
      </c>
      <c r="D34" s="46">
        <v>5760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5760</v>
      </c>
      <c r="O34" s="47">
        <f t="shared" si="1"/>
        <v>1.6972875812178628E-2</v>
      </c>
      <c r="P34" s="9"/>
    </row>
    <row r="35" spans="1:16">
      <c r="A35" s="12"/>
      <c r="B35" s="25">
        <v>334.7</v>
      </c>
      <c r="C35" s="20" t="s">
        <v>41</v>
      </c>
      <c r="D35" s="46">
        <v>0</v>
      </c>
      <c r="E35" s="46">
        <v>2470815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2470815</v>
      </c>
      <c r="O35" s="47">
        <f t="shared" si="1"/>
        <v>7.2807007204632184</v>
      </c>
      <c r="P35" s="9"/>
    </row>
    <row r="36" spans="1:16">
      <c r="A36" s="12"/>
      <c r="B36" s="25">
        <v>334.9</v>
      </c>
      <c r="C36" s="20" t="s">
        <v>42</v>
      </c>
      <c r="D36" s="46">
        <v>0</v>
      </c>
      <c r="E36" s="46">
        <v>693157</v>
      </c>
      <c r="F36" s="46">
        <v>0</v>
      </c>
      <c r="G36" s="46">
        <v>41300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734457</v>
      </c>
      <c r="O36" s="47">
        <f t="shared" si="1"/>
        <v>2.1642096268029998</v>
      </c>
      <c r="P36" s="9"/>
    </row>
    <row r="37" spans="1:16">
      <c r="A37" s="12"/>
      <c r="B37" s="25">
        <v>335.12</v>
      </c>
      <c r="C37" s="20" t="s">
        <v>43</v>
      </c>
      <c r="D37" s="46">
        <v>7087971</v>
      </c>
      <c r="E37" s="46">
        <v>4897504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11985475</v>
      </c>
      <c r="O37" s="47">
        <f t="shared" ref="O37:O68" si="7">(N37/O$98)</f>
        <v>35.317357417529799</v>
      </c>
      <c r="P37" s="9"/>
    </row>
    <row r="38" spans="1:16">
      <c r="A38" s="12"/>
      <c r="B38" s="25">
        <v>335.14</v>
      </c>
      <c r="C38" s="20" t="s">
        <v>44</v>
      </c>
      <c r="D38" s="46">
        <v>161978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161978</v>
      </c>
      <c r="O38" s="47">
        <f t="shared" si="7"/>
        <v>0.47729730526129682</v>
      </c>
      <c r="P38" s="9"/>
    </row>
    <row r="39" spans="1:16">
      <c r="A39" s="12"/>
      <c r="B39" s="25">
        <v>335.15</v>
      </c>
      <c r="C39" s="20" t="s">
        <v>45</v>
      </c>
      <c r="D39" s="46">
        <v>318229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318229</v>
      </c>
      <c r="O39" s="47">
        <f t="shared" si="7"/>
        <v>0.93771897514475566</v>
      </c>
      <c r="P39" s="9"/>
    </row>
    <row r="40" spans="1:16">
      <c r="A40" s="12"/>
      <c r="B40" s="25">
        <v>335.18</v>
      </c>
      <c r="C40" s="20" t="s">
        <v>46</v>
      </c>
      <c r="D40" s="46">
        <v>26793183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26793183</v>
      </c>
      <c r="O40" s="47">
        <f t="shared" si="7"/>
        <v>78.95093188749577</v>
      </c>
      <c r="P40" s="9"/>
    </row>
    <row r="41" spans="1:16">
      <c r="A41" s="12"/>
      <c r="B41" s="25">
        <v>335.29</v>
      </c>
      <c r="C41" s="20" t="s">
        <v>47</v>
      </c>
      <c r="D41" s="46">
        <v>181938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181938</v>
      </c>
      <c r="O41" s="47">
        <f t="shared" si="7"/>
        <v>0.53611303463822135</v>
      </c>
      <c r="P41" s="9"/>
    </row>
    <row r="42" spans="1:16">
      <c r="A42" s="12"/>
      <c r="B42" s="25">
        <v>335.49</v>
      </c>
      <c r="C42" s="20" t="s">
        <v>48</v>
      </c>
      <c r="D42" s="46">
        <v>243873</v>
      </c>
      <c r="E42" s="46">
        <v>0</v>
      </c>
      <c r="F42" s="46">
        <v>0</v>
      </c>
      <c r="G42" s="46">
        <v>0</v>
      </c>
      <c r="H42" s="46">
        <v>0</v>
      </c>
      <c r="I42" s="46">
        <v>48919</v>
      </c>
      <c r="J42" s="46">
        <v>126499</v>
      </c>
      <c r="K42" s="46">
        <v>0</v>
      </c>
      <c r="L42" s="46">
        <v>0</v>
      </c>
      <c r="M42" s="46">
        <v>0</v>
      </c>
      <c r="N42" s="46">
        <f t="shared" si="6"/>
        <v>419291</v>
      </c>
      <c r="O42" s="47">
        <f t="shared" si="7"/>
        <v>1.2355163319729494</v>
      </c>
      <c r="P42" s="9"/>
    </row>
    <row r="43" spans="1:16">
      <c r="A43" s="12"/>
      <c r="B43" s="25">
        <v>335.5</v>
      </c>
      <c r="C43" s="20" t="s">
        <v>49</v>
      </c>
      <c r="D43" s="46">
        <v>0</v>
      </c>
      <c r="E43" s="46">
        <v>2553173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2553173</v>
      </c>
      <c r="O43" s="47">
        <f t="shared" si="7"/>
        <v>7.5233833777790871</v>
      </c>
      <c r="P43" s="9"/>
    </row>
    <row r="44" spans="1:16">
      <c r="A44" s="12"/>
      <c r="B44" s="25">
        <v>337.1</v>
      </c>
      <c r="C44" s="20" t="s">
        <v>50</v>
      </c>
      <c r="D44" s="46">
        <v>0</v>
      </c>
      <c r="E44" s="46">
        <v>0</v>
      </c>
      <c r="F44" s="46">
        <v>0</v>
      </c>
      <c r="G44" s="46">
        <v>1823342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8">SUM(D44:M44)</f>
        <v>1823342</v>
      </c>
      <c r="O44" s="47">
        <f t="shared" si="7"/>
        <v>5.3728050918627437</v>
      </c>
      <c r="P44" s="9"/>
    </row>
    <row r="45" spans="1:16">
      <c r="A45" s="12"/>
      <c r="B45" s="25">
        <v>337.2</v>
      </c>
      <c r="C45" s="20" t="s">
        <v>51</v>
      </c>
      <c r="D45" s="46">
        <v>1316612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1316612</v>
      </c>
      <c r="O45" s="47">
        <f t="shared" si="7"/>
        <v>3.8796340223653001</v>
      </c>
      <c r="P45" s="9"/>
    </row>
    <row r="46" spans="1:16">
      <c r="A46" s="12"/>
      <c r="B46" s="25">
        <v>337.3</v>
      </c>
      <c r="C46" s="20" t="s">
        <v>52</v>
      </c>
      <c r="D46" s="46">
        <v>0</v>
      </c>
      <c r="E46" s="46">
        <v>75000</v>
      </c>
      <c r="F46" s="46">
        <v>0</v>
      </c>
      <c r="G46" s="46">
        <v>0</v>
      </c>
      <c r="H46" s="46">
        <v>0</v>
      </c>
      <c r="I46" s="46">
        <v>168891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243891</v>
      </c>
      <c r="O46" s="47">
        <f t="shared" si="7"/>
        <v>0.71866869005348222</v>
      </c>
      <c r="P46" s="9"/>
    </row>
    <row r="47" spans="1:16">
      <c r="A47" s="12"/>
      <c r="B47" s="25">
        <v>337.4</v>
      </c>
      <c r="C47" s="20" t="s">
        <v>53</v>
      </c>
      <c r="D47" s="46">
        <v>438540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450000</v>
      </c>
      <c r="N47" s="46">
        <f t="shared" si="8"/>
        <v>888540</v>
      </c>
      <c r="O47" s="47">
        <f t="shared" si="7"/>
        <v>2.6182428948182634</v>
      </c>
      <c r="P47" s="9"/>
    </row>
    <row r="48" spans="1:16">
      <c r="A48" s="12"/>
      <c r="B48" s="25">
        <v>337.5</v>
      </c>
      <c r="C48" s="20" t="s">
        <v>131</v>
      </c>
      <c r="D48" s="46">
        <v>0</v>
      </c>
      <c r="E48" s="46">
        <v>-5485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-5485</v>
      </c>
      <c r="O48" s="47">
        <f t="shared" si="7"/>
        <v>-1.6162538859340238E-2</v>
      </c>
      <c r="P48" s="9"/>
    </row>
    <row r="49" spans="1:16">
      <c r="A49" s="12"/>
      <c r="B49" s="25">
        <v>337.7</v>
      </c>
      <c r="C49" s="20" t="s">
        <v>54</v>
      </c>
      <c r="D49" s="46">
        <v>10000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10000</v>
      </c>
      <c r="O49" s="47">
        <f t="shared" si="7"/>
        <v>2.946679828503234E-2</v>
      </c>
      <c r="P49" s="9"/>
    </row>
    <row r="50" spans="1:16">
      <c r="A50" s="12"/>
      <c r="B50" s="25">
        <v>337.9</v>
      </c>
      <c r="C50" s="20" t="s">
        <v>55</v>
      </c>
      <c r="D50" s="46">
        <v>600</v>
      </c>
      <c r="E50" s="46">
        <v>31484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32084</v>
      </c>
      <c r="O50" s="47">
        <f t="shared" si="7"/>
        <v>9.4541275617697762E-2</v>
      </c>
      <c r="P50" s="9"/>
    </row>
    <row r="51" spans="1:16">
      <c r="A51" s="12"/>
      <c r="B51" s="25">
        <v>338</v>
      </c>
      <c r="C51" s="20" t="s">
        <v>56</v>
      </c>
      <c r="D51" s="46">
        <v>2790922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2790922</v>
      </c>
      <c r="O51" s="47">
        <f t="shared" si="7"/>
        <v>8.2239535603259029</v>
      </c>
      <c r="P51" s="9"/>
    </row>
    <row r="52" spans="1:16" ht="15.75">
      <c r="A52" s="29" t="s">
        <v>61</v>
      </c>
      <c r="B52" s="30"/>
      <c r="C52" s="31"/>
      <c r="D52" s="32">
        <f t="shared" ref="D52:M52" si="9">SUM(D53:D72)</f>
        <v>27736288</v>
      </c>
      <c r="E52" s="32">
        <f t="shared" si="9"/>
        <v>3535</v>
      </c>
      <c r="F52" s="32">
        <f t="shared" si="9"/>
        <v>369863</v>
      </c>
      <c r="G52" s="32">
        <f t="shared" si="9"/>
        <v>82325</v>
      </c>
      <c r="H52" s="32">
        <f t="shared" si="9"/>
        <v>0</v>
      </c>
      <c r="I52" s="32">
        <f t="shared" si="9"/>
        <v>238491866</v>
      </c>
      <c r="J52" s="32">
        <f t="shared" si="9"/>
        <v>26316537</v>
      </c>
      <c r="K52" s="32">
        <f t="shared" si="9"/>
        <v>0</v>
      </c>
      <c r="L52" s="32">
        <f t="shared" si="9"/>
        <v>0</v>
      </c>
      <c r="M52" s="32">
        <f t="shared" si="9"/>
        <v>9106487</v>
      </c>
      <c r="N52" s="32">
        <f>SUM(D52:M52)</f>
        <v>302106901</v>
      </c>
      <c r="O52" s="45">
        <f t="shared" si="7"/>
        <v>890.21231122832353</v>
      </c>
      <c r="P52" s="10"/>
    </row>
    <row r="53" spans="1:16">
      <c r="A53" s="12"/>
      <c r="B53" s="25">
        <v>341.2</v>
      </c>
      <c r="C53" s="20" t="s">
        <v>64</v>
      </c>
      <c r="D53" s="46">
        <v>-1556000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-1556000</v>
      </c>
      <c r="O53" s="47">
        <f t="shared" si="7"/>
        <v>-4.585033813151032</v>
      </c>
      <c r="P53" s="9"/>
    </row>
    <row r="54" spans="1:16">
      <c r="A54" s="12"/>
      <c r="B54" s="25">
        <v>341.9</v>
      </c>
      <c r="C54" s="20" t="s">
        <v>65</v>
      </c>
      <c r="D54" s="46">
        <v>145505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6" si="10">SUM(D54:M54)</f>
        <v>145505</v>
      </c>
      <c r="O54" s="47">
        <f t="shared" si="7"/>
        <v>0.42875664844636308</v>
      </c>
      <c r="P54" s="9"/>
    </row>
    <row r="55" spans="1:16">
      <c r="A55" s="12"/>
      <c r="B55" s="25">
        <v>342.1</v>
      </c>
      <c r="C55" s="20" t="s">
        <v>66</v>
      </c>
      <c r="D55" s="46">
        <v>8843399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22983605</v>
      </c>
      <c r="K55" s="46">
        <v>0</v>
      </c>
      <c r="L55" s="46">
        <v>0</v>
      </c>
      <c r="M55" s="46">
        <v>0</v>
      </c>
      <c r="N55" s="46">
        <f t="shared" si="10"/>
        <v>31827004</v>
      </c>
      <c r="O55" s="47">
        <f t="shared" si="7"/>
        <v>93.783990688491741</v>
      </c>
      <c r="P55" s="9"/>
    </row>
    <row r="56" spans="1:16">
      <c r="A56" s="12"/>
      <c r="B56" s="25">
        <v>342.2</v>
      </c>
      <c r="C56" s="20" t="s">
        <v>67</v>
      </c>
      <c r="D56" s="46">
        <v>4189001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4189001</v>
      </c>
      <c r="O56" s="47">
        <f t="shared" si="7"/>
        <v>12.343644748279875</v>
      </c>
      <c r="P56" s="9"/>
    </row>
    <row r="57" spans="1:16">
      <c r="A57" s="12"/>
      <c r="B57" s="25">
        <v>342.5</v>
      </c>
      <c r="C57" s="20" t="s">
        <v>68</v>
      </c>
      <c r="D57" s="46">
        <v>128549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128549</v>
      </c>
      <c r="O57" s="47">
        <f t="shared" si="7"/>
        <v>0.37879274527426221</v>
      </c>
      <c r="P57" s="9"/>
    </row>
    <row r="58" spans="1:16">
      <c r="A58" s="12"/>
      <c r="B58" s="25">
        <v>342.6</v>
      </c>
      <c r="C58" s="20" t="s">
        <v>69</v>
      </c>
      <c r="D58" s="46">
        <v>3373343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3373343</v>
      </c>
      <c r="O58" s="47">
        <f t="shared" si="7"/>
        <v>9.9401617727225844</v>
      </c>
      <c r="P58" s="9"/>
    </row>
    <row r="59" spans="1:16">
      <c r="A59" s="12"/>
      <c r="B59" s="25">
        <v>342.9</v>
      </c>
      <c r="C59" s="20" t="s">
        <v>70</v>
      </c>
      <c r="D59" s="46">
        <v>66981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66981</v>
      </c>
      <c r="O59" s="47">
        <f t="shared" si="7"/>
        <v>0.19737156159297511</v>
      </c>
      <c r="P59" s="9"/>
    </row>
    <row r="60" spans="1:16">
      <c r="A60" s="12"/>
      <c r="B60" s="25">
        <v>343.1</v>
      </c>
      <c r="C60" s="20" t="s">
        <v>71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9749407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9749407</v>
      </c>
      <c r="O60" s="47">
        <f t="shared" si="7"/>
        <v>28.72838094676823</v>
      </c>
      <c r="P60" s="9"/>
    </row>
    <row r="61" spans="1:16">
      <c r="A61" s="12"/>
      <c r="B61" s="25">
        <v>343.3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71078236</v>
      </c>
      <c r="J61" s="46">
        <v>1462502</v>
      </c>
      <c r="K61" s="46">
        <v>0</v>
      </c>
      <c r="L61" s="46">
        <v>0</v>
      </c>
      <c r="M61" s="46">
        <v>0</v>
      </c>
      <c r="N61" s="46">
        <f t="shared" si="10"/>
        <v>72540738</v>
      </c>
      <c r="O61" s="47">
        <f t="shared" si="7"/>
        <v>213.75432940933803</v>
      </c>
      <c r="P61" s="9"/>
    </row>
    <row r="62" spans="1:16">
      <c r="A62" s="12"/>
      <c r="B62" s="25">
        <v>343.4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60787105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60787105</v>
      </c>
      <c r="O62" s="47">
        <f t="shared" si="7"/>
        <v>179.12013613660807</v>
      </c>
      <c r="P62" s="9"/>
    </row>
    <row r="63" spans="1:16">
      <c r="A63" s="12"/>
      <c r="B63" s="25">
        <v>343.5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80483184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80483184</v>
      </c>
      <c r="O63" s="47">
        <f t="shared" si="7"/>
        <v>237.15817482651423</v>
      </c>
      <c r="P63" s="9"/>
    </row>
    <row r="64" spans="1:16">
      <c r="A64" s="12"/>
      <c r="B64" s="25">
        <v>343.9</v>
      </c>
      <c r="C64" s="20" t="s">
        <v>75</v>
      </c>
      <c r="D64" s="46">
        <v>15122</v>
      </c>
      <c r="E64" s="46">
        <v>0</v>
      </c>
      <c r="F64" s="46">
        <v>369863</v>
      </c>
      <c r="G64" s="46">
        <v>0</v>
      </c>
      <c r="H64" s="46">
        <v>0</v>
      </c>
      <c r="I64" s="46">
        <v>0</v>
      </c>
      <c r="J64" s="46">
        <v>1736876</v>
      </c>
      <c r="K64" s="46">
        <v>0</v>
      </c>
      <c r="L64" s="46">
        <v>0</v>
      </c>
      <c r="M64" s="46">
        <v>0</v>
      </c>
      <c r="N64" s="46">
        <f t="shared" si="10"/>
        <v>2121861</v>
      </c>
      <c r="O64" s="47">
        <f t="shared" si="7"/>
        <v>6.2524450075877009</v>
      </c>
      <c r="P64" s="9"/>
    </row>
    <row r="65" spans="1:16">
      <c r="A65" s="12"/>
      <c r="B65" s="25">
        <v>344.4</v>
      </c>
      <c r="C65" s="20" t="s">
        <v>76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661553</v>
      </c>
      <c r="N65" s="46">
        <f t="shared" si="10"/>
        <v>661553</v>
      </c>
      <c r="O65" s="47">
        <f t="shared" si="7"/>
        <v>1.9493848805857998</v>
      </c>
      <c r="P65" s="9"/>
    </row>
    <row r="66" spans="1:16">
      <c r="A66" s="12"/>
      <c r="B66" s="25">
        <v>344.5</v>
      </c>
      <c r="C66" s="20" t="s">
        <v>77</v>
      </c>
      <c r="D66" s="46">
        <v>34792</v>
      </c>
      <c r="E66" s="46">
        <v>0</v>
      </c>
      <c r="F66" s="46">
        <v>0</v>
      </c>
      <c r="G66" s="46">
        <v>82325</v>
      </c>
      <c r="H66" s="46">
        <v>0</v>
      </c>
      <c r="I66" s="46">
        <v>11875021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11992138</v>
      </c>
      <c r="O66" s="47">
        <f t="shared" si="7"/>
        <v>35.336991145227117</v>
      </c>
      <c r="P66" s="9"/>
    </row>
    <row r="67" spans="1:16">
      <c r="A67" s="12"/>
      <c r="B67" s="25">
        <v>345.1</v>
      </c>
      <c r="C67" s="20" t="s">
        <v>78</v>
      </c>
      <c r="D67" s="46">
        <v>458610</v>
      </c>
      <c r="E67" s="46">
        <v>3000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461610</v>
      </c>
      <c r="O67" s="47">
        <f t="shared" si="7"/>
        <v>1.3602168756353779</v>
      </c>
      <c r="P67" s="9"/>
    </row>
    <row r="68" spans="1:16">
      <c r="A68" s="12"/>
      <c r="B68" s="25">
        <v>347.2</v>
      </c>
      <c r="C68" s="20" t="s">
        <v>79</v>
      </c>
      <c r="D68" s="46">
        <v>1425248</v>
      </c>
      <c r="E68" s="46">
        <v>0</v>
      </c>
      <c r="F68" s="46">
        <v>0</v>
      </c>
      <c r="G68" s="46">
        <v>0</v>
      </c>
      <c r="H68" s="46">
        <v>0</v>
      </c>
      <c r="I68" s="46">
        <v>4048536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5473784</v>
      </c>
      <c r="O68" s="47">
        <f t="shared" si="7"/>
        <v>16.129488898383745</v>
      </c>
      <c r="P68" s="9"/>
    </row>
    <row r="69" spans="1:16">
      <c r="A69" s="12"/>
      <c r="B69" s="25">
        <v>347.4</v>
      </c>
      <c r="C69" s="20" t="s">
        <v>80</v>
      </c>
      <c r="D69" s="46">
        <v>157886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157886</v>
      </c>
      <c r="O69" s="47">
        <f t="shared" ref="O69:O96" si="11">(N69/O$98)</f>
        <v>0.46523949140306159</v>
      </c>
      <c r="P69" s="9"/>
    </row>
    <row r="70" spans="1:16">
      <c r="A70" s="12"/>
      <c r="B70" s="25">
        <v>347.5</v>
      </c>
      <c r="C70" s="20" t="s">
        <v>81</v>
      </c>
      <c r="D70" s="46">
        <v>9792152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8444934</v>
      </c>
      <c r="N70" s="46">
        <f t="shared" si="10"/>
        <v>18237086</v>
      </c>
      <c r="O70" s="47">
        <f t="shared" si="11"/>
        <v>53.738853446878728</v>
      </c>
      <c r="P70" s="9"/>
    </row>
    <row r="71" spans="1:16">
      <c r="A71" s="12"/>
      <c r="B71" s="25">
        <v>347.9</v>
      </c>
      <c r="C71" s="20" t="s">
        <v>82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467977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467977</v>
      </c>
      <c r="O71" s="47">
        <f t="shared" si="11"/>
        <v>1.3789783861034579</v>
      </c>
      <c r="P71" s="9"/>
    </row>
    <row r="72" spans="1:16">
      <c r="A72" s="12"/>
      <c r="B72" s="25">
        <v>349</v>
      </c>
      <c r="C72" s="20" t="s">
        <v>1</v>
      </c>
      <c r="D72" s="46">
        <v>661700</v>
      </c>
      <c r="E72" s="46">
        <v>535</v>
      </c>
      <c r="F72" s="46">
        <v>0</v>
      </c>
      <c r="G72" s="46">
        <v>0</v>
      </c>
      <c r="H72" s="46">
        <v>0</v>
      </c>
      <c r="I72" s="46">
        <v>2400</v>
      </c>
      <c r="J72" s="46">
        <v>133554</v>
      </c>
      <c r="K72" s="46">
        <v>0</v>
      </c>
      <c r="L72" s="46">
        <v>0</v>
      </c>
      <c r="M72" s="46">
        <v>0</v>
      </c>
      <c r="N72" s="46">
        <f t="shared" si="10"/>
        <v>798189</v>
      </c>
      <c r="O72" s="47">
        <f t="shared" si="11"/>
        <v>2.3520074256331678</v>
      </c>
      <c r="P72" s="9"/>
    </row>
    <row r="73" spans="1:16" ht="15.75">
      <c r="A73" s="29" t="s">
        <v>62</v>
      </c>
      <c r="B73" s="30"/>
      <c r="C73" s="31"/>
      <c r="D73" s="32">
        <f t="shared" ref="D73:M73" si="12">SUM(D74:D78)</f>
        <v>3789646</v>
      </c>
      <c r="E73" s="32">
        <f t="shared" si="12"/>
        <v>61578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2502584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0"/>
        <v>6353808</v>
      </c>
      <c r="O73" s="45">
        <f t="shared" si="11"/>
        <v>18.722637867782478</v>
      </c>
      <c r="P73" s="10"/>
    </row>
    <row r="74" spans="1:16">
      <c r="A74" s="13"/>
      <c r="B74" s="39">
        <v>351.1</v>
      </c>
      <c r="C74" s="21" t="s">
        <v>85</v>
      </c>
      <c r="D74" s="46">
        <v>1856302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0"/>
        <v>1856302</v>
      </c>
      <c r="O74" s="47">
        <f t="shared" si="11"/>
        <v>5.4699276590102102</v>
      </c>
      <c r="P74" s="9"/>
    </row>
    <row r="75" spans="1:16">
      <c r="A75" s="13"/>
      <c r="B75" s="39">
        <v>351.2</v>
      </c>
      <c r="C75" s="21" t="s">
        <v>86</v>
      </c>
      <c r="D75" s="46">
        <v>72608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0"/>
        <v>72608</v>
      </c>
      <c r="O75" s="47">
        <f t="shared" si="11"/>
        <v>0.21395252898796283</v>
      </c>
      <c r="P75" s="9"/>
    </row>
    <row r="76" spans="1:16">
      <c r="A76" s="13"/>
      <c r="B76" s="39">
        <v>351.3</v>
      </c>
      <c r="C76" s="21" t="s">
        <v>87</v>
      </c>
      <c r="D76" s="46">
        <v>187181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0"/>
        <v>187181</v>
      </c>
      <c r="O76" s="47">
        <f t="shared" si="11"/>
        <v>0.5515624769790638</v>
      </c>
      <c r="P76" s="9"/>
    </row>
    <row r="77" spans="1:16">
      <c r="A77" s="13"/>
      <c r="B77" s="39">
        <v>354</v>
      </c>
      <c r="C77" s="21" t="s">
        <v>88</v>
      </c>
      <c r="D77" s="46">
        <v>1655382</v>
      </c>
      <c r="E77" s="46">
        <v>0</v>
      </c>
      <c r="F77" s="46">
        <v>0</v>
      </c>
      <c r="G77" s="46">
        <v>0</v>
      </c>
      <c r="H77" s="46">
        <v>0</v>
      </c>
      <c r="I77" s="46">
        <v>2502584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4157966</v>
      </c>
      <c r="O77" s="47">
        <f t="shared" si="11"/>
        <v>12.252194539802277</v>
      </c>
      <c r="P77" s="9"/>
    </row>
    <row r="78" spans="1:16">
      <c r="A78" s="13"/>
      <c r="B78" s="39">
        <v>359</v>
      </c>
      <c r="C78" s="21" t="s">
        <v>89</v>
      </c>
      <c r="D78" s="46">
        <v>18173</v>
      </c>
      <c r="E78" s="46">
        <v>61578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79751</v>
      </c>
      <c r="O78" s="47">
        <f t="shared" si="11"/>
        <v>0.23500066300296141</v>
      </c>
      <c r="P78" s="9"/>
    </row>
    <row r="79" spans="1:16" ht="15.75">
      <c r="A79" s="29" t="s">
        <v>4</v>
      </c>
      <c r="B79" s="30"/>
      <c r="C79" s="31"/>
      <c r="D79" s="32">
        <f t="shared" ref="D79:M79" si="13">SUM(D80:D89)</f>
        <v>13414099</v>
      </c>
      <c r="E79" s="32">
        <f t="shared" si="13"/>
        <v>11095116</v>
      </c>
      <c r="F79" s="32">
        <f t="shared" si="13"/>
        <v>257489</v>
      </c>
      <c r="G79" s="32">
        <f t="shared" si="13"/>
        <v>15731177</v>
      </c>
      <c r="H79" s="32">
        <f t="shared" si="13"/>
        <v>0</v>
      </c>
      <c r="I79" s="32">
        <f t="shared" si="13"/>
        <v>18351142</v>
      </c>
      <c r="J79" s="32">
        <f t="shared" si="13"/>
        <v>393328</v>
      </c>
      <c r="K79" s="32">
        <f t="shared" si="13"/>
        <v>-312308606</v>
      </c>
      <c r="L79" s="32">
        <f t="shared" si="13"/>
        <v>0</v>
      </c>
      <c r="M79" s="32">
        <f t="shared" si="13"/>
        <v>3122999</v>
      </c>
      <c r="N79" s="32">
        <f>SUM(D79:M79)</f>
        <v>-249943256</v>
      </c>
      <c r="O79" s="45">
        <f t="shared" si="11"/>
        <v>-736.50275072561988</v>
      </c>
      <c r="P79" s="10"/>
    </row>
    <row r="80" spans="1:16">
      <c r="A80" s="12"/>
      <c r="B80" s="25">
        <v>361.1</v>
      </c>
      <c r="C80" s="20" t="s">
        <v>90</v>
      </c>
      <c r="D80" s="46">
        <v>7692731</v>
      </c>
      <c r="E80" s="46">
        <v>1296421</v>
      </c>
      <c r="F80" s="46">
        <v>257489</v>
      </c>
      <c r="G80" s="46">
        <v>3751684</v>
      </c>
      <c r="H80" s="46">
        <v>0</v>
      </c>
      <c r="I80" s="46">
        <v>14075711</v>
      </c>
      <c r="J80" s="46">
        <v>321586</v>
      </c>
      <c r="K80" s="46">
        <v>21781101</v>
      </c>
      <c r="L80" s="46">
        <v>0</v>
      </c>
      <c r="M80" s="46">
        <v>3833432</v>
      </c>
      <c r="N80" s="46">
        <f>SUM(D80:M80)</f>
        <v>53010155</v>
      </c>
      <c r="O80" s="47">
        <f t="shared" si="11"/>
        <v>156.20395444432984</v>
      </c>
      <c r="P80" s="9"/>
    </row>
    <row r="81" spans="1:119">
      <c r="A81" s="12"/>
      <c r="B81" s="25">
        <v>361.3</v>
      </c>
      <c r="C81" s="20" t="s">
        <v>91</v>
      </c>
      <c r="D81" s="46">
        <v>3724353</v>
      </c>
      <c r="E81" s="46">
        <v>6104366</v>
      </c>
      <c r="F81" s="46">
        <v>0</v>
      </c>
      <c r="G81" s="46">
        <v>1099069</v>
      </c>
      <c r="H81" s="46">
        <v>0</v>
      </c>
      <c r="I81" s="46">
        <v>0</v>
      </c>
      <c r="J81" s="46">
        <v>0</v>
      </c>
      <c r="K81" s="46">
        <v>-385923586</v>
      </c>
      <c r="L81" s="46">
        <v>0</v>
      </c>
      <c r="M81" s="46">
        <v>-779794</v>
      </c>
      <c r="N81" s="46">
        <f t="shared" ref="N81:N89" si="14">SUM(D81:M81)</f>
        <v>-375775592</v>
      </c>
      <c r="O81" s="47">
        <f t="shared" si="11"/>
        <v>-1107.2903569902612</v>
      </c>
      <c r="P81" s="9"/>
    </row>
    <row r="82" spans="1:119">
      <c r="A82" s="12"/>
      <c r="B82" s="25">
        <v>362</v>
      </c>
      <c r="C82" s="20" t="s">
        <v>92</v>
      </c>
      <c r="D82" s="46">
        <v>317404</v>
      </c>
      <c r="E82" s="46">
        <v>0</v>
      </c>
      <c r="F82" s="46">
        <v>0</v>
      </c>
      <c r="G82" s="46">
        <v>0</v>
      </c>
      <c r="H82" s="46">
        <v>0</v>
      </c>
      <c r="I82" s="46">
        <v>152637</v>
      </c>
      <c r="J82" s="46">
        <v>20017</v>
      </c>
      <c r="K82" s="46">
        <v>0</v>
      </c>
      <c r="L82" s="46">
        <v>0</v>
      </c>
      <c r="M82" s="46">
        <v>0</v>
      </c>
      <c r="N82" s="46">
        <f t="shared" si="14"/>
        <v>490058</v>
      </c>
      <c r="O82" s="47">
        <f t="shared" si="11"/>
        <v>1.4440440233966378</v>
      </c>
      <c r="P82" s="9"/>
    </row>
    <row r="83" spans="1:119">
      <c r="A83" s="12"/>
      <c r="B83" s="25">
        <v>363.23</v>
      </c>
      <c r="C83" s="20" t="s">
        <v>132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4347811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4347811</v>
      </c>
      <c r="O83" s="47">
        <f t="shared" si="11"/>
        <v>12.811606971844475</v>
      </c>
      <c r="P83" s="9"/>
    </row>
    <row r="84" spans="1:119">
      <c r="A84" s="12"/>
      <c r="B84" s="25">
        <v>363.24</v>
      </c>
      <c r="C84" s="20" t="s">
        <v>133</v>
      </c>
      <c r="D84" s="46">
        <v>0</v>
      </c>
      <c r="E84" s="46">
        <v>0</v>
      </c>
      <c r="F84" s="46">
        <v>0</v>
      </c>
      <c r="G84" s="46">
        <v>5857551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5857551</v>
      </c>
      <c r="O84" s="47">
        <f t="shared" si="11"/>
        <v>17.260327376128945</v>
      </c>
      <c r="P84" s="9"/>
    </row>
    <row r="85" spans="1:119">
      <c r="A85" s="12"/>
      <c r="B85" s="25">
        <v>364</v>
      </c>
      <c r="C85" s="20" t="s">
        <v>93</v>
      </c>
      <c r="D85" s="46">
        <v>429938</v>
      </c>
      <c r="E85" s="46">
        <v>2968598</v>
      </c>
      <c r="F85" s="46">
        <v>0</v>
      </c>
      <c r="G85" s="46">
        <v>687445</v>
      </c>
      <c r="H85" s="46">
        <v>0</v>
      </c>
      <c r="I85" s="46">
        <v>-982457</v>
      </c>
      <c r="J85" s="46">
        <v>8067</v>
      </c>
      <c r="K85" s="46">
        <v>0</v>
      </c>
      <c r="L85" s="46">
        <v>0</v>
      </c>
      <c r="M85" s="46">
        <v>0</v>
      </c>
      <c r="N85" s="46">
        <f t="shared" si="14"/>
        <v>3111591</v>
      </c>
      <c r="O85" s="47">
        <f t="shared" si="11"/>
        <v>9.1688624342522065</v>
      </c>
      <c r="P85" s="9"/>
    </row>
    <row r="86" spans="1:119">
      <c r="A86" s="12"/>
      <c r="B86" s="25">
        <v>365</v>
      </c>
      <c r="C86" s="20" t="s">
        <v>94</v>
      </c>
      <c r="D86" s="46">
        <v>24045</v>
      </c>
      <c r="E86" s="46">
        <v>0</v>
      </c>
      <c r="F86" s="46">
        <v>0</v>
      </c>
      <c r="G86" s="46">
        <v>0</v>
      </c>
      <c r="H86" s="46">
        <v>0</v>
      </c>
      <c r="I86" s="46">
        <v>410626</v>
      </c>
      <c r="J86" s="46">
        <v>6119</v>
      </c>
      <c r="K86" s="46">
        <v>0</v>
      </c>
      <c r="L86" s="46">
        <v>0</v>
      </c>
      <c r="M86" s="46">
        <v>0</v>
      </c>
      <c r="N86" s="46">
        <f t="shared" si="14"/>
        <v>440790</v>
      </c>
      <c r="O86" s="47">
        <f t="shared" si="11"/>
        <v>1.2988670016059405</v>
      </c>
      <c r="P86" s="9"/>
    </row>
    <row r="87" spans="1:119">
      <c r="A87" s="12"/>
      <c r="B87" s="25">
        <v>366</v>
      </c>
      <c r="C87" s="20" t="s">
        <v>95</v>
      </c>
      <c r="D87" s="46">
        <v>175945</v>
      </c>
      <c r="E87" s="46">
        <v>698887</v>
      </c>
      <c r="F87" s="46">
        <v>0</v>
      </c>
      <c r="G87" s="46">
        <v>4335428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4"/>
        <v>5210260</v>
      </c>
      <c r="O87" s="47">
        <f t="shared" si="11"/>
        <v>15.35296804325726</v>
      </c>
      <c r="P87" s="9"/>
    </row>
    <row r="88" spans="1:119">
      <c r="A88" s="12"/>
      <c r="B88" s="25">
        <v>368</v>
      </c>
      <c r="C88" s="20" t="s">
        <v>96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27418168</v>
      </c>
      <c r="L88" s="46">
        <v>0</v>
      </c>
      <c r="M88" s="46">
        <v>0</v>
      </c>
      <c r="N88" s="46">
        <f t="shared" si="14"/>
        <v>27418168</v>
      </c>
      <c r="O88" s="47">
        <f t="shared" si="11"/>
        <v>80.792562580112858</v>
      </c>
      <c r="P88" s="9"/>
    </row>
    <row r="89" spans="1:119">
      <c r="A89" s="12"/>
      <c r="B89" s="25">
        <v>369.9</v>
      </c>
      <c r="C89" s="20" t="s">
        <v>98</v>
      </c>
      <c r="D89" s="46">
        <v>1049683</v>
      </c>
      <c r="E89" s="46">
        <v>26844</v>
      </c>
      <c r="F89" s="46">
        <v>0</v>
      </c>
      <c r="G89" s="46">
        <v>0</v>
      </c>
      <c r="H89" s="46">
        <v>0</v>
      </c>
      <c r="I89" s="46">
        <v>346814</v>
      </c>
      <c r="J89" s="46">
        <v>37539</v>
      </c>
      <c r="K89" s="46">
        <v>24415711</v>
      </c>
      <c r="L89" s="46">
        <v>0</v>
      </c>
      <c r="M89" s="46">
        <v>69361</v>
      </c>
      <c r="N89" s="46">
        <f t="shared" si="14"/>
        <v>25945952</v>
      </c>
      <c r="O89" s="47">
        <f t="shared" si="11"/>
        <v>76.454413389713139</v>
      </c>
      <c r="P89" s="9"/>
    </row>
    <row r="90" spans="1:119" ht="15.75">
      <c r="A90" s="29" t="s">
        <v>63</v>
      </c>
      <c r="B90" s="30"/>
      <c r="C90" s="31"/>
      <c r="D90" s="32">
        <f t="shared" ref="D90:M90" si="15">SUM(D91:D95)</f>
        <v>48418479</v>
      </c>
      <c r="E90" s="32">
        <f t="shared" si="15"/>
        <v>11701867</v>
      </c>
      <c r="F90" s="32">
        <f t="shared" si="15"/>
        <v>44093067</v>
      </c>
      <c r="G90" s="32">
        <f t="shared" si="15"/>
        <v>21063585</v>
      </c>
      <c r="H90" s="32">
        <f t="shared" si="15"/>
        <v>0</v>
      </c>
      <c r="I90" s="32">
        <f t="shared" si="15"/>
        <v>13797123</v>
      </c>
      <c r="J90" s="32">
        <f t="shared" si="15"/>
        <v>3889</v>
      </c>
      <c r="K90" s="32">
        <f t="shared" si="15"/>
        <v>0</v>
      </c>
      <c r="L90" s="32">
        <f t="shared" si="15"/>
        <v>0</v>
      </c>
      <c r="M90" s="32">
        <f t="shared" si="15"/>
        <v>69500</v>
      </c>
      <c r="N90" s="32">
        <f t="shared" ref="N90:N96" si="16">SUM(D90:M90)</f>
        <v>139147510</v>
      </c>
      <c r="O90" s="45">
        <f t="shared" si="11"/>
        <v>410.02316090345204</v>
      </c>
      <c r="P90" s="9"/>
    </row>
    <row r="91" spans="1:119">
      <c r="A91" s="12"/>
      <c r="B91" s="25">
        <v>381</v>
      </c>
      <c r="C91" s="20" t="s">
        <v>99</v>
      </c>
      <c r="D91" s="46">
        <v>48418479</v>
      </c>
      <c r="E91" s="46">
        <v>11701867</v>
      </c>
      <c r="F91" s="46">
        <v>35923067</v>
      </c>
      <c r="G91" s="46">
        <v>21063585</v>
      </c>
      <c r="H91" s="46">
        <v>0</v>
      </c>
      <c r="I91" s="46">
        <v>242000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6"/>
        <v>117348998</v>
      </c>
      <c r="O91" s="47">
        <f t="shared" si="11"/>
        <v>345.78992530166636</v>
      </c>
      <c r="P91" s="9"/>
    </row>
    <row r="92" spans="1:119">
      <c r="A92" s="12"/>
      <c r="B92" s="25">
        <v>385</v>
      </c>
      <c r="C92" s="20" t="s">
        <v>134</v>
      </c>
      <c r="D92" s="46">
        <v>0</v>
      </c>
      <c r="E92" s="46">
        <v>0</v>
      </c>
      <c r="F92" s="46">
        <v>8170000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6"/>
        <v>8170000</v>
      </c>
      <c r="O92" s="47">
        <f t="shared" si="11"/>
        <v>24.074374198871421</v>
      </c>
      <c r="P92" s="9"/>
    </row>
    <row r="93" spans="1:119">
      <c r="A93" s="12"/>
      <c r="B93" s="25">
        <v>389.4</v>
      </c>
      <c r="C93" s="20" t="s">
        <v>101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11453163</v>
      </c>
      <c r="J93" s="46">
        <v>0</v>
      </c>
      <c r="K93" s="46">
        <v>0</v>
      </c>
      <c r="L93" s="46">
        <v>0</v>
      </c>
      <c r="M93" s="46">
        <v>69500</v>
      </c>
      <c r="N93" s="46">
        <f t="shared" si="16"/>
        <v>11522663</v>
      </c>
      <c r="O93" s="47">
        <f t="shared" si="11"/>
        <v>33.953598632740558</v>
      </c>
      <c r="P93" s="9"/>
    </row>
    <row r="94" spans="1:119">
      <c r="A94" s="12"/>
      <c r="B94" s="25">
        <v>389.7</v>
      </c>
      <c r="C94" s="20" t="s">
        <v>102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2101960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6"/>
        <v>2101960</v>
      </c>
      <c r="O94" s="47">
        <f t="shared" si="11"/>
        <v>6.1938031323206575</v>
      </c>
      <c r="P94" s="9"/>
    </row>
    <row r="95" spans="1:119" ht="15.75" thickBot="1">
      <c r="A95" s="12"/>
      <c r="B95" s="25">
        <v>389.8</v>
      </c>
      <c r="C95" s="20" t="s">
        <v>135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3889</v>
      </c>
      <c r="K95" s="46">
        <v>0</v>
      </c>
      <c r="L95" s="46">
        <v>0</v>
      </c>
      <c r="M95" s="46">
        <v>0</v>
      </c>
      <c r="N95" s="46">
        <f t="shared" si="16"/>
        <v>3889</v>
      </c>
      <c r="O95" s="47">
        <f t="shared" si="11"/>
        <v>1.1459637853049078E-2</v>
      </c>
      <c r="P95" s="9"/>
    </row>
    <row r="96" spans="1:119" ht="16.5" thickBot="1">
      <c r="A96" s="14" t="s">
        <v>83</v>
      </c>
      <c r="B96" s="23"/>
      <c r="C96" s="22"/>
      <c r="D96" s="15">
        <f t="shared" ref="D96:M96" si="17">SUM(D5,D17,D23,D52,D73,D79,D90)</f>
        <v>338278070</v>
      </c>
      <c r="E96" s="15">
        <f t="shared" si="17"/>
        <v>168285848</v>
      </c>
      <c r="F96" s="15">
        <f t="shared" si="17"/>
        <v>44886419</v>
      </c>
      <c r="G96" s="15">
        <f t="shared" si="17"/>
        <v>65066435</v>
      </c>
      <c r="H96" s="15">
        <f t="shared" si="17"/>
        <v>0</v>
      </c>
      <c r="I96" s="15">
        <f t="shared" si="17"/>
        <v>274669020</v>
      </c>
      <c r="J96" s="15">
        <f t="shared" si="17"/>
        <v>26840253</v>
      </c>
      <c r="K96" s="15">
        <f t="shared" si="17"/>
        <v>-312308606</v>
      </c>
      <c r="L96" s="15">
        <f t="shared" si="17"/>
        <v>0</v>
      </c>
      <c r="M96" s="15">
        <f t="shared" si="17"/>
        <v>13387929</v>
      </c>
      <c r="N96" s="15">
        <f t="shared" si="16"/>
        <v>619105368</v>
      </c>
      <c r="O96" s="38">
        <f t="shared" si="11"/>
        <v>1824.3052996036715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136</v>
      </c>
      <c r="M98" s="48"/>
      <c r="N98" s="48"/>
      <c r="O98" s="43">
        <v>339365</v>
      </c>
    </row>
    <row r="99" spans="1: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customHeight="1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8"/>
      <c r="M3" s="69"/>
      <c r="N3" s="36"/>
      <c r="O3" s="37"/>
      <c r="P3" s="70" t="s">
        <v>190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191</v>
      </c>
      <c r="N4" s="35" t="s">
        <v>10</v>
      </c>
      <c r="O4" s="35" t="s">
        <v>192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193</v>
      </c>
      <c r="B5" s="26"/>
      <c r="C5" s="26"/>
      <c r="D5" s="27">
        <f t="shared" ref="D5:N5" si="0">SUM(D6:D18)</f>
        <v>312969417</v>
      </c>
      <c r="E5" s="27">
        <f t="shared" si="0"/>
        <v>61408175</v>
      </c>
      <c r="F5" s="27">
        <f t="shared" si="0"/>
        <v>2000000</v>
      </c>
      <c r="G5" s="27">
        <f t="shared" si="0"/>
        <v>22279093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1926740</v>
      </c>
      <c r="O5" s="28">
        <f>SUM(D5:N5)</f>
        <v>400583425</v>
      </c>
      <c r="P5" s="33">
        <f t="shared" ref="P5:P36" si="1">(O5/P$101)</f>
        <v>1022.4181342521695</v>
      </c>
      <c r="Q5" s="6"/>
    </row>
    <row r="6" spans="1:134">
      <c r="A6" s="12"/>
      <c r="B6" s="25">
        <v>311</v>
      </c>
      <c r="C6" s="20" t="s">
        <v>3</v>
      </c>
      <c r="D6" s="46">
        <v>241271446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241271446</v>
      </c>
      <c r="P6" s="47">
        <f t="shared" si="1"/>
        <v>615.80256763654927</v>
      </c>
      <c r="Q6" s="9"/>
    </row>
    <row r="7" spans="1:134">
      <c r="A7" s="12"/>
      <c r="B7" s="25">
        <v>312.13</v>
      </c>
      <c r="C7" s="20" t="s">
        <v>194</v>
      </c>
      <c r="D7" s="46">
        <v>0</v>
      </c>
      <c r="E7" s="46">
        <v>0</v>
      </c>
      <c r="F7" s="46">
        <v>2000000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2000000</v>
      </c>
      <c r="P7" s="47">
        <f t="shared" si="1"/>
        <v>5.1046452271567127</v>
      </c>
      <c r="Q7" s="9"/>
    </row>
    <row r="8" spans="1:134">
      <c r="A8" s="12"/>
      <c r="B8" s="25">
        <v>312.41000000000003</v>
      </c>
      <c r="C8" s="20" t="s">
        <v>195</v>
      </c>
      <c r="D8" s="46">
        <v>0</v>
      </c>
      <c r="E8" s="46">
        <v>10811372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10811372</v>
      </c>
      <c r="P8" s="47">
        <f t="shared" si="1"/>
        <v>27.59410923940786</v>
      </c>
      <c r="Q8" s="9"/>
    </row>
    <row r="9" spans="1:134">
      <c r="A9" s="12"/>
      <c r="B9" s="25">
        <v>312.62</v>
      </c>
      <c r="C9" s="20" t="s">
        <v>196</v>
      </c>
      <c r="D9" s="46">
        <v>0</v>
      </c>
      <c r="E9" s="46">
        <v>7846949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7846949</v>
      </c>
      <c r="P9" s="47">
        <f t="shared" si="1"/>
        <v>20.027945380296071</v>
      </c>
      <c r="Q9" s="9"/>
    </row>
    <row r="10" spans="1:134">
      <c r="A10" s="12"/>
      <c r="B10" s="25">
        <v>312.63</v>
      </c>
      <c r="C10" s="20" t="s">
        <v>197</v>
      </c>
      <c r="D10" s="46">
        <v>0</v>
      </c>
      <c r="E10" s="46">
        <v>0</v>
      </c>
      <c r="F10" s="46">
        <v>0</v>
      </c>
      <c r="G10" s="46">
        <v>22279093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22279093</v>
      </c>
      <c r="P10" s="47">
        <f t="shared" si="1"/>
        <v>56.863432873915265</v>
      </c>
      <c r="Q10" s="9"/>
    </row>
    <row r="11" spans="1:134">
      <c r="A11" s="12"/>
      <c r="B11" s="25">
        <v>314.10000000000002</v>
      </c>
      <c r="C11" s="20" t="s">
        <v>14</v>
      </c>
      <c r="D11" s="46">
        <v>35156574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35156574</v>
      </c>
      <c r="P11" s="47">
        <f t="shared" si="1"/>
        <v>89.730918836140887</v>
      </c>
      <c r="Q11" s="9"/>
    </row>
    <row r="12" spans="1:134">
      <c r="A12" s="12"/>
      <c r="B12" s="25">
        <v>314.3</v>
      </c>
      <c r="C12" s="20" t="s">
        <v>15</v>
      </c>
      <c r="D12" s="46">
        <v>6972126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6972126</v>
      </c>
      <c r="P12" s="47">
        <f t="shared" si="1"/>
        <v>17.79511485451761</v>
      </c>
      <c r="Q12" s="9"/>
    </row>
    <row r="13" spans="1:134">
      <c r="A13" s="12"/>
      <c r="B13" s="25">
        <v>314.39999999999998</v>
      </c>
      <c r="C13" s="20" t="s">
        <v>16</v>
      </c>
      <c r="D13" s="46">
        <v>1579885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1579885</v>
      </c>
      <c r="P13" s="47">
        <f t="shared" si="1"/>
        <v>4.0323762123532418</v>
      </c>
      <c r="Q13" s="9"/>
    </row>
    <row r="14" spans="1:134">
      <c r="A14" s="12"/>
      <c r="B14" s="25">
        <v>314.7</v>
      </c>
      <c r="C14" s="20" t="s">
        <v>17</v>
      </c>
      <c r="D14" s="46">
        <v>31169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31169</v>
      </c>
      <c r="P14" s="47">
        <f t="shared" si="1"/>
        <v>7.9553343542623792E-2</v>
      </c>
      <c r="Q14" s="9"/>
    </row>
    <row r="15" spans="1:134">
      <c r="A15" s="12"/>
      <c r="B15" s="25">
        <v>315.2</v>
      </c>
      <c r="C15" s="20" t="s">
        <v>198</v>
      </c>
      <c r="D15" s="46">
        <v>16791200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16791200</v>
      </c>
      <c r="P15" s="47">
        <f t="shared" si="1"/>
        <v>42.856559469116895</v>
      </c>
      <c r="Q15" s="9"/>
    </row>
    <row r="16" spans="1:134">
      <c r="A16" s="12"/>
      <c r="B16" s="25">
        <v>316</v>
      </c>
      <c r="C16" s="20" t="s">
        <v>139</v>
      </c>
      <c r="D16" s="46">
        <v>10987301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10987301</v>
      </c>
      <c r="P16" s="47">
        <f t="shared" si="1"/>
        <v>28.043136804492089</v>
      </c>
      <c r="Q16" s="9"/>
    </row>
    <row r="17" spans="1:17">
      <c r="A17" s="12"/>
      <c r="B17" s="25">
        <v>319.10000000000002</v>
      </c>
      <c r="C17" s="20" t="s">
        <v>199</v>
      </c>
      <c r="D17" s="46">
        <v>179716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179716</v>
      </c>
      <c r="P17" s="47">
        <f t="shared" si="1"/>
        <v>0.45869321082184789</v>
      </c>
      <c r="Q17" s="9"/>
    </row>
    <row r="18" spans="1:17">
      <c r="A18" s="12"/>
      <c r="B18" s="25">
        <v>319.89999999999998</v>
      </c>
      <c r="C18" s="20" t="s">
        <v>20</v>
      </c>
      <c r="D18" s="46">
        <v>0</v>
      </c>
      <c r="E18" s="46">
        <v>42749854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1926740</v>
      </c>
      <c r="O18" s="46">
        <f>SUM(D18:N18)</f>
        <v>44676594</v>
      </c>
      <c r="P18" s="47">
        <f t="shared" si="1"/>
        <v>114.02908116385912</v>
      </c>
      <c r="Q18" s="9"/>
    </row>
    <row r="19" spans="1:17" ht="15.75">
      <c r="A19" s="29" t="s">
        <v>21</v>
      </c>
      <c r="B19" s="30"/>
      <c r="C19" s="31"/>
      <c r="D19" s="32">
        <f t="shared" ref="D19:N19" si="3">SUM(D20:D29)</f>
        <v>33613686</v>
      </c>
      <c r="E19" s="32">
        <f t="shared" si="3"/>
        <v>41346587</v>
      </c>
      <c r="F19" s="32">
        <f t="shared" si="3"/>
        <v>0</v>
      </c>
      <c r="G19" s="32">
        <f t="shared" si="3"/>
        <v>14217516</v>
      </c>
      <c r="H19" s="32">
        <f t="shared" si="3"/>
        <v>0</v>
      </c>
      <c r="I19" s="32">
        <f t="shared" si="3"/>
        <v>803081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44">
        <f>SUM(D19:N19)</f>
        <v>89980870</v>
      </c>
      <c r="P19" s="45">
        <f t="shared" si="1"/>
        <v>229.6602092904543</v>
      </c>
      <c r="Q19" s="10"/>
    </row>
    <row r="20" spans="1:17">
      <c r="A20" s="12"/>
      <c r="B20" s="25">
        <v>322</v>
      </c>
      <c r="C20" s="20" t="s">
        <v>200</v>
      </c>
      <c r="D20" s="46">
        <v>353152</v>
      </c>
      <c r="E20" s="46">
        <v>14374519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14727671</v>
      </c>
      <c r="P20" s="47">
        <f t="shared" si="1"/>
        <v>37.589767738642166</v>
      </c>
      <c r="Q20" s="9"/>
    </row>
    <row r="21" spans="1:17">
      <c r="A21" s="12"/>
      <c r="B21" s="25">
        <v>323.10000000000002</v>
      </c>
      <c r="C21" s="20" t="s">
        <v>22</v>
      </c>
      <c r="D21" s="46">
        <v>31344545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9" si="4">SUM(D21:N21)</f>
        <v>31344545</v>
      </c>
      <c r="P21" s="47">
        <f t="shared" si="1"/>
        <v>80.001391015824396</v>
      </c>
      <c r="Q21" s="9"/>
    </row>
    <row r="22" spans="1:17">
      <c r="A22" s="12"/>
      <c r="B22" s="25">
        <v>323.3</v>
      </c>
      <c r="C22" s="20" t="s">
        <v>181</v>
      </c>
      <c r="D22" s="46">
        <v>137253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137253</v>
      </c>
      <c r="P22" s="47">
        <f t="shared" si="1"/>
        <v>0.35031393568147012</v>
      </c>
      <c r="Q22" s="9"/>
    </row>
    <row r="23" spans="1:17">
      <c r="A23" s="12"/>
      <c r="B23" s="25">
        <v>323.39999999999998</v>
      </c>
      <c r="C23" s="20" t="s">
        <v>24</v>
      </c>
      <c r="D23" s="46">
        <v>1530127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1530127</v>
      </c>
      <c r="P23" s="47">
        <f t="shared" si="1"/>
        <v>3.9053777437468096</v>
      </c>
      <c r="Q23" s="9"/>
    </row>
    <row r="24" spans="1:17">
      <c r="A24" s="12"/>
      <c r="B24" s="25">
        <v>323.7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772122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772122</v>
      </c>
      <c r="P24" s="47">
        <f t="shared" si="1"/>
        <v>1.9707044410413477</v>
      </c>
      <c r="Q24" s="9"/>
    </row>
    <row r="25" spans="1:17">
      <c r="A25" s="12"/>
      <c r="B25" s="25">
        <v>323.89999999999998</v>
      </c>
      <c r="C25" s="20" t="s">
        <v>167</v>
      </c>
      <c r="D25" s="46">
        <v>81306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81306</v>
      </c>
      <c r="P25" s="47">
        <f t="shared" si="1"/>
        <v>0.20751914241960184</v>
      </c>
      <c r="Q25" s="9"/>
    </row>
    <row r="26" spans="1:17">
      <c r="A26" s="12"/>
      <c r="B26" s="25">
        <v>324.32</v>
      </c>
      <c r="C26" s="20" t="s">
        <v>27</v>
      </c>
      <c r="D26" s="46">
        <v>0</v>
      </c>
      <c r="E26" s="46">
        <v>6176199</v>
      </c>
      <c r="F26" s="46">
        <v>0</v>
      </c>
      <c r="G26" s="46">
        <v>318527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6494726</v>
      </c>
      <c r="P26" s="47">
        <f t="shared" si="1"/>
        <v>16.576636038795304</v>
      </c>
      <c r="Q26" s="9"/>
    </row>
    <row r="27" spans="1:17">
      <c r="A27" s="12"/>
      <c r="B27" s="25">
        <v>325.10000000000002</v>
      </c>
      <c r="C27" s="20" t="s">
        <v>168</v>
      </c>
      <c r="D27" s="46">
        <v>0</v>
      </c>
      <c r="E27" s="46">
        <v>0</v>
      </c>
      <c r="F27" s="46">
        <v>0</v>
      </c>
      <c r="G27" s="46">
        <v>13702254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13702254</v>
      </c>
      <c r="P27" s="47">
        <f t="shared" si="1"/>
        <v>34.97257274119449</v>
      </c>
      <c r="Q27" s="9"/>
    </row>
    <row r="28" spans="1:17">
      <c r="A28" s="12"/>
      <c r="B28" s="25">
        <v>325.2</v>
      </c>
      <c r="C28" s="20" t="s">
        <v>28</v>
      </c>
      <c r="D28" s="46">
        <v>0</v>
      </c>
      <c r="E28" s="46">
        <v>19661748</v>
      </c>
      <c r="F28" s="46">
        <v>0</v>
      </c>
      <c r="G28" s="46">
        <v>196735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19858483</v>
      </c>
      <c r="P28" s="47">
        <f t="shared" si="1"/>
        <v>50.685255232261355</v>
      </c>
      <c r="Q28" s="9"/>
    </row>
    <row r="29" spans="1:17">
      <c r="A29" s="12"/>
      <c r="B29" s="25">
        <v>329.5</v>
      </c>
      <c r="C29" s="20" t="s">
        <v>201</v>
      </c>
      <c r="D29" s="46">
        <v>167303</v>
      </c>
      <c r="E29" s="46">
        <v>1134121</v>
      </c>
      <c r="F29" s="46">
        <v>0</v>
      </c>
      <c r="G29" s="46">
        <v>0</v>
      </c>
      <c r="H29" s="46">
        <v>0</v>
      </c>
      <c r="I29" s="46">
        <v>30959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1332383</v>
      </c>
      <c r="P29" s="47">
        <f t="shared" si="1"/>
        <v>3.4006712608473713</v>
      </c>
      <c r="Q29" s="9"/>
    </row>
    <row r="30" spans="1:17" ht="15.75">
      <c r="A30" s="29" t="s">
        <v>202</v>
      </c>
      <c r="B30" s="30"/>
      <c r="C30" s="31"/>
      <c r="D30" s="32">
        <f t="shared" ref="D30:N30" si="5">SUM(D31:D53)</f>
        <v>60257400</v>
      </c>
      <c r="E30" s="32">
        <f t="shared" si="5"/>
        <v>80839371</v>
      </c>
      <c r="F30" s="32">
        <f t="shared" si="5"/>
        <v>0</v>
      </c>
      <c r="G30" s="32">
        <f t="shared" si="5"/>
        <v>2828310</v>
      </c>
      <c r="H30" s="32">
        <f t="shared" si="5"/>
        <v>0</v>
      </c>
      <c r="I30" s="32">
        <f t="shared" si="5"/>
        <v>4558670</v>
      </c>
      <c r="J30" s="32">
        <f t="shared" si="5"/>
        <v>68986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809046</v>
      </c>
      <c r="O30" s="44">
        <f>SUM(D30:N30)</f>
        <v>149361783</v>
      </c>
      <c r="P30" s="45">
        <f t="shared" si="1"/>
        <v>381.21945635528328</v>
      </c>
      <c r="Q30" s="10"/>
    </row>
    <row r="31" spans="1:17">
      <c r="A31" s="12"/>
      <c r="B31" s="25">
        <v>331.2</v>
      </c>
      <c r="C31" s="20" t="s">
        <v>30</v>
      </c>
      <c r="D31" s="46">
        <v>373105</v>
      </c>
      <c r="E31" s="46">
        <v>3548010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3921115</v>
      </c>
      <c r="P31" s="47">
        <f t="shared" si="1"/>
        <v>10.007950484941297</v>
      </c>
      <c r="Q31" s="9"/>
    </row>
    <row r="32" spans="1:17">
      <c r="A32" s="12"/>
      <c r="B32" s="25">
        <v>331.39</v>
      </c>
      <c r="C32" s="20" t="s">
        <v>35</v>
      </c>
      <c r="D32" s="46">
        <v>0</v>
      </c>
      <c r="E32" s="46">
        <v>239222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7" si="6">SUM(D32:N32)</f>
        <v>239222</v>
      </c>
      <c r="P32" s="47">
        <f t="shared" si="1"/>
        <v>0.6105717202654416</v>
      </c>
      <c r="Q32" s="9"/>
    </row>
    <row r="33" spans="1:17">
      <c r="A33" s="12"/>
      <c r="B33" s="25">
        <v>331.5</v>
      </c>
      <c r="C33" s="20" t="s">
        <v>32</v>
      </c>
      <c r="D33" s="46">
        <v>399227</v>
      </c>
      <c r="E33" s="46">
        <v>26510019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26909246</v>
      </c>
      <c r="P33" s="47">
        <f t="shared" si="1"/>
        <v>68.681077080142927</v>
      </c>
      <c r="Q33" s="9"/>
    </row>
    <row r="34" spans="1:17">
      <c r="A34" s="12"/>
      <c r="B34" s="25">
        <v>331.61</v>
      </c>
      <c r="C34" s="20" t="s">
        <v>37</v>
      </c>
      <c r="D34" s="46">
        <v>0</v>
      </c>
      <c r="E34" s="46">
        <v>7152517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7152517</v>
      </c>
      <c r="P34" s="47">
        <f t="shared" si="1"/>
        <v>18.255530883103624</v>
      </c>
      <c r="Q34" s="9"/>
    </row>
    <row r="35" spans="1:17">
      <c r="A35" s="12"/>
      <c r="B35" s="25">
        <v>331.7</v>
      </c>
      <c r="C35" s="20" t="s">
        <v>119</v>
      </c>
      <c r="D35" s="46">
        <v>0</v>
      </c>
      <c r="E35" s="46">
        <v>20000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20000</v>
      </c>
      <c r="P35" s="47">
        <f t="shared" si="1"/>
        <v>5.1046452271567129E-2</v>
      </c>
      <c r="Q35" s="9"/>
    </row>
    <row r="36" spans="1:17">
      <c r="A36" s="12"/>
      <c r="B36" s="25">
        <v>331.9</v>
      </c>
      <c r="C36" s="20" t="s">
        <v>33</v>
      </c>
      <c r="D36" s="46">
        <v>0</v>
      </c>
      <c r="E36" s="46">
        <v>26573000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26573000</v>
      </c>
      <c r="P36" s="47">
        <f t="shared" si="1"/>
        <v>67.822868810617663</v>
      </c>
      <c r="Q36" s="9"/>
    </row>
    <row r="37" spans="1:17">
      <c r="A37" s="12"/>
      <c r="B37" s="25">
        <v>334.2</v>
      </c>
      <c r="C37" s="20" t="s">
        <v>34</v>
      </c>
      <c r="D37" s="46">
        <v>7811382</v>
      </c>
      <c r="E37" s="46">
        <v>316026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8127408</v>
      </c>
      <c r="P37" s="47">
        <f t="shared" ref="P37:P68" si="7">(O37/P$101)</f>
        <v>20.743767228177642</v>
      </c>
      <c r="Q37" s="9"/>
    </row>
    <row r="38" spans="1:17">
      <c r="A38" s="12"/>
      <c r="B38" s="25">
        <v>334.31</v>
      </c>
      <c r="C38" s="20" t="s">
        <v>188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4399829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4399829</v>
      </c>
      <c r="P38" s="47">
        <f t="shared" si="7"/>
        <v>11.229783052577845</v>
      </c>
      <c r="Q38" s="9"/>
    </row>
    <row r="39" spans="1:17">
      <c r="A39" s="12"/>
      <c r="B39" s="25">
        <v>334.39</v>
      </c>
      <c r="C39" s="20" t="s">
        <v>38</v>
      </c>
      <c r="D39" s="46">
        <v>0</v>
      </c>
      <c r="E39" s="46">
        <v>0</v>
      </c>
      <c r="F39" s="46">
        <v>0</v>
      </c>
      <c r="G39" s="46">
        <v>350000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350000</v>
      </c>
      <c r="P39" s="47">
        <f t="shared" si="7"/>
        <v>0.89331291475242469</v>
      </c>
      <c r="Q39" s="9"/>
    </row>
    <row r="40" spans="1:17">
      <c r="A40" s="12"/>
      <c r="B40" s="25">
        <v>334.49</v>
      </c>
      <c r="C40" s="20" t="s">
        <v>39</v>
      </c>
      <c r="D40" s="46">
        <v>0</v>
      </c>
      <c r="E40" s="46">
        <v>2125904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2125904</v>
      </c>
      <c r="P40" s="47">
        <f t="shared" si="7"/>
        <v>5.4259928534966821</v>
      </c>
      <c r="Q40" s="9"/>
    </row>
    <row r="41" spans="1:17">
      <c r="A41" s="12"/>
      <c r="B41" s="25">
        <v>334.9</v>
      </c>
      <c r="C41" s="20" t="s">
        <v>42</v>
      </c>
      <c r="D41" s="46">
        <v>439466</v>
      </c>
      <c r="E41" s="46">
        <v>4357994</v>
      </c>
      <c r="F41" s="46">
        <v>0</v>
      </c>
      <c r="G41" s="46">
        <v>2077480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6874940</v>
      </c>
      <c r="P41" s="47">
        <f t="shared" si="7"/>
        <v>17.547064828994383</v>
      </c>
      <c r="Q41" s="9"/>
    </row>
    <row r="42" spans="1:17">
      <c r="A42" s="12"/>
      <c r="B42" s="25">
        <v>335.125</v>
      </c>
      <c r="C42" s="20" t="s">
        <v>203</v>
      </c>
      <c r="D42" s="46">
        <v>9328424</v>
      </c>
      <c r="E42" s="46">
        <v>6482464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15810888</v>
      </c>
      <c r="P42" s="47">
        <f t="shared" si="7"/>
        <v>40.354486983154672</v>
      </c>
      <c r="Q42" s="9"/>
    </row>
    <row r="43" spans="1:17">
      <c r="A43" s="12"/>
      <c r="B43" s="25">
        <v>335.14</v>
      </c>
      <c r="C43" s="20" t="s">
        <v>143</v>
      </c>
      <c r="D43" s="46">
        <v>170472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170472</v>
      </c>
      <c r="P43" s="47">
        <f t="shared" si="7"/>
        <v>0.43509954058192957</v>
      </c>
      <c r="Q43" s="9"/>
    </row>
    <row r="44" spans="1:17">
      <c r="A44" s="12"/>
      <c r="B44" s="25">
        <v>335.15</v>
      </c>
      <c r="C44" s="20" t="s">
        <v>144</v>
      </c>
      <c r="D44" s="46">
        <v>143891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143891</v>
      </c>
      <c r="P44" s="47">
        <f t="shared" si="7"/>
        <v>0.36725625319040328</v>
      </c>
      <c r="Q44" s="9"/>
    </row>
    <row r="45" spans="1:17">
      <c r="A45" s="12"/>
      <c r="B45" s="25">
        <v>335.18</v>
      </c>
      <c r="C45" s="20" t="s">
        <v>204</v>
      </c>
      <c r="D45" s="46">
        <v>38263034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38263034</v>
      </c>
      <c r="P45" s="47">
        <f t="shared" si="7"/>
        <v>97.659606942317509</v>
      </c>
      <c r="Q45" s="9"/>
    </row>
    <row r="46" spans="1:17">
      <c r="A46" s="12"/>
      <c r="B46" s="25">
        <v>335.21</v>
      </c>
      <c r="C46" s="20" t="s">
        <v>174</v>
      </c>
      <c r="D46" s="46">
        <v>222756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222756</v>
      </c>
      <c r="P46" s="47">
        <f t="shared" si="7"/>
        <v>0.56854517611026034</v>
      </c>
      <c r="Q46" s="9"/>
    </row>
    <row r="47" spans="1:17">
      <c r="A47" s="12"/>
      <c r="B47" s="25">
        <v>335.35</v>
      </c>
      <c r="C47" s="20" t="s">
        <v>169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114265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114265</v>
      </c>
      <c r="P47" s="47">
        <f t="shared" si="7"/>
        <v>0.29164114344053088</v>
      </c>
      <c r="Q47" s="9"/>
    </row>
    <row r="48" spans="1:17">
      <c r="A48" s="12"/>
      <c r="B48" s="25">
        <v>335.45</v>
      </c>
      <c r="C48" s="20" t="s">
        <v>205</v>
      </c>
      <c r="D48" s="46">
        <v>180565</v>
      </c>
      <c r="E48" s="46">
        <v>57406</v>
      </c>
      <c r="F48" s="46">
        <v>0</v>
      </c>
      <c r="G48" s="46">
        <v>0</v>
      </c>
      <c r="H48" s="46">
        <v>0</v>
      </c>
      <c r="I48" s="46">
        <v>0</v>
      </c>
      <c r="J48" s="46">
        <v>68986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3" si="8">SUM(D48:N48)</f>
        <v>306957</v>
      </c>
      <c r="P48" s="47">
        <f t="shared" si="7"/>
        <v>0.78345329249617146</v>
      </c>
      <c r="Q48" s="9"/>
    </row>
    <row r="49" spans="1:17">
      <c r="A49" s="12"/>
      <c r="B49" s="25">
        <v>335.5</v>
      </c>
      <c r="C49" s="20" t="s">
        <v>49</v>
      </c>
      <c r="D49" s="46">
        <v>0</v>
      </c>
      <c r="E49" s="46">
        <v>633146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633146</v>
      </c>
      <c r="P49" s="47">
        <f t="shared" si="7"/>
        <v>1.6159928534966821</v>
      </c>
      <c r="Q49" s="9"/>
    </row>
    <row r="50" spans="1:17">
      <c r="A50" s="12"/>
      <c r="B50" s="25">
        <v>337.2</v>
      </c>
      <c r="C50" s="20" t="s">
        <v>51</v>
      </c>
      <c r="D50" s="46">
        <v>1795574</v>
      </c>
      <c r="E50" s="46">
        <v>-430902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1364672</v>
      </c>
      <c r="P50" s="47">
        <f t="shared" si="7"/>
        <v>3.4830832057172025</v>
      </c>
      <c r="Q50" s="9"/>
    </row>
    <row r="51" spans="1:17">
      <c r="A51" s="12"/>
      <c r="B51" s="25">
        <v>337.3</v>
      </c>
      <c r="C51" s="20" t="s">
        <v>52</v>
      </c>
      <c r="D51" s="46">
        <v>0</v>
      </c>
      <c r="E51" s="46">
        <v>0</v>
      </c>
      <c r="F51" s="46">
        <v>0</v>
      </c>
      <c r="G51" s="46">
        <v>6432599</v>
      </c>
      <c r="H51" s="46">
        <v>0</v>
      </c>
      <c r="I51" s="46">
        <v>44576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8"/>
        <v>6477175</v>
      </c>
      <c r="P51" s="47">
        <f t="shared" si="7"/>
        <v>16.531840224604391</v>
      </c>
      <c r="Q51" s="9"/>
    </row>
    <row r="52" spans="1:17">
      <c r="A52" s="12"/>
      <c r="B52" s="25">
        <v>337.4</v>
      </c>
      <c r="C52" s="20" t="s">
        <v>53</v>
      </c>
      <c r="D52" s="46">
        <v>10000</v>
      </c>
      <c r="E52" s="46">
        <v>1585368</v>
      </c>
      <c r="F52" s="46">
        <v>0</v>
      </c>
      <c r="G52" s="46">
        <v>-6031769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809046</v>
      </c>
      <c r="O52" s="46">
        <f t="shared" si="8"/>
        <v>-3627355</v>
      </c>
      <c r="P52" s="47">
        <f t="shared" si="7"/>
        <v>-9.2581801939765178</v>
      </c>
      <c r="Q52" s="9"/>
    </row>
    <row r="53" spans="1:17">
      <c r="A53" s="12"/>
      <c r="B53" s="25">
        <v>338</v>
      </c>
      <c r="C53" s="20" t="s">
        <v>56</v>
      </c>
      <c r="D53" s="46">
        <v>1119504</v>
      </c>
      <c r="E53" s="46">
        <v>1669197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8"/>
        <v>2788701</v>
      </c>
      <c r="P53" s="47">
        <f t="shared" si="7"/>
        <v>7.117664624808576</v>
      </c>
      <c r="Q53" s="9"/>
    </row>
    <row r="54" spans="1:17" ht="15.75">
      <c r="A54" s="29" t="s">
        <v>61</v>
      </c>
      <c r="B54" s="30"/>
      <c r="C54" s="31"/>
      <c r="D54" s="32">
        <f t="shared" ref="D54:N54" si="9">SUM(D55:D75)</f>
        <v>17481436</v>
      </c>
      <c r="E54" s="32">
        <f t="shared" si="9"/>
        <v>676485</v>
      </c>
      <c r="F54" s="32">
        <f t="shared" si="9"/>
        <v>0</v>
      </c>
      <c r="G54" s="32">
        <f t="shared" si="9"/>
        <v>11261</v>
      </c>
      <c r="H54" s="32">
        <f t="shared" si="9"/>
        <v>0</v>
      </c>
      <c r="I54" s="32">
        <f t="shared" si="9"/>
        <v>379006975</v>
      </c>
      <c r="J54" s="32">
        <f t="shared" si="9"/>
        <v>30849898</v>
      </c>
      <c r="K54" s="32">
        <f t="shared" si="9"/>
        <v>0</v>
      </c>
      <c r="L54" s="32">
        <f t="shared" si="9"/>
        <v>0</v>
      </c>
      <c r="M54" s="32">
        <f t="shared" si="9"/>
        <v>3680807</v>
      </c>
      <c r="N54" s="32">
        <f t="shared" si="9"/>
        <v>146900</v>
      </c>
      <c r="O54" s="32">
        <f>SUM(D54:N54)</f>
        <v>431853762</v>
      </c>
      <c r="P54" s="45">
        <f t="shared" si="7"/>
        <v>1102.2301225114854</v>
      </c>
      <c r="Q54" s="10"/>
    </row>
    <row r="55" spans="1:17">
      <c r="A55" s="12"/>
      <c r="B55" s="25">
        <v>341.2</v>
      </c>
      <c r="C55" s="20" t="s">
        <v>146</v>
      </c>
      <c r="D55" s="46">
        <v>-23047298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28448118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75" si="10">SUM(D55:N55)</f>
        <v>5400820</v>
      </c>
      <c r="P55" s="47">
        <f t="shared" si="7"/>
        <v>13.784635017866258</v>
      </c>
      <c r="Q55" s="9"/>
    </row>
    <row r="56" spans="1:17">
      <c r="A56" s="12"/>
      <c r="B56" s="25">
        <v>341.3</v>
      </c>
      <c r="C56" s="20" t="s">
        <v>178</v>
      </c>
      <c r="D56" s="46">
        <v>79908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79908</v>
      </c>
      <c r="P56" s="47">
        <f t="shared" si="7"/>
        <v>0.20395099540581929</v>
      </c>
      <c r="Q56" s="9"/>
    </row>
    <row r="57" spans="1:17">
      <c r="A57" s="12"/>
      <c r="B57" s="25">
        <v>341.9</v>
      </c>
      <c r="C57" s="20" t="s">
        <v>147</v>
      </c>
      <c r="D57" s="46">
        <v>427884</v>
      </c>
      <c r="E57" s="46">
        <v>0</v>
      </c>
      <c r="F57" s="46">
        <v>0</v>
      </c>
      <c r="G57" s="46">
        <v>0</v>
      </c>
      <c r="H57" s="46">
        <v>0</v>
      </c>
      <c r="I57" s="46">
        <v>694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428578</v>
      </c>
      <c r="P57" s="47">
        <f t="shared" si="7"/>
        <v>1.0938693210821848</v>
      </c>
      <c r="Q57" s="9"/>
    </row>
    <row r="58" spans="1:17">
      <c r="A58" s="12"/>
      <c r="B58" s="25">
        <v>342.1</v>
      </c>
      <c r="C58" s="20" t="s">
        <v>66</v>
      </c>
      <c r="D58" s="46">
        <v>10376520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10376520</v>
      </c>
      <c r="P58" s="47">
        <f t="shared" si="7"/>
        <v>26.484226646248086</v>
      </c>
      <c r="Q58" s="9"/>
    </row>
    <row r="59" spans="1:17">
      <c r="A59" s="12"/>
      <c r="B59" s="25">
        <v>342.2</v>
      </c>
      <c r="C59" s="20" t="s">
        <v>67</v>
      </c>
      <c r="D59" s="46">
        <v>5511696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5511696</v>
      </c>
      <c r="P59" s="47">
        <f t="shared" si="7"/>
        <v>14.067626339969372</v>
      </c>
      <c r="Q59" s="9"/>
    </row>
    <row r="60" spans="1:17">
      <c r="A60" s="12"/>
      <c r="B60" s="25">
        <v>342.5</v>
      </c>
      <c r="C60" s="20" t="s">
        <v>68</v>
      </c>
      <c r="D60" s="46">
        <v>761475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761475</v>
      </c>
      <c r="P60" s="47">
        <f t="shared" si="7"/>
        <v>1.9435298621745789</v>
      </c>
      <c r="Q60" s="9"/>
    </row>
    <row r="61" spans="1:17">
      <c r="A61" s="12"/>
      <c r="B61" s="25">
        <v>342.6</v>
      </c>
      <c r="C61" s="20" t="s">
        <v>69</v>
      </c>
      <c r="D61" s="46">
        <v>14124393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14124393</v>
      </c>
      <c r="P61" s="47">
        <f t="shared" si="7"/>
        <v>36.050007656967843</v>
      </c>
      <c r="Q61" s="9"/>
    </row>
    <row r="62" spans="1:17">
      <c r="A62" s="12"/>
      <c r="B62" s="25">
        <v>342.9</v>
      </c>
      <c r="C62" s="20" t="s">
        <v>70</v>
      </c>
      <c r="D62" s="46">
        <v>170009</v>
      </c>
      <c r="E62" s="46">
        <v>128958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298967</v>
      </c>
      <c r="P62" s="47">
        <f t="shared" si="7"/>
        <v>0.76306023481368046</v>
      </c>
      <c r="Q62" s="9"/>
    </row>
    <row r="63" spans="1:17">
      <c r="A63" s="12"/>
      <c r="B63" s="25">
        <v>343.1</v>
      </c>
      <c r="C63" s="20" t="s">
        <v>71</v>
      </c>
      <c r="D63" s="46">
        <v>6399</v>
      </c>
      <c r="E63" s="46">
        <v>0</v>
      </c>
      <c r="F63" s="46">
        <v>0</v>
      </c>
      <c r="G63" s="46">
        <v>0</v>
      </c>
      <c r="H63" s="46">
        <v>0</v>
      </c>
      <c r="I63" s="46">
        <v>7137277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7143676</v>
      </c>
      <c r="P63" s="47">
        <f t="shared" si="7"/>
        <v>18.232965798876979</v>
      </c>
      <c r="Q63" s="9"/>
    </row>
    <row r="64" spans="1:17">
      <c r="A64" s="12"/>
      <c r="B64" s="25">
        <v>343.3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131261237</v>
      </c>
      <c r="J64" s="46">
        <v>971076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132232313</v>
      </c>
      <c r="P64" s="47">
        <f t="shared" si="7"/>
        <v>337.49952271567128</v>
      </c>
      <c r="Q64" s="9"/>
    </row>
    <row r="65" spans="1:17">
      <c r="A65" s="12"/>
      <c r="B65" s="25">
        <v>343.4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89638036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89638036</v>
      </c>
      <c r="P65" s="47">
        <f t="shared" si="7"/>
        <v>228.7851863195508</v>
      </c>
      <c r="Q65" s="9"/>
    </row>
    <row r="66" spans="1:17">
      <c r="A66" s="12"/>
      <c r="B66" s="25">
        <v>343.5</v>
      </c>
      <c r="C66" s="20" t="s">
        <v>74</v>
      </c>
      <c r="D66" s="46">
        <v>2024</v>
      </c>
      <c r="E66" s="46">
        <v>0</v>
      </c>
      <c r="F66" s="46">
        <v>0</v>
      </c>
      <c r="G66" s="46">
        <v>0</v>
      </c>
      <c r="H66" s="46">
        <v>0</v>
      </c>
      <c r="I66" s="46">
        <v>130652225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0"/>
        <v>130654249</v>
      </c>
      <c r="P66" s="47">
        <f t="shared" si="7"/>
        <v>333.47179428279736</v>
      </c>
      <c r="Q66" s="9"/>
    </row>
    <row r="67" spans="1:17">
      <c r="A67" s="12"/>
      <c r="B67" s="25">
        <v>343.9</v>
      </c>
      <c r="C67" s="20" t="s">
        <v>75</v>
      </c>
      <c r="D67" s="46">
        <v>12462</v>
      </c>
      <c r="E67" s="46">
        <v>161544</v>
      </c>
      <c r="F67" s="46">
        <v>0</v>
      </c>
      <c r="G67" s="46">
        <v>0</v>
      </c>
      <c r="H67" s="46">
        <v>0</v>
      </c>
      <c r="I67" s="46">
        <v>0</v>
      </c>
      <c r="J67" s="46">
        <v>1430704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0"/>
        <v>1604710</v>
      </c>
      <c r="P67" s="47">
        <f t="shared" si="7"/>
        <v>4.0957376212353243</v>
      </c>
      <c r="Q67" s="9"/>
    </row>
    <row r="68" spans="1:17">
      <c r="A68" s="12"/>
      <c r="B68" s="25">
        <v>344.3</v>
      </c>
      <c r="C68" s="20" t="s">
        <v>148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146900</v>
      </c>
      <c r="O68" s="46">
        <f t="shared" si="10"/>
        <v>146900</v>
      </c>
      <c r="P68" s="47">
        <f t="shared" si="7"/>
        <v>0.37493619193466055</v>
      </c>
      <c r="Q68" s="9"/>
    </row>
    <row r="69" spans="1:17">
      <c r="A69" s="12"/>
      <c r="B69" s="25">
        <v>344.5</v>
      </c>
      <c r="C69" s="20" t="s">
        <v>149</v>
      </c>
      <c r="D69" s="46">
        <v>0</v>
      </c>
      <c r="E69" s="46">
        <v>0</v>
      </c>
      <c r="F69" s="46">
        <v>0</v>
      </c>
      <c r="G69" s="46">
        <v>4253</v>
      </c>
      <c r="H69" s="46">
        <v>0</v>
      </c>
      <c r="I69" s="46">
        <v>16142344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0"/>
        <v>16146597</v>
      </c>
      <c r="P69" s="47">
        <f t="shared" ref="P69:P99" si="11">(O69/P$101)</f>
        <v>41.211324655436449</v>
      </c>
      <c r="Q69" s="9"/>
    </row>
    <row r="70" spans="1:17">
      <c r="A70" s="12"/>
      <c r="B70" s="25">
        <v>345.1</v>
      </c>
      <c r="C70" s="20" t="s">
        <v>78</v>
      </c>
      <c r="D70" s="46">
        <v>260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3680807</v>
      </c>
      <c r="N70" s="46">
        <v>0</v>
      </c>
      <c r="O70" s="46">
        <f t="shared" si="10"/>
        <v>3681067</v>
      </c>
      <c r="P70" s="47">
        <f t="shared" si="11"/>
        <v>9.3952705461970396</v>
      </c>
      <c r="Q70" s="9"/>
    </row>
    <row r="71" spans="1:17">
      <c r="A71" s="12"/>
      <c r="B71" s="25">
        <v>347.2</v>
      </c>
      <c r="C71" s="20" t="s">
        <v>79</v>
      </c>
      <c r="D71" s="46">
        <v>2452908</v>
      </c>
      <c r="E71" s="46">
        <v>17700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0"/>
        <v>2470608</v>
      </c>
      <c r="P71" s="47">
        <f t="shared" si="11"/>
        <v>6.3057886676875956</v>
      </c>
      <c r="Q71" s="9"/>
    </row>
    <row r="72" spans="1:17">
      <c r="A72" s="12"/>
      <c r="B72" s="25">
        <v>347.4</v>
      </c>
      <c r="C72" s="20" t="s">
        <v>80</v>
      </c>
      <c r="D72" s="46">
        <v>175585</v>
      </c>
      <c r="E72" s="46">
        <v>100114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0"/>
        <v>275699</v>
      </c>
      <c r="P72" s="47">
        <f t="shared" si="11"/>
        <v>0.70367279224093926</v>
      </c>
      <c r="Q72" s="9"/>
    </row>
    <row r="73" spans="1:17">
      <c r="A73" s="12"/>
      <c r="B73" s="25">
        <v>347.5</v>
      </c>
      <c r="C73" s="20" t="s">
        <v>81</v>
      </c>
      <c r="D73" s="46">
        <v>4701326</v>
      </c>
      <c r="E73" s="46">
        <v>0</v>
      </c>
      <c r="F73" s="46">
        <v>0</v>
      </c>
      <c r="G73" s="46">
        <v>0</v>
      </c>
      <c r="H73" s="46">
        <v>0</v>
      </c>
      <c r="I73" s="46">
        <v>4175162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0"/>
        <v>8876488</v>
      </c>
      <c r="P73" s="47">
        <f t="shared" si="11"/>
        <v>22.655661051556915</v>
      </c>
      <c r="Q73" s="9"/>
    </row>
    <row r="74" spans="1:17">
      <c r="A74" s="12"/>
      <c r="B74" s="25">
        <v>347.9</v>
      </c>
      <c r="C74" s="20" t="s">
        <v>82</v>
      </c>
      <c r="D74" s="46">
        <v>1048974</v>
      </c>
      <c r="E74" s="46">
        <v>0</v>
      </c>
      <c r="F74" s="46">
        <v>0</v>
      </c>
      <c r="G74" s="46">
        <v>7008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0"/>
        <v>1055982</v>
      </c>
      <c r="P74" s="47">
        <f t="shared" si="11"/>
        <v>2.6952067381317</v>
      </c>
      <c r="Q74" s="9"/>
    </row>
    <row r="75" spans="1:17">
      <c r="A75" s="12"/>
      <c r="B75" s="25">
        <v>349</v>
      </c>
      <c r="C75" s="20" t="s">
        <v>206</v>
      </c>
      <c r="D75" s="46">
        <v>676911</v>
      </c>
      <c r="E75" s="46">
        <v>268169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0"/>
        <v>945080</v>
      </c>
      <c r="P75" s="47">
        <f t="shared" si="11"/>
        <v>2.4121490556406329</v>
      </c>
      <c r="Q75" s="9"/>
    </row>
    <row r="76" spans="1:17" ht="15.75">
      <c r="A76" s="29" t="s">
        <v>62</v>
      </c>
      <c r="B76" s="30"/>
      <c r="C76" s="31"/>
      <c r="D76" s="32">
        <f t="shared" ref="D76:N76" si="12">SUM(D77:D81)</f>
        <v>6230664</v>
      </c>
      <c r="E76" s="32">
        <f t="shared" si="12"/>
        <v>878124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2605235</v>
      </c>
      <c r="J76" s="32">
        <f t="shared" si="12"/>
        <v>0</v>
      </c>
      <c r="K76" s="32">
        <f t="shared" si="12"/>
        <v>0</v>
      </c>
      <c r="L76" s="32">
        <f t="shared" si="12"/>
        <v>0</v>
      </c>
      <c r="M76" s="32">
        <f t="shared" si="12"/>
        <v>0</v>
      </c>
      <c r="N76" s="32">
        <f t="shared" si="12"/>
        <v>0</v>
      </c>
      <c r="O76" s="32">
        <f t="shared" ref="O76:O83" si="13">SUM(D76:N76)</f>
        <v>9714023</v>
      </c>
      <c r="P76" s="45">
        <f t="shared" si="11"/>
        <v>24.793320571720265</v>
      </c>
      <c r="Q76" s="10"/>
    </row>
    <row r="77" spans="1:17">
      <c r="A77" s="13"/>
      <c r="B77" s="39">
        <v>351.1</v>
      </c>
      <c r="C77" s="21" t="s">
        <v>85</v>
      </c>
      <c r="D77" s="46">
        <v>4669101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3"/>
        <v>4669101</v>
      </c>
      <c r="P77" s="47">
        <f t="shared" si="11"/>
        <v>11.917052067381317</v>
      </c>
      <c r="Q77" s="9"/>
    </row>
    <row r="78" spans="1:17">
      <c r="A78" s="13"/>
      <c r="B78" s="39">
        <v>351.2</v>
      </c>
      <c r="C78" s="21" t="s">
        <v>86</v>
      </c>
      <c r="D78" s="46">
        <v>59400</v>
      </c>
      <c r="E78" s="46">
        <v>48572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3"/>
        <v>107972</v>
      </c>
      <c r="P78" s="47">
        <f t="shared" si="11"/>
        <v>0.2755793772332823</v>
      </c>
      <c r="Q78" s="9"/>
    </row>
    <row r="79" spans="1:17">
      <c r="A79" s="13"/>
      <c r="B79" s="39">
        <v>351.3</v>
      </c>
      <c r="C79" s="21" t="s">
        <v>87</v>
      </c>
      <c r="D79" s="46">
        <v>113249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3"/>
        <v>113249</v>
      </c>
      <c r="P79" s="47">
        <f t="shared" si="11"/>
        <v>0.28904798366513529</v>
      </c>
      <c r="Q79" s="9"/>
    </row>
    <row r="80" spans="1:17">
      <c r="A80" s="13"/>
      <c r="B80" s="39">
        <v>354</v>
      </c>
      <c r="C80" s="21" t="s">
        <v>88</v>
      </c>
      <c r="D80" s="46">
        <v>1366789</v>
      </c>
      <c r="E80" s="46">
        <v>10240</v>
      </c>
      <c r="F80" s="46">
        <v>0</v>
      </c>
      <c r="G80" s="46">
        <v>0</v>
      </c>
      <c r="H80" s="46">
        <v>0</v>
      </c>
      <c r="I80" s="46">
        <v>2605235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3"/>
        <v>3982264</v>
      </c>
      <c r="P80" s="47">
        <f t="shared" si="11"/>
        <v>10.164022460439</v>
      </c>
      <c r="Q80" s="9"/>
    </row>
    <row r="81" spans="1:17">
      <c r="A81" s="13"/>
      <c r="B81" s="39">
        <v>359</v>
      </c>
      <c r="C81" s="21" t="s">
        <v>89</v>
      </c>
      <c r="D81" s="46">
        <v>22125</v>
      </c>
      <c r="E81" s="46">
        <v>819312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3"/>
        <v>841437</v>
      </c>
      <c r="P81" s="47">
        <f t="shared" si="11"/>
        <v>2.1476186830015314</v>
      </c>
      <c r="Q81" s="9"/>
    </row>
    <row r="82" spans="1:17" ht="15.75">
      <c r="A82" s="29" t="s">
        <v>4</v>
      </c>
      <c r="B82" s="30"/>
      <c r="C82" s="31"/>
      <c r="D82" s="32">
        <f t="shared" ref="D82:N82" si="14">SUM(D83:D91)</f>
        <v>27237750</v>
      </c>
      <c r="E82" s="32">
        <f t="shared" si="14"/>
        <v>9860933</v>
      </c>
      <c r="F82" s="32">
        <f t="shared" si="14"/>
        <v>103749</v>
      </c>
      <c r="G82" s="32">
        <f t="shared" si="14"/>
        <v>5118469</v>
      </c>
      <c r="H82" s="32">
        <f t="shared" si="14"/>
        <v>0</v>
      </c>
      <c r="I82" s="32">
        <f t="shared" si="14"/>
        <v>9783054</v>
      </c>
      <c r="J82" s="32">
        <f t="shared" si="14"/>
        <v>139312</v>
      </c>
      <c r="K82" s="32">
        <f t="shared" si="14"/>
        <v>702213507</v>
      </c>
      <c r="L82" s="32">
        <f t="shared" si="14"/>
        <v>0</v>
      </c>
      <c r="M82" s="32">
        <f t="shared" si="14"/>
        <v>286039</v>
      </c>
      <c r="N82" s="32">
        <f t="shared" si="14"/>
        <v>3761</v>
      </c>
      <c r="O82" s="32">
        <f t="shared" si="13"/>
        <v>754746574</v>
      </c>
      <c r="P82" s="45">
        <f t="shared" si="11"/>
        <v>1926.3567483409904</v>
      </c>
      <c r="Q82" s="10"/>
    </row>
    <row r="83" spans="1:17">
      <c r="A83" s="12"/>
      <c r="B83" s="25">
        <v>361.1</v>
      </c>
      <c r="C83" s="20" t="s">
        <v>90</v>
      </c>
      <c r="D83" s="46">
        <v>1198311</v>
      </c>
      <c r="E83" s="46">
        <v>2342369</v>
      </c>
      <c r="F83" s="46">
        <v>103749</v>
      </c>
      <c r="G83" s="46">
        <v>951468</v>
      </c>
      <c r="H83" s="46">
        <v>0</v>
      </c>
      <c r="I83" s="46">
        <v>4833497</v>
      </c>
      <c r="J83" s="46">
        <v>86242</v>
      </c>
      <c r="K83" s="46">
        <v>10756599</v>
      </c>
      <c r="L83" s="46">
        <v>0</v>
      </c>
      <c r="M83" s="46">
        <v>126306</v>
      </c>
      <c r="N83" s="46">
        <v>3761</v>
      </c>
      <c r="O83" s="46">
        <f t="shared" si="13"/>
        <v>20402302</v>
      </c>
      <c r="P83" s="47">
        <f t="shared" si="11"/>
        <v>52.073256763654925</v>
      </c>
      <c r="Q83" s="9"/>
    </row>
    <row r="84" spans="1:17">
      <c r="A84" s="12"/>
      <c r="B84" s="25">
        <v>361.3</v>
      </c>
      <c r="C84" s="20" t="s">
        <v>91</v>
      </c>
      <c r="D84" s="46">
        <v>1943788</v>
      </c>
      <c r="E84" s="46">
        <v>458709</v>
      </c>
      <c r="F84" s="46">
        <v>0</v>
      </c>
      <c r="G84" s="46">
        <v>1795025</v>
      </c>
      <c r="H84" s="46">
        <v>0</v>
      </c>
      <c r="I84" s="46">
        <v>3441040</v>
      </c>
      <c r="J84" s="46">
        <v>0</v>
      </c>
      <c r="K84" s="46">
        <v>41639453</v>
      </c>
      <c r="L84" s="46">
        <v>0</v>
      </c>
      <c r="M84" s="46">
        <v>0</v>
      </c>
      <c r="N84" s="46">
        <v>0</v>
      </c>
      <c r="O84" s="46">
        <f t="shared" ref="O84:O91" si="15">SUM(D84:N84)</f>
        <v>49278015</v>
      </c>
      <c r="P84" s="47">
        <f t="shared" si="11"/>
        <v>125.77339203675345</v>
      </c>
      <c r="Q84" s="9"/>
    </row>
    <row r="85" spans="1:17">
      <c r="A85" s="12"/>
      <c r="B85" s="25">
        <v>361.4</v>
      </c>
      <c r="C85" s="20" t="s">
        <v>150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574741483</v>
      </c>
      <c r="L85" s="46">
        <v>0</v>
      </c>
      <c r="M85" s="46">
        <v>0</v>
      </c>
      <c r="N85" s="46">
        <v>0</v>
      </c>
      <c r="O85" s="46">
        <f t="shared" si="15"/>
        <v>574741483</v>
      </c>
      <c r="P85" s="47">
        <f t="shared" si="11"/>
        <v>1466.9256840224605</v>
      </c>
      <c r="Q85" s="9"/>
    </row>
    <row r="86" spans="1:17">
      <c r="A86" s="12"/>
      <c r="B86" s="25">
        <v>362</v>
      </c>
      <c r="C86" s="20" t="s">
        <v>92</v>
      </c>
      <c r="D86" s="46">
        <v>755152</v>
      </c>
      <c r="E86" s="46">
        <v>4660</v>
      </c>
      <c r="F86" s="46">
        <v>0</v>
      </c>
      <c r="G86" s="46">
        <v>0</v>
      </c>
      <c r="H86" s="46">
        <v>0</v>
      </c>
      <c r="I86" s="46">
        <v>624238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5"/>
        <v>1384050</v>
      </c>
      <c r="P86" s="47">
        <f t="shared" si="11"/>
        <v>3.5325421133231241</v>
      </c>
      <c r="Q86" s="9"/>
    </row>
    <row r="87" spans="1:17">
      <c r="A87" s="12"/>
      <c r="B87" s="25">
        <v>364</v>
      </c>
      <c r="C87" s="20" t="s">
        <v>151</v>
      </c>
      <c r="D87" s="46">
        <v>451599</v>
      </c>
      <c r="E87" s="46">
        <v>491717</v>
      </c>
      <c r="F87" s="46">
        <v>0</v>
      </c>
      <c r="G87" s="46">
        <v>0</v>
      </c>
      <c r="H87" s="46">
        <v>0</v>
      </c>
      <c r="I87" s="46">
        <v>486408</v>
      </c>
      <c r="J87" s="46">
        <v>-8794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5"/>
        <v>1420930</v>
      </c>
      <c r="P87" s="47">
        <f t="shared" si="11"/>
        <v>3.6266717713118939</v>
      </c>
      <c r="Q87" s="9"/>
    </row>
    <row r="88" spans="1:17">
      <c r="A88" s="12"/>
      <c r="B88" s="25">
        <v>365</v>
      </c>
      <c r="C88" s="20" t="s">
        <v>152</v>
      </c>
      <c r="D88" s="46">
        <v>5349</v>
      </c>
      <c r="E88" s="46">
        <v>9752</v>
      </c>
      <c r="F88" s="46">
        <v>0</v>
      </c>
      <c r="G88" s="46">
        <v>0</v>
      </c>
      <c r="H88" s="46">
        <v>0</v>
      </c>
      <c r="I88" s="46">
        <v>173386</v>
      </c>
      <c r="J88" s="46">
        <v>5848</v>
      </c>
      <c r="K88" s="46">
        <v>0</v>
      </c>
      <c r="L88" s="46">
        <v>0</v>
      </c>
      <c r="M88" s="46">
        <v>0</v>
      </c>
      <c r="N88" s="46">
        <v>0</v>
      </c>
      <c r="O88" s="46">
        <f t="shared" si="15"/>
        <v>194335</v>
      </c>
      <c r="P88" s="47">
        <f t="shared" si="11"/>
        <v>0.49600561510974989</v>
      </c>
      <c r="Q88" s="9"/>
    </row>
    <row r="89" spans="1:17">
      <c r="A89" s="12"/>
      <c r="B89" s="25">
        <v>366</v>
      </c>
      <c r="C89" s="20" t="s">
        <v>95</v>
      </c>
      <c r="D89" s="46">
        <v>132558</v>
      </c>
      <c r="E89" s="46">
        <v>1406796</v>
      </c>
      <c r="F89" s="46">
        <v>0</v>
      </c>
      <c r="G89" s="46">
        <v>2135000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15"/>
        <v>3674354</v>
      </c>
      <c r="P89" s="47">
        <f t="shared" si="11"/>
        <v>9.3781368044920885</v>
      </c>
      <c r="Q89" s="9"/>
    </row>
    <row r="90" spans="1:17">
      <c r="A90" s="12"/>
      <c r="B90" s="25">
        <v>368</v>
      </c>
      <c r="C90" s="20" t="s">
        <v>96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74844974</v>
      </c>
      <c r="L90" s="46">
        <v>0</v>
      </c>
      <c r="M90" s="46">
        <v>0</v>
      </c>
      <c r="N90" s="46">
        <v>0</v>
      </c>
      <c r="O90" s="46">
        <f t="shared" si="15"/>
        <v>74844974</v>
      </c>
      <c r="P90" s="47">
        <f t="shared" si="11"/>
        <v>191.02851965288411</v>
      </c>
      <c r="Q90" s="9"/>
    </row>
    <row r="91" spans="1:17">
      <c r="A91" s="12"/>
      <c r="B91" s="25">
        <v>369.9</v>
      </c>
      <c r="C91" s="20" t="s">
        <v>98</v>
      </c>
      <c r="D91" s="46">
        <v>22750993</v>
      </c>
      <c r="E91" s="46">
        <v>5146930</v>
      </c>
      <c r="F91" s="46">
        <v>0</v>
      </c>
      <c r="G91" s="46">
        <v>236976</v>
      </c>
      <c r="H91" s="46">
        <v>0</v>
      </c>
      <c r="I91" s="46">
        <v>224485</v>
      </c>
      <c r="J91" s="46">
        <v>56016</v>
      </c>
      <c r="K91" s="46">
        <v>230998</v>
      </c>
      <c r="L91" s="46">
        <v>0</v>
      </c>
      <c r="M91" s="46">
        <v>159733</v>
      </c>
      <c r="N91" s="46">
        <v>0</v>
      </c>
      <c r="O91" s="46">
        <f t="shared" si="15"/>
        <v>28806131</v>
      </c>
      <c r="P91" s="47">
        <f t="shared" si="11"/>
        <v>73.522539561000514</v>
      </c>
      <c r="Q91" s="9"/>
    </row>
    <row r="92" spans="1:17" ht="15.75">
      <c r="A92" s="29" t="s">
        <v>63</v>
      </c>
      <c r="B92" s="30"/>
      <c r="C92" s="31"/>
      <c r="D92" s="32">
        <f t="shared" ref="D92:N92" si="16">SUM(D93:D98)</f>
        <v>59940885</v>
      </c>
      <c r="E92" s="32">
        <f t="shared" si="16"/>
        <v>8267107</v>
      </c>
      <c r="F92" s="32">
        <f t="shared" si="16"/>
        <v>32704330</v>
      </c>
      <c r="G92" s="32">
        <f t="shared" si="16"/>
        <v>101652837</v>
      </c>
      <c r="H92" s="32">
        <f t="shared" si="16"/>
        <v>0</v>
      </c>
      <c r="I92" s="32">
        <f t="shared" si="16"/>
        <v>11095905</v>
      </c>
      <c r="J92" s="32">
        <f t="shared" si="16"/>
        <v>9714130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t="shared" si="16"/>
        <v>28451</v>
      </c>
      <c r="O92" s="32">
        <f t="shared" ref="O92:O99" si="17">SUM(D92:N92)</f>
        <v>223403645</v>
      </c>
      <c r="P92" s="45">
        <f t="shared" si="11"/>
        <v>570.19817508933124</v>
      </c>
      <c r="Q92" s="9"/>
    </row>
    <row r="93" spans="1:17">
      <c r="A93" s="12"/>
      <c r="B93" s="25">
        <v>381</v>
      </c>
      <c r="C93" s="20" t="s">
        <v>99</v>
      </c>
      <c r="D93" s="46">
        <v>59940885</v>
      </c>
      <c r="E93" s="46">
        <v>7772957</v>
      </c>
      <c r="F93" s="46">
        <v>32704330</v>
      </c>
      <c r="G93" s="46">
        <v>32964899</v>
      </c>
      <c r="H93" s="46">
        <v>0</v>
      </c>
      <c r="I93" s="46">
        <v>2640573</v>
      </c>
      <c r="J93" s="46">
        <v>9714130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17"/>
        <v>145737774</v>
      </c>
      <c r="P93" s="47">
        <f t="shared" si="11"/>
        <v>371.96981623277185</v>
      </c>
      <c r="Q93" s="9"/>
    </row>
    <row r="94" spans="1:17">
      <c r="A94" s="12"/>
      <c r="B94" s="25">
        <v>383</v>
      </c>
      <c r="C94" s="20" t="s">
        <v>164</v>
      </c>
      <c r="D94" s="46">
        <v>0</v>
      </c>
      <c r="E94" s="46">
        <v>494150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17"/>
        <v>494150</v>
      </c>
      <c r="P94" s="47">
        <f t="shared" si="11"/>
        <v>1.2612302194997447</v>
      </c>
      <c r="Q94" s="9"/>
    </row>
    <row r="95" spans="1:17">
      <c r="A95" s="12"/>
      <c r="B95" s="25">
        <v>384</v>
      </c>
      <c r="C95" s="20" t="s">
        <v>100</v>
      </c>
      <c r="D95" s="46">
        <v>0</v>
      </c>
      <c r="E95" s="46">
        <v>0</v>
      </c>
      <c r="F95" s="46">
        <v>0</v>
      </c>
      <c r="G95" s="46">
        <v>50047938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17"/>
        <v>50047938</v>
      </c>
      <c r="P95" s="47">
        <f t="shared" si="11"/>
        <v>127.73848392036753</v>
      </c>
      <c r="Q95" s="9"/>
    </row>
    <row r="96" spans="1:17">
      <c r="A96" s="12"/>
      <c r="B96" s="25">
        <v>385</v>
      </c>
      <c r="C96" s="20" t="s">
        <v>134</v>
      </c>
      <c r="D96" s="46">
        <v>0</v>
      </c>
      <c r="E96" s="46">
        <v>0</v>
      </c>
      <c r="F96" s="46">
        <v>0</v>
      </c>
      <c r="G96" s="46">
        <v>18640000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17"/>
        <v>18640000</v>
      </c>
      <c r="P96" s="47">
        <f t="shared" si="11"/>
        <v>47.575293517100562</v>
      </c>
      <c r="Q96" s="9"/>
    </row>
    <row r="97" spans="1:120">
      <c r="A97" s="12"/>
      <c r="B97" s="25">
        <v>389.4</v>
      </c>
      <c r="C97" s="20" t="s">
        <v>101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683125</v>
      </c>
      <c r="J97" s="46">
        <v>0</v>
      </c>
      <c r="K97" s="46">
        <v>0</v>
      </c>
      <c r="L97" s="46">
        <v>0</v>
      </c>
      <c r="M97" s="46">
        <v>0</v>
      </c>
      <c r="N97" s="46">
        <v>28451</v>
      </c>
      <c r="O97" s="46">
        <f t="shared" si="17"/>
        <v>711576</v>
      </c>
      <c r="P97" s="47">
        <f t="shared" si="11"/>
        <v>1.8161715160796326</v>
      </c>
      <c r="Q97" s="9"/>
    </row>
    <row r="98" spans="1:120" ht="15.75" thickBot="1">
      <c r="A98" s="12"/>
      <c r="B98" s="25">
        <v>389.7</v>
      </c>
      <c r="C98" s="20" t="s">
        <v>102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7772207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17"/>
        <v>7772207</v>
      </c>
      <c r="P98" s="47">
        <f t="shared" si="11"/>
        <v>19.837179683511994</v>
      </c>
      <c r="Q98" s="9"/>
    </row>
    <row r="99" spans="1:120" ht="16.5" thickBot="1">
      <c r="A99" s="14" t="s">
        <v>83</v>
      </c>
      <c r="B99" s="23"/>
      <c r="C99" s="22"/>
      <c r="D99" s="15">
        <f t="shared" ref="D99:N99" si="18">SUM(D5,D19,D30,D54,D76,D82,D92)</f>
        <v>517731238</v>
      </c>
      <c r="E99" s="15">
        <f t="shared" si="18"/>
        <v>203276782</v>
      </c>
      <c r="F99" s="15">
        <f t="shared" si="18"/>
        <v>34808079</v>
      </c>
      <c r="G99" s="15">
        <f t="shared" si="18"/>
        <v>146107486</v>
      </c>
      <c r="H99" s="15">
        <f t="shared" si="18"/>
        <v>0</v>
      </c>
      <c r="I99" s="15">
        <f t="shared" si="18"/>
        <v>407852920</v>
      </c>
      <c r="J99" s="15">
        <f t="shared" si="18"/>
        <v>40772326</v>
      </c>
      <c r="K99" s="15">
        <f t="shared" si="18"/>
        <v>702213507</v>
      </c>
      <c r="L99" s="15">
        <f t="shared" si="18"/>
        <v>0</v>
      </c>
      <c r="M99" s="15">
        <f t="shared" si="18"/>
        <v>3966846</v>
      </c>
      <c r="N99" s="15">
        <f t="shared" si="18"/>
        <v>2914898</v>
      </c>
      <c r="O99" s="15">
        <f t="shared" si="17"/>
        <v>2059644082</v>
      </c>
      <c r="P99" s="38">
        <f t="shared" si="11"/>
        <v>5256.8761664114345</v>
      </c>
      <c r="Q99" s="6"/>
      <c r="R99" s="2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</row>
    <row r="100" spans="1:120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9"/>
    </row>
    <row r="101" spans="1:120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8" t="s">
        <v>189</v>
      </c>
      <c r="N101" s="48"/>
      <c r="O101" s="48"/>
      <c r="P101" s="43">
        <v>391800</v>
      </c>
    </row>
    <row r="102" spans="1:120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1"/>
    </row>
    <row r="103" spans="1:120" ht="15.75" customHeight="1" thickBot="1">
      <c r="A103" s="52" t="s">
        <v>117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</row>
  </sheetData>
  <mergeCells count="10">
    <mergeCell ref="M101:O101"/>
    <mergeCell ref="A102:P102"/>
    <mergeCell ref="A103:P10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291065437</v>
      </c>
      <c r="E5" s="27">
        <f t="shared" si="0"/>
        <v>73849101</v>
      </c>
      <c r="F5" s="27">
        <f t="shared" si="0"/>
        <v>2041500</v>
      </c>
      <c r="G5" s="27">
        <f t="shared" si="0"/>
        <v>17141842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1824767</v>
      </c>
      <c r="N5" s="28">
        <f>SUM(D5:M5)</f>
        <v>385922647</v>
      </c>
      <c r="O5" s="33">
        <f t="shared" ref="O5:O36" si="1">(N5/O$98)</f>
        <v>982.10892142317277</v>
      </c>
      <c r="P5" s="6"/>
    </row>
    <row r="6" spans="1:133">
      <c r="A6" s="12"/>
      <c r="B6" s="25">
        <v>311</v>
      </c>
      <c r="C6" s="20" t="s">
        <v>3</v>
      </c>
      <c r="D6" s="46">
        <v>221010174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221010174</v>
      </c>
      <c r="O6" s="47">
        <f t="shared" si="1"/>
        <v>562.43411807518964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2041500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2041500</v>
      </c>
      <c r="O7" s="47">
        <f t="shared" si="1"/>
        <v>5.1952778067606049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10276742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10276742</v>
      </c>
      <c r="O8" s="47">
        <f t="shared" si="1"/>
        <v>26.152598402353462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29657825</v>
      </c>
      <c r="F9" s="46">
        <v>0</v>
      </c>
      <c r="G9" s="46">
        <v>17141842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46799667</v>
      </c>
      <c r="O9" s="47">
        <f t="shared" si="1"/>
        <v>119.09736533376766</v>
      </c>
      <c r="P9" s="9"/>
    </row>
    <row r="10" spans="1:133">
      <c r="A10" s="12"/>
      <c r="B10" s="25">
        <v>314.10000000000002</v>
      </c>
      <c r="C10" s="20" t="s">
        <v>14</v>
      </c>
      <c r="D10" s="46">
        <v>34199375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34199375</v>
      </c>
      <c r="O10" s="47">
        <f t="shared" si="1"/>
        <v>87.031718806065868</v>
      </c>
      <c r="P10" s="9"/>
    </row>
    <row r="11" spans="1:133">
      <c r="A11" s="12"/>
      <c r="B11" s="25">
        <v>314.3</v>
      </c>
      <c r="C11" s="20" t="s">
        <v>15</v>
      </c>
      <c r="D11" s="46">
        <v>6613511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6613511</v>
      </c>
      <c r="O11" s="47">
        <f t="shared" si="1"/>
        <v>16.830285046812214</v>
      </c>
      <c r="P11" s="9"/>
    </row>
    <row r="12" spans="1:133">
      <c r="A12" s="12"/>
      <c r="B12" s="25">
        <v>314.39999999999998</v>
      </c>
      <c r="C12" s="20" t="s">
        <v>16</v>
      </c>
      <c r="D12" s="46">
        <v>1477776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1477776</v>
      </c>
      <c r="O12" s="47">
        <f t="shared" si="1"/>
        <v>3.7606940270210432</v>
      </c>
      <c r="P12" s="9"/>
    </row>
    <row r="13" spans="1:133">
      <c r="A13" s="12"/>
      <c r="B13" s="25">
        <v>314.7</v>
      </c>
      <c r="C13" s="20" t="s">
        <v>17</v>
      </c>
      <c r="D13" s="46">
        <v>10450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10450</v>
      </c>
      <c r="O13" s="47">
        <f t="shared" si="1"/>
        <v>2.659351118327128E-2</v>
      </c>
      <c r="P13" s="9"/>
    </row>
    <row r="14" spans="1:133">
      <c r="A14" s="12"/>
      <c r="B14" s="25">
        <v>315</v>
      </c>
      <c r="C14" s="20" t="s">
        <v>138</v>
      </c>
      <c r="D14" s="46">
        <v>16806875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16806875</v>
      </c>
      <c r="O14" s="47">
        <f t="shared" si="1"/>
        <v>42.770700312760049</v>
      </c>
      <c r="P14" s="9"/>
    </row>
    <row r="15" spans="1:133">
      <c r="A15" s="12"/>
      <c r="B15" s="25">
        <v>316</v>
      </c>
      <c r="C15" s="20" t="s">
        <v>139</v>
      </c>
      <c r="D15" s="46">
        <v>10787036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10787036</v>
      </c>
      <c r="O15" s="47">
        <f t="shared" si="1"/>
        <v>27.451211722521524</v>
      </c>
      <c r="P15" s="9"/>
    </row>
    <row r="16" spans="1:133">
      <c r="A16" s="12"/>
      <c r="B16" s="25">
        <v>319</v>
      </c>
      <c r="C16" s="20" t="s">
        <v>20</v>
      </c>
      <c r="D16" s="46">
        <v>160240</v>
      </c>
      <c r="E16" s="46">
        <v>33914534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1824767</v>
      </c>
      <c r="N16" s="46">
        <f t="shared" si="2"/>
        <v>35899541</v>
      </c>
      <c r="O16" s="47">
        <f t="shared" si="1"/>
        <v>91.358358378737407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SUM(D18:D27)</f>
        <v>33071521</v>
      </c>
      <c r="E17" s="32">
        <f t="shared" si="3"/>
        <v>36538560</v>
      </c>
      <c r="F17" s="32">
        <f t="shared" si="3"/>
        <v>0</v>
      </c>
      <c r="G17" s="32">
        <f t="shared" si="3"/>
        <v>12377988</v>
      </c>
      <c r="H17" s="32">
        <f t="shared" si="3"/>
        <v>0</v>
      </c>
      <c r="I17" s="32">
        <f t="shared" si="3"/>
        <v>686915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82674984</v>
      </c>
      <c r="O17" s="45">
        <f t="shared" si="1"/>
        <v>210.394077663232</v>
      </c>
      <c r="P17" s="10"/>
    </row>
    <row r="18" spans="1:16">
      <c r="A18" s="12"/>
      <c r="B18" s="25">
        <v>322</v>
      </c>
      <c r="C18" s="20" t="s">
        <v>0</v>
      </c>
      <c r="D18" s="46">
        <v>323241</v>
      </c>
      <c r="E18" s="46">
        <v>14185187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14508428</v>
      </c>
      <c r="O18" s="47">
        <f t="shared" si="1"/>
        <v>36.921535145424514</v>
      </c>
      <c r="P18" s="9"/>
    </row>
    <row r="19" spans="1:16">
      <c r="A19" s="12"/>
      <c r="B19" s="25">
        <v>323.10000000000002</v>
      </c>
      <c r="C19" s="20" t="s">
        <v>22</v>
      </c>
      <c r="D19" s="46">
        <v>29479487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29479487</v>
      </c>
      <c r="O19" s="47">
        <f t="shared" si="1"/>
        <v>75.020389206851704</v>
      </c>
      <c r="P19" s="9"/>
    </row>
    <row r="20" spans="1:16">
      <c r="A20" s="12"/>
      <c r="B20" s="25">
        <v>323.3</v>
      </c>
      <c r="C20" s="20" t="s">
        <v>181</v>
      </c>
      <c r="D20" s="46">
        <v>63863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63863</v>
      </c>
      <c r="O20" s="47">
        <f t="shared" si="1"/>
        <v>0.16252070858346926</v>
      </c>
      <c r="P20" s="9"/>
    </row>
    <row r="21" spans="1:16">
      <c r="A21" s="12"/>
      <c r="B21" s="25">
        <v>323.39999999999998</v>
      </c>
      <c r="C21" s="20" t="s">
        <v>24</v>
      </c>
      <c r="D21" s="46">
        <v>1339566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1339566</v>
      </c>
      <c r="O21" s="47">
        <f t="shared" si="1"/>
        <v>3.4089725743282275</v>
      </c>
      <c r="P21" s="9"/>
    </row>
    <row r="22" spans="1:16">
      <c r="A22" s="12"/>
      <c r="B22" s="25">
        <v>323.7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655351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655351</v>
      </c>
      <c r="O22" s="47">
        <f t="shared" si="1"/>
        <v>1.6677592485615329</v>
      </c>
      <c r="P22" s="9"/>
    </row>
    <row r="23" spans="1:16">
      <c r="A23" s="12"/>
      <c r="B23" s="25">
        <v>323.89999999999998</v>
      </c>
      <c r="C23" s="20" t="s">
        <v>167</v>
      </c>
      <c r="D23" s="46">
        <v>77536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77536</v>
      </c>
      <c r="O23" s="47">
        <f t="shared" si="1"/>
        <v>0.19731621847905476</v>
      </c>
      <c r="P23" s="9"/>
    </row>
    <row r="24" spans="1:16">
      <c r="A24" s="12"/>
      <c r="B24" s="25">
        <v>324.32</v>
      </c>
      <c r="C24" s="20" t="s">
        <v>27</v>
      </c>
      <c r="D24" s="46">
        <v>0</v>
      </c>
      <c r="E24" s="46">
        <v>2994530</v>
      </c>
      <c r="F24" s="46">
        <v>0</v>
      </c>
      <c r="G24" s="46">
        <v>673469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3667999</v>
      </c>
      <c r="O24" s="47">
        <f t="shared" si="1"/>
        <v>9.3344471221749163</v>
      </c>
      <c r="P24" s="9"/>
    </row>
    <row r="25" spans="1:16">
      <c r="A25" s="12"/>
      <c r="B25" s="25">
        <v>325.10000000000002</v>
      </c>
      <c r="C25" s="20" t="s">
        <v>168</v>
      </c>
      <c r="D25" s="46">
        <v>0</v>
      </c>
      <c r="E25" s="46">
        <v>0</v>
      </c>
      <c r="F25" s="46">
        <v>0</v>
      </c>
      <c r="G25" s="46">
        <v>11669254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11669254</v>
      </c>
      <c r="O25" s="47">
        <f t="shared" si="1"/>
        <v>29.69630973678786</v>
      </c>
      <c r="P25" s="9"/>
    </row>
    <row r="26" spans="1:16">
      <c r="A26" s="12"/>
      <c r="B26" s="25">
        <v>325.2</v>
      </c>
      <c r="C26" s="20" t="s">
        <v>28</v>
      </c>
      <c r="D26" s="46">
        <v>543069</v>
      </c>
      <c r="E26" s="46">
        <v>18911532</v>
      </c>
      <c r="F26" s="46">
        <v>0</v>
      </c>
      <c r="G26" s="46">
        <v>35265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19489866</v>
      </c>
      <c r="O26" s="47">
        <f t="shared" si="1"/>
        <v>49.598465974302272</v>
      </c>
      <c r="P26" s="9"/>
    </row>
    <row r="27" spans="1:16">
      <c r="A27" s="12"/>
      <c r="B27" s="25">
        <v>329</v>
      </c>
      <c r="C27" s="20" t="s">
        <v>29</v>
      </c>
      <c r="D27" s="46">
        <v>1244759</v>
      </c>
      <c r="E27" s="46">
        <v>447311</v>
      </c>
      <c r="F27" s="46">
        <v>0</v>
      </c>
      <c r="G27" s="46">
        <v>0</v>
      </c>
      <c r="H27" s="46">
        <v>0</v>
      </c>
      <c r="I27" s="46">
        <v>31564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1723634</v>
      </c>
      <c r="O27" s="47">
        <f t="shared" si="1"/>
        <v>4.3863617277384321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SUM(D29:D49)</f>
        <v>54785592</v>
      </c>
      <c r="E28" s="32">
        <f t="shared" si="6"/>
        <v>55781923</v>
      </c>
      <c r="F28" s="32">
        <f t="shared" si="6"/>
        <v>0</v>
      </c>
      <c r="G28" s="32">
        <f t="shared" si="6"/>
        <v>17981231</v>
      </c>
      <c r="H28" s="32">
        <f t="shared" si="6"/>
        <v>0</v>
      </c>
      <c r="I28" s="32">
        <f t="shared" si="6"/>
        <v>733535</v>
      </c>
      <c r="J28" s="32">
        <f t="shared" si="6"/>
        <v>41216</v>
      </c>
      <c r="K28" s="32">
        <f t="shared" si="6"/>
        <v>0</v>
      </c>
      <c r="L28" s="32">
        <f t="shared" si="6"/>
        <v>0</v>
      </c>
      <c r="M28" s="32">
        <f t="shared" si="6"/>
        <v>890000</v>
      </c>
      <c r="N28" s="44">
        <f t="shared" si="5"/>
        <v>130213497</v>
      </c>
      <c r="O28" s="45">
        <f t="shared" si="1"/>
        <v>331.37168312749873</v>
      </c>
      <c r="P28" s="10"/>
    </row>
    <row r="29" spans="1:16">
      <c r="A29" s="12"/>
      <c r="B29" s="25">
        <v>331.2</v>
      </c>
      <c r="C29" s="20" t="s">
        <v>30</v>
      </c>
      <c r="D29" s="46">
        <v>440069</v>
      </c>
      <c r="E29" s="46">
        <v>2771223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3211292</v>
      </c>
      <c r="O29" s="47">
        <f t="shared" si="1"/>
        <v>8.1722038004545077</v>
      </c>
      <c r="P29" s="9"/>
    </row>
    <row r="30" spans="1:16">
      <c r="A30" s="12"/>
      <c r="B30" s="25">
        <v>331.5</v>
      </c>
      <c r="C30" s="20" t="s">
        <v>32</v>
      </c>
      <c r="D30" s="46">
        <v>418614</v>
      </c>
      <c r="E30" s="46">
        <v>10237198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10655812</v>
      </c>
      <c r="O30" s="47">
        <f t="shared" si="1"/>
        <v>27.117268477400604</v>
      </c>
      <c r="P30" s="9"/>
    </row>
    <row r="31" spans="1:16">
      <c r="A31" s="12"/>
      <c r="B31" s="25">
        <v>331.61</v>
      </c>
      <c r="C31" s="20" t="s">
        <v>37</v>
      </c>
      <c r="D31" s="46">
        <v>0</v>
      </c>
      <c r="E31" s="46">
        <v>3352640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3352640</v>
      </c>
      <c r="O31" s="47">
        <f t="shared" si="1"/>
        <v>8.5319109410031224</v>
      </c>
      <c r="P31" s="9"/>
    </row>
    <row r="32" spans="1:16">
      <c r="A32" s="12"/>
      <c r="B32" s="25">
        <v>331.9</v>
      </c>
      <c r="C32" s="20" t="s">
        <v>33</v>
      </c>
      <c r="D32" s="46">
        <v>0</v>
      </c>
      <c r="E32" s="46">
        <v>27226478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27226478</v>
      </c>
      <c r="O32" s="47">
        <f t="shared" si="1"/>
        <v>69.286856188908089</v>
      </c>
      <c r="P32" s="9"/>
    </row>
    <row r="33" spans="1:16">
      <c r="A33" s="12"/>
      <c r="B33" s="25">
        <v>334.2</v>
      </c>
      <c r="C33" s="20" t="s">
        <v>34</v>
      </c>
      <c r="D33" s="46">
        <v>7510068</v>
      </c>
      <c r="E33" s="46">
        <v>288859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7798927</v>
      </c>
      <c r="O33" s="47">
        <f t="shared" si="1"/>
        <v>19.846971520767113</v>
      </c>
      <c r="P33" s="9"/>
    </row>
    <row r="34" spans="1:16">
      <c r="A34" s="12"/>
      <c r="B34" s="25">
        <v>334.36</v>
      </c>
      <c r="C34" s="20" t="s">
        <v>184</v>
      </c>
      <c r="D34" s="46">
        <v>0</v>
      </c>
      <c r="E34" s="46">
        <v>75000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75000</v>
      </c>
      <c r="O34" s="47">
        <f t="shared" si="1"/>
        <v>0.1908625204541001</v>
      </c>
      <c r="P34" s="9"/>
    </row>
    <row r="35" spans="1:16">
      <c r="A35" s="12"/>
      <c r="B35" s="25">
        <v>334.49</v>
      </c>
      <c r="C35" s="20" t="s">
        <v>39</v>
      </c>
      <c r="D35" s="46">
        <v>0</v>
      </c>
      <c r="E35" s="46">
        <v>2087271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2087271</v>
      </c>
      <c r="O35" s="47">
        <f t="shared" si="1"/>
        <v>5.3117573857433333</v>
      </c>
      <c r="P35" s="9"/>
    </row>
    <row r="36" spans="1:16">
      <c r="A36" s="12"/>
      <c r="B36" s="25">
        <v>334.9</v>
      </c>
      <c r="C36" s="20" t="s">
        <v>42</v>
      </c>
      <c r="D36" s="46">
        <v>30674</v>
      </c>
      <c r="E36" s="46">
        <v>724336</v>
      </c>
      <c r="F36" s="46">
        <v>0</v>
      </c>
      <c r="G36" s="46">
        <v>2222327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2977337</v>
      </c>
      <c r="O36" s="47">
        <f t="shared" si="1"/>
        <v>7.576827254149987</v>
      </c>
      <c r="P36" s="9"/>
    </row>
    <row r="37" spans="1:16">
      <c r="A37" s="12"/>
      <c r="B37" s="25">
        <v>335.12</v>
      </c>
      <c r="C37" s="20" t="s">
        <v>142</v>
      </c>
      <c r="D37" s="46">
        <v>9102891</v>
      </c>
      <c r="E37" s="46">
        <v>4482445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13585336</v>
      </c>
      <c r="O37" s="47">
        <f t="shared" ref="O37:O68" si="8">(N37/O$98)</f>
        <v>34.572419602344304</v>
      </c>
      <c r="P37" s="9"/>
    </row>
    <row r="38" spans="1:16">
      <c r="A38" s="12"/>
      <c r="B38" s="25">
        <v>335.14</v>
      </c>
      <c r="C38" s="20" t="s">
        <v>143</v>
      </c>
      <c r="D38" s="46">
        <v>161397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161397</v>
      </c>
      <c r="O38" s="47">
        <f t="shared" si="8"/>
        <v>0.41072850951640527</v>
      </c>
      <c r="P38" s="9"/>
    </row>
    <row r="39" spans="1:16">
      <c r="A39" s="12"/>
      <c r="B39" s="25">
        <v>335.15</v>
      </c>
      <c r="C39" s="20" t="s">
        <v>144</v>
      </c>
      <c r="D39" s="46">
        <v>442508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442508</v>
      </c>
      <c r="O39" s="47">
        <f t="shared" si="8"/>
        <v>1.126109229348039</v>
      </c>
      <c r="P39" s="9"/>
    </row>
    <row r="40" spans="1:16">
      <c r="A40" s="12"/>
      <c r="B40" s="25">
        <v>335.18</v>
      </c>
      <c r="C40" s="20" t="s">
        <v>145</v>
      </c>
      <c r="D40" s="46">
        <v>32885923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32885923</v>
      </c>
      <c r="O40" s="47">
        <f t="shared" si="8"/>
        <v>83.689202016526153</v>
      </c>
      <c r="P40" s="9"/>
    </row>
    <row r="41" spans="1:16">
      <c r="A41" s="12"/>
      <c r="B41" s="25">
        <v>335.21</v>
      </c>
      <c r="C41" s="20" t="s">
        <v>174</v>
      </c>
      <c r="D41" s="46">
        <v>173070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173070</v>
      </c>
      <c r="O41" s="47">
        <f t="shared" si="8"/>
        <v>0.44043435219988142</v>
      </c>
      <c r="P41" s="9"/>
    </row>
    <row r="42" spans="1:16">
      <c r="A42" s="12"/>
      <c r="B42" s="25">
        <v>335.35</v>
      </c>
      <c r="C42" s="20" t="s">
        <v>169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134035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134035</v>
      </c>
      <c r="O42" s="47">
        <f t="shared" si="8"/>
        <v>0.34109677238753744</v>
      </c>
      <c r="P42" s="9"/>
    </row>
    <row r="43" spans="1:16">
      <c r="A43" s="12"/>
      <c r="B43" s="25">
        <v>335.49</v>
      </c>
      <c r="C43" s="20" t="s">
        <v>48</v>
      </c>
      <c r="D43" s="46">
        <v>200183</v>
      </c>
      <c r="E43" s="46">
        <v>55866</v>
      </c>
      <c r="F43" s="46">
        <v>0</v>
      </c>
      <c r="G43" s="46">
        <v>0</v>
      </c>
      <c r="H43" s="46">
        <v>0</v>
      </c>
      <c r="I43" s="46">
        <v>0</v>
      </c>
      <c r="J43" s="46">
        <v>41216</v>
      </c>
      <c r="K43" s="46">
        <v>0</v>
      </c>
      <c r="L43" s="46">
        <v>0</v>
      </c>
      <c r="M43" s="46">
        <v>0</v>
      </c>
      <c r="N43" s="46">
        <f t="shared" si="7"/>
        <v>297265</v>
      </c>
      <c r="O43" s="47">
        <f t="shared" si="8"/>
        <v>0.75648996190384088</v>
      </c>
      <c r="P43" s="9"/>
    </row>
    <row r="44" spans="1:16">
      <c r="A44" s="12"/>
      <c r="B44" s="25">
        <v>335.5</v>
      </c>
      <c r="C44" s="20" t="s">
        <v>49</v>
      </c>
      <c r="D44" s="46">
        <v>0</v>
      </c>
      <c r="E44" s="46">
        <v>651582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651582</v>
      </c>
      <c r="O44" s="47">
        <f t="shared" si="8"/>
        <v>1.6581677707003128</v>
      </c>
      <c r="P44" s="9"/>
    </row>
    <row r="45" spans="1:16">
      <c r="A45" s="12"/>
      <c r="B45" s="25">
        <v>337.1</v>
      </c>
      <c r="C45" s="20" t="s">
        <v>50</v>
      </c>
      <c r="D45" s="46">
        <v>0</v>
      </c>
      <c r="E45" s="46">
        <v>76000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76000</v>
      </c>
      <c r="O45" s="47">
        <f t="shared" si="8"/>
        <v>0.19340735406015477</v>
      </c>
      <c r="P45" s="9"/>
    </row>
    <row r="46" spans="1:16">
      <c r="A46" s="12"/>
      <c r="B46" s="25">
        <v>337.2</v>
      </c>
      <c r="C46" s="20" t="s">
        <v>51</v>
      </c>
      <c r="D46" s="46">
        <v>2090490</v>
      </c>
      <c r="E46" s="46">
        <v>441718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2532208</v>
      </c>
      <c r="O46" s="47">
        <f t="shared" si="8"/>
        <v>6.4440480159204787</v>
      </c>
      <c r="P46" s="9"/>
    </row>
    <row r="47" spans="1:16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15758904</v>
      </c>
      <c r="H47" s="46">
        <v>0</v>
      </c>
      <c r="I47" s="46">
        <v>599500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16358404</v>
      </c>
      <c r="O47" s="47">
        <f t="shared" si="8"/>
        <v>41.629416240619108</v>
      </c>
      <c r="P47" s="9"/>
    </row>
    <row r="48" spans="1:16">
      <c r="A48" s="12"/>
      <c r="B48" s="25">
        <v>337.4</v>
      </c>
      <c r="C48" s="20" t="s">
        <v>53</v>
      </c>
      <c r="D48" s="46">
        <v>10000</v>
      </c>
      <c r="E48" s="46">
        <v>1539192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890000</v>
      </c>
      <c r="N48" s="46">
        <f t="shared" si="9"/>
        <v>2439192</v>
      </c>
      <c r="O48" s="47">
        <f t="shared" si="8"/>
        <v>6.2073377732196979</v>
      </c>
      <c r="P48" s="9"/>
    </row>
    <row r="49" spans="1:16">
      <c r="A49" s="12"/>
      <c r="B49" s="25">
        <v>338</v>
      </c>
      <c r="C49" s="20" t="s">
        <v>56</v>
      </c>
      <c r="D49" s="46">
        <v>1319705</v>
      </c>
      <c r="E49" s="46">
        <v>1772115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3091820</v>
      </c>
      <c r="O49" s="47">
        <f t="shared" si="8"/>
        <v>7.8681674398719439</v>
      </c>
      <c r="P49" s="9"/>
    </row>
    <row r="50" spans="1:16" ht="15.75">
      <c r="A50" s="29" t="s">
        <v>61</v>
      </c>
      <c r="B50" s="30"/>
      <c r="C50" s="31"/>
      <c r="D50" s="32">
        <f t="shared" ref="D50:M50" si="10">SUM(D51:D71)</f>
        <v>37017884</v>
      </c>
      <c r="E50" s="32">
        <f t="shared" si="10"/>
        <v>568320</v>
      </c>
      <c r="F50" s="32">
        <f t="shared" si="10"/>
        <v>0</v>
      </c>
      <c r="G50" s="32">
        <f t="shared" si="10"/>
        <v>56672</v>
      </c>
      <c r="H50" s="32">
        <f t="shared" si="10"/>
        <v>0</v>
      </c>
      <c r="I50" s="32">
        <f t="shared" si="10"/>
        <v>354818002</v>
      </c>
      <c r="J50" s="32">
        <f t="shared" si="10"/>
        <v>26732899</v>
      </c>
      <c r="K50" s="32">
        <f t="shared" si="10"/>
        <v>0</v>
      </c>
      <c r="L50" s="32">
        <f t="shared" si="10"/>
        <v>0</v>
      </c>
      <c r="M50" s="32">
        <f t="shared" si="10"/>
        <v>161567</v>
      </c>
      <c r="N50" s="32">
        <f t="shared" si="9"/>
        <v>419355344</v>
      </c>
      <c r="O50" s="45">
        <f t="shared" si="8"/>
        <v>1067.1895722898159</v>
      </c>
      <c r="P50" s="10"/>
    </row>
    <row r="51" spans="1:16">
      <c r="A51" s="12"/>
      <c r="B51" s="25">
        <v>341.2</v>
      </c>
      <c r="C51" s="20" t="s">
        <v>146</v>
      </c>
      <c r="D51" s="46">
        <v>-575283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25996012</v>
      </c>
      <c r="K51" s="46">
        <v>0</v>
      </c>
      <c r="L51" s="46">
        <v>0</v>
      </c>
      <c r="M51" s="46">
        <v>0</v>
      </c>
      <c r="N51" s="46">
        <f t="shared" ref="N51:N71" si="11">SUM(D51:M51)</f>
        <v>25420729</v>
      </c>
      <c r="O51" s="47">
        <f t="shared" si="8"/>
        <v>64.691525449608477</v>
      </c>
      <c r="P51" s="9"/>
    </row>
    <row r="52" spans="1:16">
      <c r="A52" s="12"/>
      <c r="B52" s="25">
        <v>341.3</v>
      </c>
      <c r="C52" s="20" t="s">
        <v>178</v>
      </c>
      <c r="D52" s="46">
        <v>83244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83244</v>
      </c>
      <c r="O52" s="47">
        <f t="shared" si="8"/>
        <v>0.21184212870241478</v>
      </c>
      <c r="P52" s="9"/>
    </row>
    <row r="53" spans="1:16">
      <c r="A53" s="12"/>
      <c r="B53" s="25">
        <v>341.9</v>
      </c>
      <c r="C53" s="20" t="s">
        <v>147</v>
      </c>
      <c r="D53" s="46">
        <v>366720</v>
      </c>
      <c r="E53" s="46">
        <v>0</v>
      </c>
      <c r="F53" s="46">
        <v>0</v>
      </c>
      <c r="G53" s="46">
        <v>0</v>
      </c>
      <c r="H53" s="46">
        <v>0</v>
      </c>
      <c r="I53" s="46">
        <v>719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367439</v>
      </c>
      <c r="O53" s="47">
        <f t="shared" si="8"/>
        <v>0.93507111537512122</v>
      </c>
      <c r="P53" s="9"/>
    </row>
    <row r="54" spans="1:16">
      <c r="A54" s="12"/>
      <c r="B54" s="25">
        <v>342.1</v>
      </c>
      <c r="C54" s="20" t="s">
        <v>66</v>
      </c>
      <c r="D54" s="46">
        <v>9705049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9705049</v>
      </c>
      <c r="O54" s="47">
        <f t="shared" si="8"/>
        <v>24.69773484360725</v>
      </c>
      <c r="P54" s="9"/>
    </row>
    <row r="55" spans="1:16">
      <c r="A55" s="12"/>
      <c r="B55" s="25">
        <v>342.2</v>
      </c>
      <c r="C55" s="20" t="s">
        <v>67</v>
      </c>
      <c r="D55" s="46">
        <v>4480968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4480968</v>
      </c>
      <c r="O55" s="47">
        <f t="shared" si="8"/>
        <v>11.403317954055574</v>
      </c>
      <c r="P55" s="9"/>
    </row>
    <row r="56" spans="1:16">
      <c r="A56" s="12"/>
      <c r="B56" s="25">
        <v>342.5</v>
      </c>
      <c r="C56" s="20" t="s">
        <v>68</v>
      </c>
      <c r="D56" s="46">
        <v>607892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607892</v>
      </c>
      <c r="O56" s="47">
        <f t="shared" si="8"/>
        <v>1.5469839904517844</v>
      </c>
      <c r="P56" s="9"/>
    </row>
    <row r="57" spans="1:16">
      <c r="A57" s="12"/>
      <c r="B57" s="25">
        <v>342.6</v>
      </c>
      <c r="C57" s="20" t="s">
        <v>69</v>
      </c>
      <c r="D57" s="46">
        <v>13215158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13215158</v>
      </c>
      <c r="O57" s="47">
        <f t="shared" si="8"/>
        <v>33.630378187722194</v>
      </c>
      <c r="P57" s="9"/>
    </row>
    <row r="58" spans="1:16">
      <c r="A58" s="12"/>
      <c r="B58" s="25">
        <v>342.9</v>
      </c>
      <c r="C58" s="20" t="s">
        <v>70</v>
      </c>
      <c r="D58" s="46">
        <v>127998</v>
      </c>
      <c r="E58" s="46">
        <v>147832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275830</v>
      </c>
      <c r="O58" s="47">
        <f t="shared" si="8"/>
        <v>0.70194145355805915</v>
      </c>
      <c r="P58" s="9"/>
    </row>
    <row r="59" spans="1:16">
      <c r="A59" s="12"/>
      <c r="B59" s="25">
        <v>343.1</v>
      </c>
      <c r="C59" s="20" t="s">
        <v>71</v>
      </c>
      <c r="D59" s="46">
        <v>8149</v>
      </c>
      <c r="E59" s="46">
        <v>0</v>
      </c>
      <c r="F59" s="46">
        <v>0</v>
      </c>
      <c r="G59" s="46">
        <v>0</v>
      </c>
      <c r="H59" s="46">
        <v>0</v>
      </c>
      <c r="I59" s="46">
        <v>7863997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7872146</v>
      </c>
      <c r="O59" s="47">
        <f t="shared" si="8"/>
        <v>20.033301692568831</v>
      </c>
      <c r="P59" s="9"/>
    </row>
    <row r="60" spans="1:16">
      <c r="A60" s="12"/>
      <c r="B60" s="25">
        <v>343.3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122594267</v>
      </c>
      <c r="J60" s="46">
        <v>737195</v>
      </c>
      <c r="K60" s="46">
        <v>0</v>
      </c>
      <c r="L60" s="46">
        <v>0</v>
      </c>
      <c r="M60" s="46">
        <v>0</v>
      </c>
      <c r="N60" s="46">
        <f t="shared" si="11"/>
        <v>123331462</v>
      </c>
      <c r="O60" s="47">
        <f t="shared" si="8"/>
        <v>313.85804918145425</v>
      </c>
      <c r="P60" s="9"/>
    </row>
    <row r="61" spans="1:16">
      <c r="A61" s="12"/>
      <c r="B61" s="25">
        <v>343.4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87833377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87833377</v>
      </c>
      <c r="O61" s="47">
        <f t="shared" si="8"/>
        <v>223.52132952286914</v>
      </c>
      <c r="P61" s="9"/>
    </row>
    <row r="62" spans="1:16">
      <c r="A62" s="12"/>
      <c r="B62" s="25">
        <v>343.5</v>
      </c>
      <c r="C62" s="20" t="s">
        <v>74</v>
      </c>
      <c r="D62" s="46">
        <v>1297</v>
      </c>
      <c r="E62" s="46">
        <v>0</v>
      </c>
      <c r="F62" s="46">
        <v>0</v>
      </c>
      <c r="G62" s="46">
        <v>0</v>
      </c>
      <c r="H62" s="46">
        <v>0</v>
      </c>
      <c r="I62" s="46">
        <v>120089109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120090406</v>
      </c>
      <c r="O62" s="47">
        <f t="shared" si="8"/>
        <v>305.61010095354914</v>
      </c>
      <c r="P62" s="9"/>
    </row>
    <row r="63" spans="1:16">
      <c r="A63" s="12"/>
      <c r="B63" s="25">
        <v>343.9</v>
      </c>
      <c r="C63" s="20" t="s">
        <v>75</v>
      </c>
      <c r="D63" s="46">
        <v>33856</v>
      </c>
      <c r="E63" s="46">
        <v>199721</v>
      </c>
      <c r="F63" s="46">
        <v>0</v>
      </c>
      <c r="G63" s="46">
        <v>0</v>
      </c>
      <c r="H63" s="46">
        <v>0</v>
      </c>
      <c r="I63" s="46">
        <v>0</v>
      </c>
      <c r="J63" s="46">
        <v>-308</v>
      </c>
      <c r="K63" s="46">
        <v>0</v>
      </c>
      <c r="L63" s="46">
        <v>0</v>
      </c>
      <c r="M63" s="46">
        <v>0</v>
      </c>
      <c r="N63" s="46">
        <f t="shared" si="11"/>
        <v>233269</v>
      </c>
      <c r="O63" s="47">
        <f t="shared" si="8"/>
        <v>0.59363079045076639</v>
      </c>
      <c r="P63" s="9"/>
    </row>
    <row r="64" spans="1:16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161567</v>
      </c>
      <c r="N64" s="46">
        <f t="shared" si="11"/>
        <v>161567</v>
      </c>
      <c r="O64" s="47">
        <f t="shared" si="8"/>
        <v>0.41116113122943454</v>
      </c>
      <c r="P64" s="9"/>
    </row>
    <row r="65" spans="1:16">
      <c r="A65" s="12"/>
      <c r="B65" s="25">
        <v>344.5</v>
      </c>
      <c r="C65" s="20" t="s">
        <v>149</v>
      </c>
      <c r="D65" s="46">
        <v>0</v>
      </c>
      <c r="E65" s="46">
        <v>0</v>
      </c>
      <c r="F65" s="46">
        <v>0</v>
      </c>
      <c r="G65" s="46">
        <v>51640</v>
      </c>
      <c r="H65" s="46">
        <v>0</v>
      </c>
      <c r="I65" s="46">
        <v>13460063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13511703</v>
      </c>
      <c r="O65" s="47">
        <f t="shared" si="8"/>
        <v>34.385035869429679</v>
      </c>
      <c r="P65" s="9"/>
    </row>
    <row r="66" spans="1:16">
      <c r="A66" s="12"/>
      <c r="B66" s="25">
        <v>345.1</v>
      </c>
      <c r="C66" s="20" t="s">
        <v>78</v>
      </c>
      <c r="D66" s="46">
        <v>160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160</v>
      </c>
      <c r="O66" s="47">
        <f t="shared" si="8"/>
        <v>4.0717337696874689E-4</v>
      </c>
      <c r="P66" s="9"/>
    </row>
    <row r="67" spans="1:16">
      <c r="A67" s="12"/>
      <c r="B67" s="25">
        <v>347.2</v>
      </c>
      <c r="C67" s="20" t="s">
        <v>79</v>
      </c>
      <c r="D67" s="46">
        <v>1809344</v>
      </c>
      <c r="E67" s="46">
        <v>12900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1822244</v>
      </c>
      <c r="O67" s="47">
        <f t="shared" si="8"/>
        <v>4.6373077696314828</v>
      </c>
      <c r="P67" s="9"/>
    </row>
    <row r="68" spans="1:16">
      <c r="A68" s="12"/>
      <c r="B68" s="25">
        <v>347.4</v>
      </c>
      <c r="C68" s="20" t="s">
        <v>80</v>
      </c>
      <c r="D68" s="46">
        <v>15748</v>
      </c>
      <c r="E68" s="46">
        <v>101045</v>
      </c>
      <c r="F68" s="46">
        <v>0</v>
      </c>
      <c r="G68" s="46">
        <v>0</v>
      </c>
      <c r="H68" s="46">
        <v>0</v>
      </c>
      <c r="I68" s="46">
        <v>2647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119440</v>
      </c>
      <c r="O68" s="47">
        <f t="shared" si="8"/>
        <v>0.30395492590716955</v>
      </c>
      <c r="P68" s="9"/>
    </row>
    <row r="69" spans="1:16">
      <c r="A69" s="12"/>
      <c r="B69" s="25">
        <v>347.5</v>
      </c>
      <c r="C69" s="20" t="s">
        <v>81</v>
      </c>
      <c r="D69" s="46">
        <v>5873774</v>
      </c>
      <c r="E69" s="46">
        <v>0</v>
      </c>
      <c r="F69" s="46">
        <v>0</v>
      </c>
      <c r="G69" s="46">
        <v>0</v>
      </c>
      <c r="H69" s="46">
        <v>0</v>
      </c>
      <c r="I69" s="46">
        <v>2969053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8842827</v>
      </c>
      <c r="O69" s="47">
        <f t="shared" ref="O69:O96" si="12">(N69/O$98)</f>
        <v>22.503523322127581</v>
      </c>
      <c r="P69" s="9"/>
    </row>
    <row r="70" spans="1:16">
      <c r="A70" s="12"/>
      <c r="B70" s="25">
        <v>347.9</v>
      </c>
      <c r="C70" s="20" t="s">
        <v>82</v>
      </c>
      <c r="D70" s="46">
        <v>654965</v>
      </c>
      <c r="E70" s="46">
        <v>0</v>
      </c>
      <c r="F70" s="46">
        <v>0</v>
      </c>
      <c r="G70" s="46">
        <v>5032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659997</v>
      </c>
      <c r="O70" s="47">
        <f t="shared" si="12"/>
        <v>1.6795825454952629</v>
      </c>
      <c r="P70" s="9"/>
    </row>
    <row r="71" spans="1:16">
      <c r="A71" s="12"/>
      <c r="B71" s="25">
        <v>349</v>
      </c>
      <c r="C71" s="20" t="s">
        <v>1</v>
      </c>
      <c r="D71" s="46">
        <v>608845</v>
      </c>
      <c r="E71" s="46">
        <v>106822</v>
      </c>
      <c r="F71" s="46">
        <v>0</v>
      </c>
      <c r="G71" s="46">
        <v>0</v>
      </c>
      <c r="H71" s="46">
        <v>0</v>
      </c>
      <c r="I71" s="46">
        <v>4770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720437</v>
      </c>
      <c r="O71" s="47">
        <f t="shared" si="12"/>
        <v>1.833392288645207</v>
      </c>
      <c r="P71" s="9"/>
    </row>
    <row r="72" spans="1:16" ht="15.75">
      <c r="A72" s="29" t="s">
        <v>62</v>
      </c>
      <c r="B72" s="30"/>
      <c r="C72" s="31"/>
      <c r="D72" s="32">
        <f t="shared" ref="D72:M72" si="13">SUM(D73:D77)</f>
        <v>6097825</v>
      </c>
      <c r="E72" s="32">
        <f t="shared" si="13"/>
        <v>972383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1404080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79" si="14">SUM(D72:M72)</f>
        <v>8474288</v>
      </c>
      <c r="O72" s="45">
        <f t="shared" si="12"/>
        <v>21.565652889785802</v>
      </c>
      <c r="P72" s="10"/>
    </row>
    <row r="73" spans="1:16">
      <c r="A73" s="13"/>
      <c r="B73" s="39">
        <v>351.1</v>
      </c>
      <c r="C73" s="21" t="s">
        <v>85</v>
      </c>
      <c r="D73" s="46">
        <v>4783451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4783451</v>
      </c>
      <c r="O73" s="47">
        <f t="shared" si="12"/>
        <v>12.173086857715809</v>
      </c>
      <c r="P73" s="9"/>
    </row>
    <row r="74" spans="1:16">
      <c r="A74" s="13"/>
      <c r="B74" s="39">
        <v>351.2</v>
      </c>
      <c r="C74" s="21" t="s">
        <v>86</v>
      </c>
      <c r="D74" s="46">
        <v>70731</v>
      </c>
      <c r="E74" s="46">
        <v>71145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141876</v>
      </c>
      <c r="O74" s="47">
        <f t="shared" si="12"/>
        <v>0.36105081269261208</v>
      </c>
      <c r="P74" s="9"/>
    </row>
    <row r="75" spans="1:16">
      <c r="A75" s="13"/>
      <c r="B75" s="39">
        <v>351.3</v>
      </c>
      <c r="C75" s="21" t="s">
        <v>87</v>
      </c>
      <c r="D75" s="46">
        <v>134869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134869</v>
      </c>
      <c r="O75" s="47">
        <f t="shared" si="12"/>
        <v>0.34321916361498706</v>
      </c>
      <c r="P75" s="9"/>
    </row>
    <row r="76" spans="1:16">
      <c r="A76" s="13"/>
      <c r="B76" s="39">
        <v>354</v>
      </c>
      <c r="C76" s="21" t="s">
        <v>88</v>
      </c>
      <c r="D76" s="46">
        <v>1085149</v>
      </c>
      <c r="E76" s="46">
        <v>0</v>
      </c>
      <c r="F76" s="46">
        <v>0</v>
      </c>
      <c r="G76" s="46">
        <v>0</v>
      </c>
      <c r="H76" s="46">
        <v>0</v>
      </c>
      <c r="I76" s="46">
        <v>1404080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2489229</v>
      </c>
      <c r="O76" s="47">
        <f t="shared" si="12"/>
        <v>6.3346736123658554</v>
      </c>
      <c r="P76" s="9"/>
    </row>
    <row r="77" spans="1:16">
      <c r="A77" s="13"/>
      <c r="B77" s="39">
        <v>359</v>
      </c>
      <c r="C77" s="21" t="s">
        <v>89</v>
      </c>
      <c r="D77" s="46">
        <v>23625</v>
      </c>
      <c r="E77" s="46">
        <v>901238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924863</v>
      </c>
      <c r="O77" s="47">
        <f t="shared" si="12"/>
        <v>2.3536224433965387</v>
      </c>
      <c r="P77" s="9"/>
    </row>
    <row r="78" spans="1:16" ht="15.75">
      <c r="A78" s="29" t="s">
        <v>4</v>
      </c>
      <c r="B78" s="30"/>
      <c r="C78" s="31"/>
      <c r="D78" s="32">
        <f t="shared" ref="D78:M78" si="15">SUM(D79:D87)</f>
        <v>9203200</v>
      </c>
      <c r="E78" s="32">
        <f t="shared" si="15"/>
        <v>3344166</v>
      </c>
      <c r="F78" s="32">
        <f t="shared" si="15"/>
        <v>115179</v>
      </c>
      <c r="G78" s="32">
        <f t="shared" si="15"/>
        <v>765002</v>
      </c>
      <c r="H78" s="32">
        <f t="shared" si="15"/>
        <v>0</v>
      </c>
      <c r="I78" s="32">
        <f t="shared" si="15"/>
        <v>3245402</v>
      </c>
      <c r="J78" s="32">
        <f t="shared" si="15"/>
        <v>135843</v>
      </c>
      <c r="K78" s="32">
        <f t="shared" si="15"/>
        <v>452555909</v>
      </c>
      <c r="L78" s="32">
        <f t="shared" si="15"/>
        <v>0</v>
      </c>
      <c r="M78" s="32">
        <f t="shared" si="15"/>
        <v>14818</v>
      </c>
      <c r="N78" s="32">
        <f t="shared" si="14"/>
        <v>469379519</v>
      </c>
      <c r="O78" s="45">
        <f t="shared" si="12"/>
        <v>1194.4927739449756</v>
      </c>
      <c r="P78" s="10"/>
    </row>
    <row r="79" spans="1:16">
      <c r="A79" s="12"/>
      <c r="B79" s="25">
        <v>361.1</v>
      </c>
      <c r="C79" s="20" t="s">
        <v>90</v>
      </c>
      <c r="D79" s="46">
        <v>2056100</v>
      </c>
      <c r="E79" s="46">
        <v>1414031</v>
      </c>
      <c r="F79" s="46">
        <v>115179</v>
      </c>
      <c r="G79" s="46">
        <v>1882792</v>
      </c>
      <c r="H79" s="46">
        <v>0</v>
      </c>
      <c r="I79" s="46">
        <v>5396283</v>
      </c>
      <c r="J79" s="46">
        <v>137402</v>
      </c>
      <c r="K79" s="46">
        <v>9879401</v>
      </c>
      <c r="L79" s="46">
        <v>0</v>
      </c>
      <c r="M79" s="46">
        <v>14620</v>
      </c>
      <c r="N79" s="46">
        <f t="shared" si="14"/>
        <v>20895808</v>
      </c>
      <c r="O79" s="47">
        <f t="shared" si="12"/>
        <v>53.176354424065984</v>
      </c>
      <c r="P79" s="9"/>
    </row>
    <row r="80" spans="1:16">
      <c r="A80" s="12"/>
      <c r="B80" s="25">
        <v>361.3</v>
      </c>
      <c r="C80" s="20" t="s">
        <v>91</v>
      </c>
      <c r="D80" s="46">
        <v>-1766998</v>
      </c>
      <c r="E80" s="46">
        <v>-453458</v>
      </c>
      <c r="F80" s="46">
        <v>0</v>
      </c>
      <c r="G80" s="46">
        <v>-1413565</v>
      </c>
      <c r="H80" s="46">
        <v>0</v>
      </c>
      <c r="I80" s="46">
        <v>-4300688</v>
      </c>
      <c r="J80" s="46">
        <v>0</v>
      </c>
      <c r="K80" s="46">
        <v>35573136</v>
      </c>
      <c r="L80" s="46">
        <v>0</v>
      </c>
      <c r="M80" s="46">
        <v>198</v>
      </c>
      <c r="N80" s="46">
        <f t="shared" ref="N80:N87" si="16">SUM(D80:M80)</f>
        <v>27638625</v>
      </c>
      <c r="O80" s="47">
        <f t="shared" si="12"/>
        <v>70.335701725142698</v>
      </c>
      <c r="P80" s="9"/>
    </row>
    <row r="81" spans="1:119">
      <c r="A81" s="12"/>
      <c r="B81" s="25">
        <v>361.4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347550703</v>
      </c>
      <c r="L81" s="46">
        <v>0</v>
      </c>
      <c r="M81" s="46">
        <v>0</v>
      </c>
      <c r="N81" s="46">
        <f t="shared" si="16"/>
        <v>347550703</v>
      </c>
      <c r="O81" s="47">
        <f t="shared" si="12"/>
        <v>884.45870880232496</v>
      </c>
      <c r="P81" s="9"/>
    </row>
    <row r="82" spans="1:119">
      <c r="A82" s="12"/>
      <c r="B82" s="25">
        <v>362</v>
      </c>
      <c r="C82" s="20" t="s">
        <v>92</v>
      </c>
      <c r="D82" s="46">
        <v>706439</v>
      </c>
      <c r="E82" s="46">
        <v>9049</v>
      </c>
      <c r="F82" s="46">
        <v>0</v>
      </c>
      <c r="G82" s="46">
        <v>0</v>
      </c>
      <c r="H82" s="46">
        <v>0</v>
      </c>
      <c r="I82" s="46">
        <v>572853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1288341</v>
      </c>
      <c r="O82" s="47">
        <f t="shared" si="12"/>
        <v>3.2786134728580771</v>
      </c>
      <c r="P82" s="9"/>
    </row>
    <row r="83" spans="1:119">
      <c r="A83" s="12"/>
      <c r="B83" s="25">
        <v>364</v>
      </c>
      <c r="C83" s="20" t="s">
        <v>151</v>
      </c>
      <c r="D83" s="46">
        <v>274455</v>
      </c>
      <c r="E83" s="46">
        <v>414818</v>
      </c>
      <c r="F83" s="46">
        <v>0</v>
      </c>
      <c r="G83" s="46">
        <v>0</v>
      </c>
      <c r="H83" s="46">
        <v>0</v>
      </c>
      <c r="I83" s="46">
        <v>653261</v>
      </c>
      <c r="J83" s="46">
        <v>-63460</v>
      </c>
      <c r="K83" s="46">
        <v>0</v>
      </c>
      <c r="L83" s="46">
        <v>0</v>
      </c>
      <c r="M83" s="46">
        <v>0</v>
      </c>
      <c r="N83" s="46">
        <f t="shared" si="16"/>
        <v>1279074</v>
      </c>
      <c r="O83" s="47">
        <f t="shared" si="12"/>
        <v>3.2550304998307684</v>
      </c>
      <c r="P83" s="9"/>
    </row>
    <row r="84" spans="1:119">
      <c r="A84" s="12"/>
      <c r="B84" s="25">
        <v>365</v>
      </c>
      <c r="C84" s="20" t="s">
        <v>152</v>
      </c>
      <c r="D84" s="46">
        <v>6304</v>
      </c>
      <c r="E84" s="46">
        <v>9923</v>
      </c>
      <c r="F84" s="46">
        <v>0</v>
      </c>
      <c r="G84" s="46">
        <v>0</v>
      </c>
      <c r="H84" s="46">
        <v>0</v>
      </c>
      <c r="I84" s="46">
        <v>121992</v>
      </c>
      <c r="J84" s="46">
        <v>5787</v>
      </c>
      <c r="K84" s="46">
        <v>0</v>
      </c>
      <c r="L84" s="46">
        <v>0</v>
      </c>
      <c r="M84" s="46">
        <v>0</v>
      </c>
      <c r="N84" s="46">
        <f t="shared" si="16"/>
        <v>144006</v>
      </c>
      <c r="O84" s="47">
        <f t="shared" si="12"/>
        <v>0.36647130827350854</v>
      </c>
      <c r="P84" s="9"/>
    </row>
    <row r="85" spans="1:119">
      <c r="A85" s="12"/>
      <c r="B85" s="25">
        <v>366</v>
      </c>
      <c r="C85" s="20" t="s">
        <v>95</v>
      </c>
      <c r="D85" s="46">
        <v>23665</v>
      </c>
      <c r="E85" s="46">
        <v>1761126</v>
      </c>
      <c r="F85" s="46">
        <v>0</v>
      </c>
      <c r="G85" s="46">
        <v>154935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1939726</v>
      </c>
      <c r="O85" s="47">
        <f t="shared" si="12"/>
        <v>4.9362799113379969</v>
      </c>
      <c r="P85" s="9"/>
    </row>
    <row r="86" spans="1:119">
      <c r="A86" s="12"/>
      <c r="B86" s="25">
        <v>368</v>
      </c>
      <c r="C86" s="20" t="s">
        <v>96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59222058</v>
      </c>
      <c r="L86" s="46">
        <v>0</v>
      </c>
      <c r="M86" s="46">
        <v>0</v>
      </c>
      <c r="N86" s="46">
        <f t="shared" si="16"/>
        <v>59222058</v>
      </c>
      <c r="O86" s="47">
        <f t="shared" si="12"/>
        <v>150.71028341811871</v>
      </c>
      <c r="P86" s="9"/>
    </row>
    <row r="87" spans="1:119">
      <c r="A87" s="12"/>
      <c r="B87" s="25">
        <v>369.9</v>
      </c>
      <c r="C87" s="20" t="s">
        <v>98</v>
      </c>
      <c r="D87" s="46">
        <v>7903235</v>
      </c>
      <c r="E87" s="46">
        <v>188677</v>
      </c>
      <c r="F87" s="46">
        <v>0</v>
      </c>
      <c r="G87" s="46">
        <v>140840</v>
      </c>
      <c r="H87" s="46">
        <v>0</v>
      </c>
      <c r="I87" s="46">
        <v>801701</v>
      </c>
      <c r="J87" s="46">
        <v>56114</v>
      </c>
      <c r="K87" s="46">
        <v>330611</v>
      </c>
      <c r="L87" s="46">
        <v>0</v>
      </c>
      <c r="M87" s="46">
        <v>0</v>
      </c>
      <c r="N87" s="46">
        <f t="shared" si="16"/>
        <v>9421178</v>
      </c>
      <c r="O87" s="47">
        <f t="shared" si="12"/>
        <v>23.975330383022907</v>
      </c>
      <c r="P87" s="9"/>
    </row>
    <row r="88" spans="1:119" ht="15.75">
      <c r="A88" s="29" t="s">
        <v>63</v>
      </c>
      <c r="B88" s="30"/>
      <c r="C88" s="31"/>
      <c r="D88" s="32">
        <f t="shared" ref="D88:M88" si="17">SUM(D89:D95)</f>
        <v>52215379</v>
      </c>
      <c r="E88" s="32">
        <f t="shared" si="17"/>
        <v>8228572</v>
      </c>
      <c r="F88" s="32">
        <f t="shared" si="17"/>
        <v>98140887</v>
      </c>
      <c r="G88" s="32">
        <f t="shared" si="17"/>
        <v>23950152</v>
      </c>
      <c r="H88" s="32">
        <f t="shared" si="17"/>
        <v>0</v>
      </c>
      <c r="I88" s="32">
        <f t="shared" si="17"/>
        <v>445541463</v>
      </c>
      <c r="J88" s="32">
        <f t="shared" si="17"/>
        <v>8595478</v>
      </c>
      <c r="K88" s="32">
        <f t="shared" si="17"/>
        <v>0</v>
      </c>
      <c r="L88" s="32">
        <f t="shared" si="17"/>
        <v>0</v>
      </c>
      <c r="M88" s="32">
        <f t="shared" si="17"/>
        <v>32618</v>
      </c>
      <c r="N88" s="32">
        <f>SUM(D88:M88)</f>
        <v>636704549</v>
      </c>
      <c r="O88" s="45">
        <f t="shared" si="12"/>
        <v>1620.307133423081</v>
      </c>
      <c r="P88" s="9"/>
    </row>
    <row r="89" spans="1:119">
      <c r="A89" s="12"/>
      <c r="B89" s="25">
        <v>381</v>
      </c>
      <c r="C89" s="20" t="s">
        <v>99</v>
      </c>
      <c r="D89" s="46">
        <v>52115379</v>
      </c>
      <c r="E89" s="46">
        <v>7509064</v>
      </c>
      <c r="F89" s="46">
        <v>39601987</v>
      </c>
      <c r="G89" s="46">
        <v>23950152</v>
      </c>
      <c r="H89" s="46">
        <v>0</v>
      </c>
      <c r="I89" s="46">
        <v>2874650</v>
      </c>
      <c r="J89" s="46">
        <v>8595478</v>
      </c>
      <c r="K89" s="46">
        <v>0</v>
      </c>
      <c r="L89" s="46">
        <v>0</v>
      </c>
      <c r="M89" s="46">
        <v>0</v>
      </c>
      <c r="N89" s="46">
        <f>SUM(D89:M89)</f>
        <v>134646710</v>
      </c>
      <c r="O89" s="47">
        <f t="shared" si="12"/>
        <v>342.65347255269717</v>
      </c>
      <c r="P89" s="9"/>
    </row>
    <row r="90" spans="1:119">
      <c r="A90" s="12"/>
      <c r="B90" s="25">
        <v>383</v>
      </c>
      <c r="C90" s="20" t="s">
        <v>164</v>
      </c>
      <c r="D90" s="46">
        <v>0</v>
      </c>
      <c r="E90" s="46">
        <v>719508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ref="N90:N95" si="18">SUM(D90:M90)</f>
        <v>719508</v>
      </c>
      <c r="O90" s="47">
        <f t="shared" si="12"/>
        <v>1.8310281382251821</v>
      </c>
      <c r="P90" s="9"/>
    </row>
    <row r="91" spans="1:119">
      <c r="A91" s="12"/>
      <c r="B91" s="25">
        <v>384</v>
      </c>
      <c r="C91" s="20" t="s">
        <v>100</v>
      </c>
      <c r="D91" s="46">
        <v>100000</v>
      </c>
      <c r="E91" s="46">
        <v>0</v>
      </c>
      <c r="F91" s="46">
        <v>0</v>
      </c>
      <c r="G91" s="46">
        <v>0</v>
      </c>
      <c r="H91" s="46">
        <v>0</v>
      </c>
      <c r="I91" s="46">
        <v>347342066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347442066</v>
      </c>
      <c r="O91" s="47">
        <f t="shared" si="12"/>
        <v>884.18224571386395</v>
      </c>
      <c r="P91" s="9"/>
    </row>
    <row r="92" spans="1:119">
      <c r="A92" s="12"/>
      <c r="B92" s="25">
        <v>385</v>
      </c>
      <c r="C92" s="20" t="s">
        <v>134</v>
      </c>
      <c r="D92" s="46">
        <v>0</v>
      </c>
      <c r="E92" s="46">
        <v>0</v>
      </c>
      <c r="F92" s="46">
        <v>58538900</v>
      </c>
      <c r="G92" s="46">
        <v>0</v>
      </c>
      <c r="H92" s="46">
        <v>0</v>
      </c>
      <c r="I92" s="46">
        <v>91905000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150443900</v>
      </c>
      <c r="O92" s="47">
        <f t="shared" si="12"/>
        <v>382.85469254592789</v>
      </c>
      <c r="P92" s="9"/>
    </row>
    <row r="93" spans="1:119">
      <c r="A93" s="12"/>
      <c r="B93" s="25">
        <v>389.4</v>
      </c>
      <c r="C93" s="20" t="s">
        <v>154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659897</v>
      </c>
      <c r="J93" s="46">
        <v>0</v>
      </c>
      <c r="K93" s="46">
        <v>0</v>
      </c>
      <c r="L93" s="46">
        <v>0</v>
      </c>
      <c r="M93" s="46">
        <v>32618</v>
      </c>
      <c r="N93" s="46">
        <f t="shared" si="18"/>
        <v>692515</v>
      </c>
      <c r="O93" s="47">
        <f t="shared" si="12"/>
        <v>1.7623354446969486</v>
      </c>
      <c r="P93" s="9"/>
    </row>
    <row r="94" spans="1:119">
      <c r="A94" s="12"/>
      <c r="B94" s="25">
        <v>389.7</v>
      </c>
      <c r="C94" s="20" t="s">
        <v>159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3712341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3712341</v>
      </c>
      <c r="O94" s="47">
        <f t="shared" si="12"/>
        <v>9.447290133934592</v>
      </c>
      <c r="P94" s="9"/>
    </row>
    <row r="95" spans="1:119" ht="15.75" thickBot="1">
      <c r="A95" s="12"/>
      <c r="B95" s="25">
        <v>389.9</v>
      </c>
      <c r="C95" s="20" t="s">
        <v>185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-952491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-952491</v>
      </c>
      <c r="O95" s="47">
        <f t="shared" si="12"/>
        <v>-2.4239311062646167</v>
      </c>
      <c r="P95" s="9"/>
    </row>
    <row r="96" spans="1:119" ht="16.5" thickBot="1">
      <c r="A96" s="14" t="s">
        <v>83</v>
      </c>
      <c r="B96" s="23"/>
      <c r="C96" s="22"/>
      <c r="D96" s="15">
        <f t="shared" ref="D96:M96" si="19">SUM(D5,D17,D28,D50,D72,D78,D88)</f>
        <v>483456838</v>
      </c>
      <c r="E96" s="15">
        <f t="shared" si="19"/>
        <v>179283025</v>
      </c>
      <c r="F96" s="15">
        <f t="shared" si="19"/>
        <v>100297566</v>
      </c>
      <c r="G96" s="15">
        <f t="shared" si="19"/>
        <v>72272887</v>
      </c>
      <c r="H96" s="15">
        <f t="shared" si="19"/>
        <v>0</v>
      </c>
      <c r="I96" s="15">
        <f t="shared" si="19"/>
        <v>806429397</v>
      </c>
      <c r="J96" s="15">
        <f t="shared" si="19"/>
        <v>35505436</v>
      </c>
      <c r="K96" s="15">
        <f t="shared" si="19"/>
        <v>452555909</v>
      </c>
      <c r="L96" s="15">
        <f t="shared" si="19"/>
        <v>0</v>
      </c>
      <c r="M96" s="15">
        <f t="shared" si="19"/>
        <v>2923770</v>
      </c>
      <c r="N96" s="15">
        <f>SUM(D96:M96)</f>
        <v>2132724828</v>
      </c>
      <c r="O96" s="38">
        <f t="shared" si="12"/>
        <v>5427.4298147615618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186</v>
      </c>
      <c r="M98" s="48"/>
      <c r="N98" s="48"/>
      <c r="O98" s="43">
        <v>392953</v>
      </c>
    </row>
    <row r="99" spans="1: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customHeight="1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273097091</v>
      </c>
      <c r="E5" s="27">
        <f t="shared" si="0"/>
        <v>65278568</v>
      </c>
      <c r="F5" s="27">
        <f t="shared" si="0"/>
        <v>2166000</v>
      </c>
      <c r="G5" s="27">
        <f t="shared" si="0"/>
        <v>21162571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1320055</v>
      </c>
      <c r="N5" s="28">
        <f>SUM(D5:M5)</f>
        <v>363024285</v>
      </c>
      <c r="O5" s="33">
        <f t="shared" ref="O5:O36" si="1">(N5/O$98)</f>
        <v>929.70393599557462</v>
      </c>
      <c r="P5" s="6"/>
    </row>
    <row r="6" spans="1:133">
      <c r="A6" s="12"/>
      <c r="B6" s="25">
        <v>311</v>
      </c>
      <c r="C6" s="20" t="s">
        <v>3</v>
      </c>
      <c r="D6" s="46">
        <v>202878795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202878795</v>
      </c>
      <c r="O6" s="47">
        <f t="shared" si="1"/>
        <v>519.57189101423148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2166000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2166000</v>
      </c>
      <c r="O7" s="47">
        <f t="shared" si="1"/>
        <v>5.5471184947486769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11366735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11366735</v>
      </c>
      <c r="O8" s="47">
        <f t="shared" si="1"/>
        <v>29.110168948941411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20336566</v>
      </c>
      <c r="F9" s="46">
        <v>0</v>
      </c>
      <c r="G9" s="46">
        <v>21162571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41499137</v>
      </c>
      <c r="O9" s="47">
        <f t="shared" si="1"/>
        <v>106.27914606131537</v>
      </c>
      <c r="P9" s="9"/>
    </row>
    <row r="10" spans="1:133">
      <c r="A10" s="12"/>
      <c r="B10" s="25">
        <v>314.10000000000002</v>
      </c>
      <c r="C10" s="20" t="s">
        <v>14</v>
      </c>
      <c r="D10" s="46">
        <v>34919757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34919757</v>
      </c>
      <c r="O10" s="47">
        <f t="shared" si="1"/>
        <v>89.429376679053348</v>
      </c>
      <c r="P10" s="9"/>
    </row>
    <row r="11" spans="1:133">
      <c r="A11" s="12"/>
      <c r="B11" s="25">
        <v>314.3</v>
      </c>
      <c r="C11" s="20" t="s">
        <v>15</v>
      </c>
      <c r="D11" s="46">
        <v>6000819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6000819</v>
      </c>
      <c r="O11" s="47">
        <f t="shared" si="1"/>
        <v>15.368076665992271</v>
      </c>
      <c r="P11" s="9"/>
    </row>
    <row r="12" spans="1:133">
      <c r="A12" s="12"/>
      <c r="B12" s="25">
        <v>314.39999999999998</v>
      </c>
      <c r="C12" s="20" t="s">
        <v>16</v>
      </c>
      <c r="D12" s="46">
        <v>1418437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1418437</v>
      </c>
      <c r="O12" s="47">
        <f t="shared" si="1"/>
        <v>3.6326122420756364</v>
      </c>
      <c r="P12" s="9"/>
    </row>
    <row r="13" spans="1:133">
      <c r="A13" s="12"/>
      <c r="B13" s="25">
        <v>314.7</v>
      </c>
      <c r="C13" s="20" t="s">
        <v>17</v>
      </c>
      <c r="D13" s="46">
        <v>43165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43165</v>
      </c>
      <c r="O13" s="47">
        <f t="shared" si="1"/>
        <v>0.11054541543205292</v>
      </c>
      <c r="P13" s="9"/>
    </row>
    <row r="14" spans="1:133">
      <c r="A14" s="12"/>
      <c r="B14" s="25">
        <v>315</v>
      </c>
      <c r="C14" s="20" t="s">
        <v>138</v>
      </c>
      <c r="D14" s="46">
        <v>17164598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17164598</v>
      </c>
      <c r="O14" s="47">
        <f t="shared" si="1"/>
        <v>43.958476002181968</v>
      </c>
      <c r="P14" s="9"/>
    </row>
    <row r="15" spans="1:133">
      <c r="A15" s="12"/>
      <c r="B15" s="25">
        <v>316</v>
      </c>
      <c r="C15" s="20" t="s">
        <v>139</v>
      </c>
      <c r="D15" s="46">
        <v>10552758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10552758</v>
      </c>
      <c r="O15" s="47">
        <f t="shared" si="1"/>
        <v>27.025576672394763</v>
      </c>
      <c r="P15" s="9"/>
    </row>
    <row r="16" spans="1:133">
      <c r="A16" s="12"/>
      <c r="B16" s="25">
        <v>319</v>
      </c>
      <c r="C16" s="20" t="s">
        <v>20</v>
      </c>
      <c r="D16" s="46">
        <v>118762</v>
      </c>
      <c r="E16" s="46">
        <v>33575267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1320055</v>
      </c>
      <c r="N16" s="46">
        <f t="shared" si="2"/>
        <v>35014084</v>
      </c>
      <c r="O16" s="47">
        <f t="shared" si="1"/>
        <v>89.670947799207624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SUM(D18:D27)</f>
        <v>35914434</v>
      </c>
      <c r="E17" s="32">
        <f t="shared" si="3"/>
        <v>37412497</v>
      </c>
      <c r="F17" s="32">
        <f t="shared" si="3"/>
        <v>0</v>
      </c>
      <c r="G17" s="32">
        <f t="shared" si="3"/>
        <v>10585717</v>
      </c>
      <c r="H17" s="32">
        <f t="shared" si="3"/>
        <v>0</v>
      </c>
      <c r="I17" s="32">
        <f t="shared" si="3"/>
        <v>704940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84617588</v>
      </c>
      <c r="O17" s="45">
        <f t="shared" si="1"/>
        <v>216.70534966566191</v>
      </c>
      <c r="P17" s="10"/>
    </row>
    <row r="18" spans="1:16">
      <c r="A18" s="12"/>
      <c r="B18" s="25">
        <v>322</v>
      </c>
      <c r="C18" s="20" t="s">
        <v>0</v>
      </c>
      <c r="D18" s="46">
        <v>484314</v>
      </c>
      <c r="E18" s="46">
        <v>14300441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14784755</v>
      </c>
      <c r="O18" s="47">
        <f t="shared" si="1"/>
        <v>37.863706325405339</v>
      </c>
      <c r="P18" s="9"/>
    </row>
    <row r="19" spans="1:16">
      <c r="A19" s="12"/>
      <c r="B19" s="25">
        <v>323.10000000000002</v>
      </c>
      <c r="C19" s="20" t="s">
        <v>22</v>
      </c>
      <c r="D19" s="46">
        <v>31969422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31969422</v>
      </c>
      <c r="O19" s="47">
        <f t="shared" si="1"/>
        <v>81.873578967047663</v>
      </c>
      <c r="P19" s="9"/>
    </row>
    <row r="20" spans="1:16">
      <c r="A20" s="12"/>
      <c r="B20" s="25">
        <v>323.3</v>
      </c>
      <c r="C20" s="20" t="s">
        <v>181</v>
      </c>
      <c r="D20" s="46">
        <v>1591</v>
      </c>
      <c r="E20" s="46">
        <v>3045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4636</v>
      </c>
      <c r="O20" s="47">
        <f t="shared" si="1"/>
        <v>1.1872779936128746E-2</v>
      </c>
      <c r="P20" s="9"/>
    </row>
    <row r="21" spans="1:16">
      <c r="A21" s="12"/>
      <c r="B21" s="25">
        <v>323.39999999999998</v>
      </c>
      <c r="C21" s="20" t="s">
        <v>24</v>
      </c>
      <c r="D21" s="46">
        <v>1240004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1240004</v>
      </c>
      <c r="O21" s="47">
        <f t="shared" si="1"/>
        <v>3.1756459473510334</v>
      </c>
      <c r="P21" s="9"/>
    </row>
    <row r="22" spans="1:16">
      <c r="A22" s="12"/>
      <c r="B22" s="25">
        <v>323.7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663058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663058</v>
      </c>
      <c r="O22" s="47">
        <f t="shared" si="1"/>
        <v>1.6980892404852577</v>
      </c>
      <c r="P22" s="9"/>
    </row>
    <row r="23" spans="1:16">
      <c r="A23" s="12"/>
      <c r="B23" s="25">
        <v>323.89999999999998</v>
      </c>
      <c r="C23" s="20" t="s">
        <v>167</v>
      </c>
      <c r="D23" s="46">
        <v>79770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79770</v>
      </c>
      <c r="O23" s="47">
        <f t="shared" si="1"/>
        <v>0.20429069359469157</v>
      </c>
      <c r="P23" s="9"/>
    </row>
    <row r="24" spans="1:16">
      <c r="A24" s="12"/>
      <c r="B24" s="25">
        <v>324.32</v>
      </c>
      <c r="C24" s="20" t="s">
        <v>27</v>
      </c>
      <c r="D24" s="46">
        <v>0</v>
      </c>
      <c r="E24" s="46">
        <v>4586099</v>
      </c>
      <c r="F24" s="46">
        <v>0</v>
      </c>
      <c r="G24" s="46">
        <v>725491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5311590</v>
      </c>
      <c r="O24" s="47">
        <f t="shared" si="1"/>
        <v>13.602963585190269</v>
      </c>
      <c r="P24" s="9"/>
    </row>
    <row r="25" spans="1:16">
      <c r="A25" s="12"/>
      <c r="B25" s="25">
        <v>325.10000000000002</v>
      </c>
      <c r="C25" s="20" t="s">
        <v>168</v>
      </c>
      <c r="D25" s="46">
        <v>0</v>
      </c>
      <c r="E25" s="46">
        <v>0</v>
      </c>
      <c r="F25" s="46">
        <v>0</v>
      </c>
      <c r="G25" s="46">
        <v>9735724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9735724</v>
      </c>
      <c r="O25" s="47">
        <f t="shared" si="1"/>
        <v>24.933155429440703</v>
      </c>
      <c r="P25" s="9"/>
    </row>
    <row r="26" spans="1:16">
      <c r="A26" s="12"/>
      <c r="B26" s="25">
        <v>325.2</v>
      </c>
      <c r="C26" s="20" t="s">
        <v>28</v>
      </c>
      <c r="D26" s="46">
        <v>1124285</v>
      </c>
      <c r="E26" s="46">
        <v>18327646</v>
      </c>
      <c r="F26" s="46">
        <v>0</v>
      </c>
      <c r="G26" s="46">
        <v>124502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19576433</v>
      </c>
      <c r="O26" s="47">
        <f t="shared" si="1"/>
        <v>50.135177080105407</v>
      </c>
      <c r="P26" s="9"/>
    </row>
    <row r="27" spans="1:16">
      <c r="A27" s="12"/>
      <c r="B27" s="25">
        <v>329</v>
      </c>
      <c r="C27" s="20" t="s">
        <v>29</v>
      </c>
      <c r="D27" s="46">
        <v>1015048</v>
      </c>
      <c r="E27" s="46">
        <v>195266</v>
      </c>
      <c r="F27" s="46">
        <v>0</v>
      </c>
      <c r="G27" s="46">
        <v>0</v>
      </c>
      <c r="H27" s="46">
        <v>0</v>
      </c>
      <c r="I27" s="46">
        <v>41882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1252196</v>
      </c>
      <c r="O27" s="47">
        <f t="shared" si="1"/>
        <v>3.2068696171054079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SUM(D29:D50)</f>
        <v>56214493</v>
      </c>
      <c r="E28" s="32">
        <f t="shared" si="5"/>
        <v>25678947</v>
      </c>
      <c r="F28" s="32">
        <f t="shared" si="5"/>
        <v>0</v>
      </c>
      <c r="G28" s="32">
        <f t="shared" si="5"/>
        <v>8809706</v>
      </c>
      <c r="H28" s="32">
        <f t="shared" si="5"/>
        <v>0</v>
      </c>
      <c r="I28" s="32">
        <f t="shared" si="5"/>
        <v>763944</v>
      </c>
      <c r="J28" s="32">
        <f t="shared" si="5"/>
        <v>96558</v>
      </c>
      <c r="K28" s="32">
        <f t="shared" si="5"/>
        <v>0</v>
      </c>
      <c r="L28" s="32">
        <f t="shared" si="5"/>
        <v>0</v>
      </c>
      <c r="M28" s="32">
        <f t="shared" si="5"/>
        <v>1090000</v>
      </c>
      <c r="N28" s="44">
        <f>SUM(D28:M28)</f>
        <v>92653648</v>
      </c>
      <c r="O28" s="45">
        <f t="shared" si="1"/>
        <v>237.28567148048649</v>
      </c>
      <c r="P28" s="10"/>
    </row>
    <row r="29" spans="1:16">
      <c r="A29" s="12"/>
      <c r="B29" s="25">
        <v>331.2</v>
      </c>
      <c r="C29" s="20" t="s">
        <v>30</v>
      </c>
      <c r="D29" s="46">
        <v>278512</v>
      </c>
      <c r="E29" s="46">
        <v>2535813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2814325</v>
      </c>
      <c r="O29" s="47">
        <f t="shared" si="1"/>
        <v>7.2074765732841968</v>
      </c>
      <c r="P29" s="9"/>
    </row>
    <row r="30" spans="1:16">
      <c r="A30" s="12"/>
      <c r="B30" s="25">
        <v>331.49</v>
      </c>
      <c r="C30" s="20" t="s">
        <v>36</v>
      </c>
      <c r="D30" s="46">
        <v>0</v>
      </c>
      <c r="E30" s="46">
        <v>0</v>
      </c>
      <c r="F30" s="46">
        <v>0</v>
      </c>
      <c r="G30" s="46">
        <v>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91</v>
      </c>
      <c r="O30" s="47">
        <f t="shared" si="1"/>
        <v>2.3305068468242363E-4</v>
      </c>
      <c r="P30" s="9"/>
    </row>
    <row r="31" spans="1:16">
      <c r="A31" s="12"/>
      <c r="B31" s="25">
        <v>331.5</v>
      </c>
      <c r="C31" s="20" t="s">
        <v>32</v>
      </c>
      <c r="D31" s="46">
        <v>417731</v>
      </c>
      <c r="E31" s="46">
        <v>5212383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5630114</v>
      </c>
      <c r="O31" s="47">
        <f t="shared" si="1"/>
        <v>14.418702445495592</v>
      </c>
      <c r="P31" s="9"/>
    </row>
    <row r="32" spans="1:16">
      <c r="A32" s="12"/>
      <c r="B32" s="25">
        <v>331.61</v>
      </c>
      <c r="C32" s="20" t="s">
        <v>37</v>
      </c>
      <c r="D32" s="46">
        <v>0</v>
      </c>
      <c r="E32" s="46">
        <v>3889353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3889353</v>
      </c>
      <c r="O32" s="47">
        <f t="shared" si="1"/>
        <v>9.9606195562817401</v>
      </c>
      <c r="P32" s="9"/>
    </row>
    <row r="33" spans="1:16">
      <c r="A33" s="12"/>
      <c r="B33" s="25">
        <v>331.9</v>
      </c>
      <c r="C33" s="20" t="s">
        <v>33</v>
      </c>
      <c r="D33" s="46">
        <v>0</v>
      </c>
      <c r="E33" s="46">
        <v>2019015</v>
      </c>
      <c r="F33" s="46">
        <v>0</v>
      </c>
      <c r="G33" s="46">
        <v>1000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2020015</v>
      </c>
      <c r="O33" s="47">
        <f t="shared" si="1"/>
        <v>5.1732514155908351</v>
      </c>
      <c r="P33" s="9"/>
    </row>
    <row r="34" spans="1:16">
      <c r="A34" s="12"/>
      <c r="B34" s="25">
        <v>334.1</v>
      </c>
      <c r="C34" s="20" t="s">
        <v>124</v>
      </c>
      <c r="D34" s="46">
        <v>0</v>
      </c>
      <c r="E34" s="46">
        <v>0</v>
      </c>
      <c r="F34" s="46">
        <v>0</v>
      </c>
      <c r="G34" s="46">
        <v>27995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27995</v>
      </c>
      <c r="O34" s="47">
        <f t="shared" si="1"/>
        <v>7.1695097996532411E-2</v>
      </c>
      <c r="P34" s="9"/>
    </row>
    <row r="35" spans="1:16">
      <c r="A35" s="12"/>
      <c r="B35" s="25">
        <v>334.2</v>
      </c>
      <c r="C35" s="20" t="s">
        <v>34</v>
      </c>
      <c r="D35" s="46">
        <v>7097982</v>
      </c>
      <c r="E35" s="46">
        <v>232740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7330722</v>
      </c>
      <c r="O35" s="47">
        <f t="shared" si="1"/>
        <v>18.773953640840723</v>
      </c>
      <c r="P35" s="9"/>
    </row>
    <row r="36" spans="1:16">
      <c r="A36" s="12"/>
      <c r="B36" s="25">
        <v>334.49</v>
      </c>
      <c r="C36" s="20" t="s">
        <v>39</v>
      </c>
      <c r="D36" s="46">
        <v>0</v>
      </c>
      <c r="E36" s="46">
        <v>1976197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1976197</v>
      </c>
      <c r="O36" s="47">
        <f t="shared" si="1"/>
        <v>5.0610336694214455</v>
      </c>
      <c r="P36" s="9"/>
    </row>
    <row r="37" spans="1:16">
      <c r="A37" s="12"/>
      <c r="B37" s="25">
        <v>334.9</v>
      </c>
      <c r="C37" s="20" t="s">
        <v>42</v>
      </c>
      <c r="D37" s="46">
        <v>0</v>
      </c>
      <c r="E37" s="46">
        <v>1074025</v>
      </c>
      <c r="F37" s="46">
        <v>0</v>
      </c>
      <c r="G37" s="46">
        <v>827677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1901702</v>
      </c>
      <c r="O37" s="47">
        <f t="shared" ref="O37:O68" si="8">(N37/O$98)</f>
        <v>4.8702522325487294</v>
      </c>
      <c r="P37" s="9"/>
    </row>
    <row r="38" spans="1:16">
      <c r="A38" s="12"/>
      <c r="B38" s="25">
        <v>335.12</v>
      </c>
      <c r="C38" s="20" t="s">
        <v>142</v>
      </c>
      <c r="D38" s="46">
        <v>10165502</v>
      </c>
      <c r="E38" s="46">
        <v>4356644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14522146</v>
      </c>
      <c r="O38" s="47">
        <f t="shared" si="8"/>
        <v>37.191165586352959</v>
      </c>
      <c r="P38" s="9"/>
    </row>
    <row r="39" spans="1:16">
      <c r="A39" s="12"/>
      <c r="B39" s="25">
        <v>335.14</v>
      </c>
      <c r="C39" s="20" t="s">
        <v>143</v>
      </c>
      <c r="D39" s="46">
        <v>171446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171446</v>
      </c>
      <c r="O39" s="47">
        <f t="shared" si="8"/>
        <v>0.43907261193475605</v>
      </c>
      <c r="P39" s="9"/>
    </row>
    <row r="40" spans="1:16">
      <c r="A40" s="12"/>
      <c r="B40" s="25">
        <v>335.15</v>
      </c>
      <c r="C40" s="20" t="s">
        <v>144</v>
      </c>
      <c r="D40" s="46">
        <v>449616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449616</v>
      </c>
      <c r="O40" s="47">
        <f t="shared" si="8"/>
        <v>1.1514650180678305</v>
      </c>
      <c r="P40" s="9"/>
    </row>
    <row r="41" spans="1:16">
      <c r="A41" s="12"/>
      <c r="B41" s="25">
        <v>335.18</v>
      </c>
      <c r="C41" s="20" t="s">
        <v>145</v>
      </c>
      <c r="D41" s="46">
        <v>34442191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34442191</v>
      </c>
      <c r="O41" s="47">
        <f t="shared" si="8"/>
        <v>88.206331807833067</v>
      </c>
      <c r="P41" s="9"/>
    </row>
    <row r="42" spans="1:16">
      <c r="A42" s="12"/>
      <c r="B42" s="25">
        <v>335.21</v>
      </c>
      <c r="C42" s="20" t="s">
        <v>174</v>
      </c>
      <c r="D42" s="46">
        <v>234783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234783</v>
      </c>
      <c r="O42" s="47">
        <f t="shared" si="8"/>
        <v>0.60127844947025788</v>
      </c>
      <c r="P42" s="9"/>
    </row>
    <row r="43" spans="1:16">
      <c r="A43" s="12"/>
      <c r="B43" s="25">
        <v>335.35</v>
      </c>
      <c r="C43" s="20" t="s">
        <v>169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112997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112997</v>
      </c>
      <c r="O43" s="47">
        <f t="shared" si="8"/>
        <v>0.28938492546219585</v>
      </c>
      <c r="P43" s="9"/>
    </row>
    <row r="44" spans="1:16">
      <c r="A44" s="12"/>
      <c r="B44" s="25">
        <v>335.49</v>
      </c>
      <c r="C44" s="20" t="s">
        <v>48</v>
      </c>
      <c r="D44" s="46">
        <v>185032</v>
      </c>
      <c r="E44" s="46">
        <v>54002</v>
      </c>
      <c r="F44" s="46">
        <v>0</v>
      </c>
      <c r="G44" s="46">
        <v>0</v>
      </c>
      <c r="H44" s="46">
        <v>0</v>
      </c>
      <c r="I44" s="46">
        <v>0</v>
      </c>
      <c r="J44" s="46">
        <v>96558</v>
      </c>
      <c r="K44" s="46">
        <v>0</v>
      </c>
      <c r="L44" s="46">
        <v>0</v>
      </c>
      <c r="M44" s="46">
        <v>0</v>
      </c>
      <c r="N44" s="46">
        <f t="shared" si="7"/>
        <v>335592</v>
      </c>
      <c r="O44" s="47">
        <f t="shared" si="8"/>
        <v>0.8594499491642188</v>
      </c>
      <c r="P44" s="9"/>
    </row>
    <row r="45" spans="1:16">
      <c r="A45" s="12"/>
      <c r="B45" s="25">
        <v>335.5</v>
      </c>
      <c r="C45" s="20" t="s">
        <v>49</v>
      </c>
      <c r="D45" s="46">
        <v>0</v>
      </c>
      <c r="E45" s="46">
        <v>498688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498688</v>
      </c>
      <c r="O45" s="47">
        <f t="shared" si="8"/>
        <v>1.2771382400319613</v>
      </c>
      <c r="P45" s="9"/>
    </row>
    <row r="46" spans="1:16">
      <c r="A46" s="12"/>
      <c r="B46" s="25">
        <v>337.1</v>
      </c>
      <c r="C46" s="20" t="s">
        <v>50</v>
      </c>
      <c r="D46" s="46">
        <v>0</v>
      </c>
      <c r="E46" s="46">
        <v>0</v>
      </c>
      <c r="F46" s="46">
        <v>0</v>
      </c>
      <c r="G46" s="46">
        <v>1134614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9">SUM(D46:M46)</f>
        <v>1134614</v>
      </c>
      <c r="O46" s="47">
        <f t="shared" si="8"/>
        <v>2.905742522530367</v>
      </c>
      <c r="P46" s="9"/>
    </row>
    <row r="47" spans="1:16">
      <c r="A47" s="12"/>
      <c r="B47" s="25">
        <v>337.2</v>
      </c>
      <c r="C47" s="20" t="s">
        <v>51</v>
      </c>
      <c r="D47" s="46">
        <v>1628469</v>
      </c>
      <c r="E47" s="46">
        <v>437454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2065923</v>
      </c>
      <c r="O47" s="47">
        <f t="shared" si="8"/>
        <v>5.2908216445183154</v>
      </c>
      <c r="P47" s="9"/>
    </row>
    <row r="48" spans="1:16">
      <c r="A48" s="12"/>
      <c r="B48" s="25">
        <v>337.3</v>
      </c>
      <c r="C48" s="20" t="s">
        <v>52</v>
      </c>
      <c r="D48" s="46">
        <v>0</v>
      </c>
      <c r="E48" s="46">
        <v>0</v>
      </c>
      <c r="F48" s="46">
        <v>0</v>
      </c>
      <c r="G48" s="46">
        <v>6818329</v>
      </c>
      <c r="H48" s="46">
        <v>0</v>
      </c>
      <c r="I48" s="46">
        <v>650947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7469276</v>
      </c>
      <c r="O48" s="47">
        <f t="shared" si="8"/>
        <v>19.128789954747191</v>
      </c>
      <c r="P48" s="9"/>
    </row>
    <row r="49" spans="1:16">
      <c r="A49" s="12"/>
      <c r="B49" s="25">
        <v>337.4</v>
      </c>
      <c r="C49" s="20" t="s">
        <v>53</v>
      </c>
      <c r="D49" s="46">
        <v>10000</v>
      </c>
      <c r="E49" s="46">
        <v>1494357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1090000</v>
      </c>
      <c r="N49" s="46">
        <f t="shared" si="9"/>
        <v>2594357</v>
      </c>
      <c r="O49" s="47">
        <f t="shared" si="8"/>
        <v>6.6441392874795442</v>
      </c>
      <c r="P49" s="9"/>
    </row>
    <row r="50" spans="1:16">
      <c r="A50" s="12"/>
      <c r="B50" s="25">
        <v>338</v>
      </c>
      <c r="C50" s="20" t="s">
        <v>56</v>
      </c>
      <c r="D50" s="46">
        <v>1133229</v>
      </c>
      <c r="E50" s="46">
        <v>1898276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3031505</v>
      </c>
      <c r="O50" s="47">
        <f t="shared" si="8"/>
        <v>7.7636738007493475</v>
      </c>
      <c r="P50" s="9"/>
    </row>
    <row r="51" spans="1:16" ht="15.75">
      <c r="A51" s="29" t="s">
        <v>61</v>
      </c>
      <c r="B51" s="30"/>
      <c r="C51" s="31"/>
      <c r="D51" s="32">
        <f t="shared" ref="D51:M51" si="10">SUM(D52:D72)</f>
        <v>49042411</v>
      </c>
      <c r="E51" s="32">
        <f t="shared" si="10"/>
        <v>787504</v>
      </c>
      <c r="F51" s="32">
        <f t="shared" si="10"/>
        <v>0</v>
      </c>
      <c r="G51" s="32">
        <f t="shared" si="10"/>
        <v>92547</v>
      </c>
      <c r="H51" s="32">
        <f t="shared" si="10"/>
        <v>0</v>
      </c>
      <c r="I51" s="32">
        <f t="shared" si="10"/>
        <v>351128502</v>
      </c>
      <c r="J51" s="32">
        <f t="shared" si="10"/>
        <v>25974191</v>
      </c>
      <c r="K51" s="32">
        <f t="shared" si="10"/>
        <v>0</v>
      </c>
      <c r="L51" s="32">
        <f t="shared" si="10"/>
        <v>0</v>
      </c>
      <c r="M51" s="32">
        <f t="shared" si="10"/>
        <v>194978</v>
      </c>
      <c r="N51" s="32">
        <f t="shared" si="9"/>
        <v>427220133</v>
      </c>
      <c r="O51" s="45">
        <f t="shared" si="8"/>
        <v>1094.1092802831438</v>
      </c>
      <c r="P51" s="10"/>
    </row>
    <row r="52" spans="1:16">
      <c r="A52" s="12"/>
      <c r="B52" s="25">
        <v>341.2</v>
      </c>
      <c r="C52" s="20" t="s">
        <v>146</v>
      </c>
      <c r="D52" s="46">
        <v>1853462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24364352</v>
      </c>
      <c r="K52" s="46">
        <v>0</v>
      </c>
      <c r="L52" s="46">
        <v>0</v>
      </c>
      <c r="M52" s="46">
        <v>0</v>
      </c>
      <c r="N52" s="46">
        <f t="shared" ref="N52:N72" si="11">SUM(D52:M52)</f>
        <v>26217814</v>
      </c>
      <c r="O52" s="47">
        <f t="shared" si="8"/>
        <v>67.143730808532212</v>
      </c>
      <c r="P52" s="9"/>
    </row>
    <row r="53" spans="1:16">
      <c r="A53" s="12"/>
      <c r="B53" s="25">
        <v>341.3</v>
      </c>
      <c r="C53" s="20" t="s">
        <v>178</v>
      </c>
      <c r="D53" s="46">
        <v>81844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81844</v>
      </c>
      <c r="O53" s="47">
        <f t="shared" si="8"/>
        <v>0.20960220040822286</v>
      </c>
      <c r="P53" s="9"/>
    </row>
    <row r="54" spans="1:16">
      <c r="A54" s="12"/>
      <c r="B54" s="25">
        <v>341.9</v>
      </c>
      <c r="C54" s="20" t="s">
        <v>147</v>
      </c>
      <c r="D54" s="46">
        <v>374000</v>
      </c>
      <c r="E54" s="46">
        <v>0</v>
      </c>
      <c r="F54" s="46">
        <v>0</v>
      </c>
      <c r="G54" s="46">
        <v>0</v>
      </c>
      <c r="H54" s="46">
        <v>0</v>
      </c>
      <c r="I54" s="46">
        <v>707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374707</v>
      </c>
      <c r="O54" s="47">
        <f t="shared" si="8"/>
        <v>0.9596233286296364</v>
      </c>
      <c r="P54" s="9"/>
    </row>
    <row r="55" spans="1:16">
      <c r="A55" s="12"/>
      <c r="B55" s="25">
        <v>342.1</v>
      </c>
      <c r="C55" s="20" t="s">
        <v>66</v>
      </c>
      <c r="D55" s="46">
        <v>11901678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11901678</v>
      </c>
      <c r="O55" s="47">
        <f t="shared" si="8"/>
        <v>30.480156118348773</v>
      </c>
      <c r="P55" s="9"/>
    </row>
    <row r="56" spans="1:16">
      <c r="A56" s="12"/>
      <c r="B56" s="25">
        <v>342.2</v>
      </c>
      <c r="C56" s="20" t="s">
        <v>67</v>
      </c>
      <c r="D56" s="46">
        <v>4616451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4616451</v>
      </c>
      <c r="O56" s="47">
        <f t="shared" si="8"/>
        <v>11.822715014866585</v>
      </c>
      <c r="P56" s="9"/>
    </row>
    <row r="57" spans="1:16">
      <c r="A57" s="12"/>
      <c r="B57" s="25">
        <v>342.5</v>
      </c>
      <c r="C57" s="20" t="s">
        <v>68</v>
      </c>
      <c r="D57" s="46">
        <v>670582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670582</v>
      </c>
      <c r="O57" s="47">
        <f t="shared" si="8"/>
        <v>1.7173581784143845</v>
      </c>
      <c r="P57" s="9"/>
    </row>
    <row r="58" spans="1:16">
      <c r="A58" s="12"/>
      <c r="B58" s="25">
        <v>342.6</v>
      </c>
      <c r="C58" s="20" t="s">
        <v>69</v>
      </c>
      <c r="D58" s="46">
        <v>11372700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11372700</v>
      </c>
      <c r="O58" s="47">
        <f t="shared" si="8"/>
        <v>29.125445293272517</v>
      </c>
      <c r="P58" s="9"/>
    </row>
    <row r="59" spans="1:16">
      <c r="A59" s="12"/>
      <c r="B59" s="25">
        <v>342.9</v>
      </c>
      <c r="C59" s="20" t="s">
        <v>70</v>
      </c>
      <c r="D59" s="46">
        <v>133204</v>
      </c>
      <c r="E59" s="46">
        <v>130096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263300</v>
      </c>
      <c r="O59" s="47">
        <f t="shared" si="8"/>
        <v>0.67431038765804552</v>
      </c>
      <c r="P59" s="9"/>
    </row>
    <row r="60" spans="1:16">
      <c r="A60" s="12"/>
      <c r="B60" s="25">
        <v>343.1</v>
      </c>
      <c r="C60" s="20" t="s">
        <v>71</v>
      </c>
      <c r="D60" s="46">
        <v>11397</v>
      </c>
      <c r="E60" s="46">
        <v>0</v>
      </c>
      <c r="F60" s="46">
        <v>0</v>
      </c>
      <c r="G60" s="46">
        <v>0</v>
      </c>
      <c r="H60" s="46">
        <v>0</v>
      </c>
      <c r="I60" s="46">
        <v>9125721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9137118</v>
      </c>
      <c r="O60" s="47">
        <f t="shared" si="8"/>
        <v>23.400127537627441</v>
      </c>
      <c r="P60" s="9"/>
    </row>
    <row r="61" spans="1:16">
      <c r="A61" s="12"/>
      <c r="B61" s="25">
        <v>343.3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110440761</v>
      </c>
      <c r="J61" s="46">
        <v>918003</v>
      </c>
      <c r="K61" s="46">
        <v>0</v>
      </c>
      <c r="L61" s="46">
        <v>0</v>
      </c>
      <c r="M61" s="46">
        <v>0</v>
      </c>
      <c r="N61" s="46">
        <f t="shared" si="11"/>
        <v>111358764</v>
      </c>
      <c r="O61" s="47">
        <f t="shared" si="8"/>
        <v>285.18940874273</v>
      </c>
      <c r="P61" s="9"/>
    </row>
    <row r="62" spans="1:16">
      <c r="A62" s="12"/>
      <c r="B62" s="25">
        <v>343.4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91936779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91936779</v>
      </c>
      <c r="O62" s="47">
        <f t="shared" si="8"/>
        <v>235.44977245545786</v>
      </c>
      <c r="P62" s="9"/>
    </row>
    <row r="63" spans="1:16">
      <c r="A63" s="12"/>
      <c r="B63" s="25">
        <v>343.5</v>
      </c>
      <c r="C63" s="20" t="s">
        <v>74</v>
      </c>
      <c r="D63" s="46">
        <v>4275</v>
      </c>
      <c r="E63" s="46">
        <v>0</v>
      </c>
      <c r="F63" s="46">
        <v>0</v>
      </c>
      <c r="G63" s="46">
        <v>0</v>
      </c>
      <c r="H63" s="46">
        <v>0</v>
      </c>
      <c r="I63" s="46">
        <v>118826836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118831111</v>
      </c>
      <c r="O63" s="47">
        <f t="shared" si="8"/>
        <v>304.32606351783608</v>
      </c>
      <c r="P63" s="9"/>
    </row>
    <row r="64" spans="1:16">
      <c r="A64" s="12"/>
      <c r="B64" s="25">
        <v>343.9</v>
      </c>
      <c r="C64" s="20" t="s">
        <v>75</v>
      </c>
      <c r="D64" s="46">
        <v>35356</v>
      </c>
      <c r="E64" s="46">
        <v>203448</v>
      </c>
      <c r="F64" s="46">
        <v>0</v>
      </c>
      <c r="G64" s="46">
        <v>0</v>
      </c>
      <c r="H64" s="46">
        <v>0</v>
      </c>
      <c r="I64" s="46">
        <v>0</v>
      </c>
      <c r="J64" s="46">
        <v>691836</v>
      </c>
      <c r="K64" s="46">
        <v>0</v>
      </c>
      <c r="L64" s="46">
        <v>0</v>
      </c>
      <c r="M64" s="46">
        <v>0</v>
      </c>
      <c r="N64" s="46">
        <f t="shared" si="11"/>
        <v>930640</v>
      </c>
      <c r="O64" s="47">
        <f t="shared" si="8"/>
        <v>2.383365815306052</v>
      </c>
      <c r="P64" s="9"/>
    </row>
    <row r="65" spans="1:16">
      <c r="A65" s="12"/>
      <c r="B65" s="25">
        <v>344.3</v>
      </c>
      <c r="C65" s="20" t="s">
        <v>148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194978</v>
      </c>
      <c r="N65" s="46">
        <f t="shared" si="11"/>
        <v>194978</v>
      </c>
      <c r="O65" s="47">
        <f t="shared" si="8"/>
        <v>0.49933798239570981</v>
      </c>
      <c r="P65" s="9"/>
    </row>
    <row r="66" spans="1:16">
      <c r="A66" s="12"/>
      <c r="B66" s="25">
        <v>344.5</v>
      </c>
      <c r="C66" s="20" t="s">
        <v>149</v>
      </c>
      <c r="D66" s="46">
        <v>0</v>
      </c>
      <c r="E66" s="46">
        <v>0</v>
      </c>
      <c r="F66" s="46">
        <v>0</v>
      </c>
      <c r="G66" s="46">
        <v>89257</v>
      </c>
      <c r="H66" s="46">
        <v>0</v>
      </c>
      <c r="I66" s="46">
        <v>17661430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17750687</v>
      </c>
      <c r="O66" s="47">
        <f t="shared" si="8"/>
        <v>45.459447900366989</v>
      </c>
      <c r="P66" s="9"/>
    </row>
    <row r="67" spans="1:16">
      <c r="A67" s="12"/>
      <c r="B67" s="25">
        <v>345.1</v>
      </c>
      <c r="C67" s="20" t="s">
        <v>78</v>
      </c>
      <c r="D67" s="46">
        <v>1539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1539</v>
      </c>
      <c r="O67" s="47">
        <f t="shared" si="8"/>
        <v>3.9413736673214279E-3</v>
      </c>
      <c r="P67" s="9"/>
    </row>
    <row r="68" spans="1:16">
      <c r="A68" s="12"/>
      <c r="B68" s="25">
        <v>347.2</v>
      </c>
      <c r="C68" s="20" t="s">
        <v>79</v>
      </c>
      <c r="D68" s="46">
        <v>3904302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3904302</v>
      </c>
      <c r="O68" s="47">
        <f t="shared" si="8"/>
        <v>9.9989038934830319</v>
      </c>
      <c r="P68" s="9"/>
    </row>
    <row r="69" spans="1:16">
      <c r="A69" s="12"/>
      <c r="B69" s="25">
        <v>347.4</v>
      </c>
      <c r="C69" s="20" t="s">
        <v>80</v>
      </c>
      <c r="D69" s="46">
        <v>43369</v>
      </c>
      <c r="E69" s="46">
        <v>194201</v>
      </c>
      <c r="F69" s="46">
        <v>0</v>
      </c>
      <c r="G69" s="46">
        <v>0</v>
      </c>
      <c r="H69" s="46">
        <v>0</v>
      </c>
      <c r="I69" s="46">
        <v>11212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248782</v>
      </c>
      <c r="O69" s="47">
        <f t="shared" ref="O69:O96" si="12">(N69/O$98)</f>
        <v>0.63712983996332651</v>
      </c>
      <c r="P69" s="9"/>
    </row>
    <row r="70" spans="1:16">
      <c r="A70" s="12"/>
      <c r="B70" s="25">
        <v>347.5</v>
      </c>
      <c r="C70" s="20" t="s">
        <v>81</v>
      </c>
      <c r="D70" s="46">
        <v>12668447</v>
      </c>
      <c r="E70" s="46">
        <v>0</v>
      </c>
      <c r="F70" s="46">
        <v>0</v>
      </c>
      <c r="G70" s="46">
        <v>0</v>
      </c>
      <c r="H70" s="46">
        <v>0</v>
      </c>
      <c r="I70" s="46">
        <v>3101891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15770338</v>
      </c>
      <c r="O70" s="47">
        <f t="shared" si="12"/>
        <v>40.38778097333234</v>
      </c>
      <c r="P70" s="9"/>
    </row>
    <row r="71" spans="1:16">
      <c r="A71" s="12"/>
      <c r="B71" s="25">
        <v>347.9</v>
      </c>
      <c r="C71" s="20" t="s">
        <v>82</v>
      </c>
      <c r="D71" s="46">
        <v>659556</v>
      </c>
      <c r="E71" s="46">
        <v>0</v>
      </c>
      <c r="F71" s="46">
        <v>0</v>
      </c>
      <c r="G71" s="46">
        <v>3290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662846</v>
      </c>
      <c r="O71" s="47">
        <f t="shared" si="12"/>
        <v>1.6975463092198437</v>
      </c>
      <c r="P71" s="9"/>
    </row>
    <row r="72" spans="1:16">
      <c r="A72" s="12"/>
      <c r="B72" s="25">
        <v>349</v>
      </c>
      <c r="C72" s="20" t="s">
        <v>1</v>
      </c>
      <c r="D72" s="46">
        <v>710249</v>
      </c>
      <c r="E72" s="46">
        <v>259759</v>
      </c>
      <c r="F72" s="46">
        <v>0</v>
      </c>
      <c r="G72" s="46">
        <v>0</v>
      </c>
      <c r="H72" s="46">
        <v>0</v>
      </c>
      <c r="I72" s="46">
        <v>23165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993173</v>
      </c>
      <c r="O72" s="47">
        <f t="shared" si="12"/>
        <v>2.5435126116274365</v>
      </c>
      <c r="P72" s="9"/>
    </row>
    <row r="73" spans="1:16" ht="15.75">
      <c r="A73" s="29" t="s">
        <v>62</v>
      </c>
      <c r="B73" s="30"/>
      <c r="C73" s="31"/>
      <c r="D73" s="32">
        <f t="shared" ref="D73:M73" si="13">SUM(D74:D78)</f>
        <v>8094591</v>
      </c>
      <c r="E73" s="32">
        <f t="shared" si="13"/>
        <v>1454001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1960050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ref="N73:N80" si="14">SUM(D73:M73)</f>
        <v>11508642</v>
      </c>
      <c r="O73" s="45">
        <f t="shared" si="12"/>
        <v>29.473592284229639</v>
      </c>
      <c r="P73" s="10"/>
    </row>
    <row r="74" spans="1:16">
      <c r="A74" s="13"/>
      <c r="B74" s="39">
        <v>351.1</v>
      </c>
      <c r="C74" s="21" t="s">
        <v>85</v>
      </c>
      <c r="D74" s="46">
        <v>6545802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6545802</v>
      </c>
      <c r="O74" s="47">
        <f t="shared" si="12"/>
        <v>16.763776240610746</v>
      </c>
      <c r="P74" s="9"/>
    </row>
    <row r="75" spans="1:16">
      <c r="A75" s="13"/>
      <c r="B75" s="39">
        <v>351.2</v>
      </c>
      <c r="C75" s="21" t="s">
        <v>86</v>
      </c>
      <c r="D75" s="46">
        <v>81002</v>
      </c>
      <c r="E75" s="46">
        <v>79430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160432</v>
      </c>
      <c r="O75" s="47">
        <f t="shared" si="12"/>
        <v>0.41086579609857787</v>
      </c>
      <c r="P75" s="9"/>
    </row>
    <row r="76" spans="1:16">
      <c r="A76" s="13"/>
      <c r="B76" s="39">
        <v>351.3</v>
      </c>
      <c r="C76" s="21" t="s">
        <v>87</v>
      </c>
      <c r="D76" s="46">
        <v>188754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188754</v>
      </c>
      <c r="O76" s="47">
        <f t="shared" si="12"/>
        <v>0.48339833996204601</v>
      </c>
      <c r="P76" s="9"/>
    </row>
    <row r="77" spans="1:16">
      <c r="A77" s="13"/>
      <c r="B77" s="39">
        <v>354</v>
      </c>
      <c r="C77" s="21" t="s">
        <v>88</v>
      </c>
      <c r="D77" s="46">
        <v>1245795</v>
      </c>
      <c r="E77" s="46">
        <v>0</v>
      </c>
      <c r="F77" s="46">
        <v>0</v>
      </c>
      <c r="G77" s="46">
        <v>0</v>
      </c>
      <c r="H77" s="46">
        <v>0</v>
      </c>
      <c r="I77" s="46">
        <v>1960050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3205845</v>
      </c>
      <c r="O77" s="47">
        <f t="shared" si="12"/>
        <v>8.2101579366563122</v>
      </c>
      <c r="P77" s="9"/>
    </row>
    <row r="78" spans="1:16">
      <c r="A78" s="13"/>
      <c r="B78" s="39">
        <v>359</v>
      </c>
      <c r="C78" s="21" t="s">
        <v>89</v>
      </c>
      <c r="D78" s="46">
        <v>33238</v>
      </c>
      <c r="E78" s="46">
        <v>1374571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1407809</v>
      </c>
      <c r="O78" s="47">
        <f t="shared" si="12"/>
        <v>3.6053939709019573</v>
      </c>
      <c r="P78" s="9"/>
    </row>
    <row r="79" spans="1:16" ht="15.75">
      <c r="A79" s="29" t="s">
        <v>4</v>
      </c>
      <c r="B79" s="30"/>
      <c r="C79" s="31"/>
      <c r="D79" s="32">
        <f t="shared" ref="D79:M79" si="15">SUM(D80:D89)</f>
        <v>4843065</v>
      </c>
      <c r="E79" s="32">
        <f t="shared" si="15"/>
        <v>5832658</v>
      </c>
      <c r="F79" s="32">
        <f t="shared" si="15"/>
        <v>311660</v>
      </c>
      <c r="G79" s="32">
        <f t="shared" si="15"/>
        <v>4763502</v>
      </c>
      <c r="H79" s="32">
        <f t="shared" si="15"/>
        <v>0</v>
      </c>
      <c r="I79" s="32">
        <f t="shared" si="15"/>
        <v>15840647</v>
      </c>
      <c r="J79" s="32">
        <f t="shared" si="15"/>
        <v>233011</v>
      </c>
      <c r="K79" s="32">
        <f t="shared" si="15"/>
        <v>161342752</v>
      </c>
      <c r="L79" s="32">
        <f t="shared" si="15"/>
        <v>0</v>
      </c>
      <c r="M79" s="32">
        <f t="shared" si="15"/>
        <v>17009</v>
      </c>
      <c r="N79" s="32">
        <f t="shared" si="14"/>
        <v>193184304</v>
      </c>
      <c r="O79" s="45">
        <f t="shared" si="12"/>
        <v>494.74433315491723</v>
      </c>
      <c r="P79" s="10"/>
    </row>
    <row r="80" spans="1:16">
      <c r="A80" s="12"/>
      <c r="B80" s="25">
        <v>361.1</v>
      </c>
      <c r="C80" s="20" t="s">
        <v>90</v>
      </c>
      <c r="D80" s="46">
        <v>2455134</v>
      </c>
      <c r="E80" s="46">
        <v>2323387</v>
      </c>
      <c r="F80" s="46">
        <v>311660</v>
      </c>
      <c r="G80" s="46">
        <v>2846995</v>
      </c>
      <c r="H80" s="46">
        <v>0</v>
      </c>
      <c r="I80" s="46">
        <v>6918689</v>
      </c>
      <c r="J80" s="46">
        <v>180312</v>
      </c>
      <c r="K80" s="46">
        <v>11489116</v>
      </c>
      <c r="L80" s="46">
        <v>0</v>
      </c>
      <c r="M80" s="46">
        <v>16794</v>
      </c>
      <c r="N80" s="46">
        <f t="shared" si="14"/>
        <v>26542087</v>
      </c>
      <c r="O80" s="47">
        <f t="shared" si="12"/>
        <v>67.974192837917087</v>
      </c>
      <c r="P80" s="9"/>
    </row>
    <row r="81" spans="1:119">
      <c r="A81" s="12"/>
      <c r="B81" s="25">
        <v>361.2</v>
      </c>
      <c r="C81" s="20" t="s">
        <v>170</v>
      </c>
      <c r="D81" s="46">
        <v>0</v>
      </c>
      <c r="E81" s="46">
        <v>7</v>
      </c>
      <c r="F81" s="46">
        <v>0</v>
      </c>
      <c r="G81" s="46">
        <v>0</v>
      </c>
      <c r="H81" s="46">
        <v>0</v>
      </c>
      <c r="I81" s="46">
        <v>3321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9" si="16">SUM(D81:M81)</f>
        <v>3328</v>
      </c>
      <c r="O81" s="47">
        <f t="shared" si="12"/>
        <v>8.5229964683857778E-3</v>
      </c>
      <c r="P81" s="9"/>
    </row>
    <row r="82" spans="1:119">
      <c r="A82" s="12"/>
      <c r="B82" s="25">
        <v>361.3</v>
      </c>
      <c r="C82" s="20" t="s">
        <v>91</v>
      </c>
      <c r="D82" s="46">
        <v>441901</v>
      </c>
      <c r="E82" s="46">
        <v>5930</v>
      </c>
      <c r="F82" s="46">
        <v>0</v>
      </c>
      <c r="G82" s="46">
        <v>578349</v>
      </c>
      <c r="H82" s="46">
        <v>0</v>
      </c>
      <c r="I82" s="46">
        <v>1547434</v>
      </c>
      <c r="J82" s="46">
        <v>0</v>
      </c>
      <c r="K82" s="46">
        <v>49815567</v>
      </c>
      <c r="L82" s="46">
        <v>0</v>
      </c>
      <c r="M82" s="46">
        <v>215</v>
      </c>
      <c r="N82" s="46">
        <f t="shared" si="16"/>
        <v>52389396</v>
      </c>
      <c r="O82" s="47">
        <f t="shared" si="12"/>
        <v>134.16906162525962</v>
      </c>
      <c r="P82" s="9"/>
    </row>
    <row r="83" spans="1:119">
      <c r="A83" s="12"/>
      <c r="B83" s="25">
        <v>361.4</v>
      </c>
      <c r="C83" s="20" t="s">
        <v>150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43031822</v>
      </c>
      <c r="L83" s="46">
        <v>0</v>
      </c>
      <c r="M83" s="46">
        <v>0</v>
      </c>
      <c r="N83" s="46">
        <f t="shared" si="16"/>
        <v>43031822</v>
      </c>
      <c r="O83" s="47">
        <f t="shared" si="12"/>
        <v>110.20434703551847</v>
      </c>
      <c r="P83" s="9"/>
    </row>
    <row r="84" spans="1:119">
      <c r="A84" s="12"/>
      <c r="B84" s="25">
        <v>362</v>
      </c>
      <c r="C84" s="20" t="s">
        <v>92</v>
      </c>
      <c r="D84" s="46">
        <v>688730</v>
      </c>
      <c r="E84" s="46">
        <v>22409</v>
      </c>
      <c r="F84" s="46">
        <v>0</v>
      </c>
      <c r="G84" s="46">
        <v>0</v>
      </c>
      <c r="H84" s="46">
        <v>0</v>
      </c>
      <c r="I84" s="46">
        <v>791928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1503067</v>
      </c>
      <c r="O84" s="47">
        <f t="shared" si="12"/>
        <v>3.8493493788302904</v>
      </c>
      <c r="P84" s="9"/>
    </row>
    <row r="85" spans="1:119">
      <c r="A85" s="12"/>
      <c r="B85" s="25">
        <v>364</v>
      </c>
      <c r="C85" s="20" t="s">
        <v>151</v>
      </c>
      <c r="D85" s="46">
        <v>394369</v>
      </c>
      <c r="E85" s="46">
        <v>314075</v>
      </c>
      <c r="F85" s="46">
        <v>0</v>
      </c>
      <c r="G85" s="46">
        <v>628750</v>
      </c>
      <c r="H85" s="46">
        <v>0</v>
      </c>
      <c r="I85" s="46">
        <v>6166785</v>
      </c>
      <c r="J85" s="46">
        <v>-353</v>
      </c>
      <c r="K85" s="46">
        <v>0</v>
      </c>
      <c r="L85" s="46">
        <v>0</v>
      </c>
      <c r="M85" s="46">
        <v>0</v>
      </c>
      <c r="N85" s="46">
        <f t="shared" si="16"/>
        <v>7503626</v>
      </c>
      <c r="O85" s="47">
        <f t="shared" si="12"/>
        <v>19.216760185723469</v>
      </c>
      <c r="P85" s="9"/>
    </row>
    <row r="86" spans="1:119">
      <c r="A86" s="12"/>
      <c r="B86" s="25">
        <v>365</v>
      </c>
      <c r="C86" s="20" t="s">
        <v>152</v>
      </c>
      <c r="D86" s="46">
        <v>7168</v>
      </c>
      <c r="E86" s="46">
        <v>21840</v>
      </c>
      <c r="F86" s="46">
        <v>0</v>
      </c>
      <c r="G86" s="46">
        <v>0</v>
      </c>
      <c r="H86" s="46">
        <v>0</v>
      </c>
      <c r="I86" s="46">
        <v>119532</v>
      </c>
      <c r="J86" s="46">
        <v>6842</v>
      </c>
      <c r="K86" s="46">
        <v>0</v>
      </c>
      <c r="L86" s="46">
        <v>0</v>
      </c>
      <c r="M86" s="46">
        <v>0</v>
      </c>
      <c r="N86" s="46">
        <f t="shared" si="16"/>
        <v>155382</v>
      </c>
      <c r="O86" s="47">
        <f t="shared" si="12"/>
        <v>0.39793276359697083</v>
      </c>
      <c r="P86" s="9"/>
    </row>
    <row r="87" spans="1:119">
      <c r="A87" s="12"/>
      <c r="B87" s="25">
        <v>366</v>
      </c>
      <c r="C87" s="20" t="s">
        <v>95</v>
      </c>
      <c r="D87" s="46">
        <v>0</v>
      </c>
      <c r="E87" s="46">
        <v>121169</v>
      </c>
      <c r="F87" s="46">
        <v>0</v>
      </c>
      <c r="G87" s="46">
        <v>535000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6"/>
        <v>656169</v>
      </c>
      <c r="O87" s="47">
        <f t="shared" si="12"/>
        <v>1.6804465353558378</v>
      </c>
      <c r="P87" s="9"/>
    </row>
    <row r="88" spans="1:119">
      <c r="A88" s="12"/>
      <c r="B88" s="25">
        <v>368</v>
      </c>
      <c r="C88" s="20" t="s">
        <v>96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56965755</v>
      </c>
      <c r="L88" s="46">
        <v>0</v>
      </c>
      <c r="M88" s="46">
        <v>0</v>
      </c>
      <c r="N88" s="46">
        <f t="shared" si="16"/>
        <v>56965755</v>
      </c>
      <c r="O88" s="47">
        <f t="shared" si="12"/>
        <v>145.88910116704611</v>
      </c>
      <c r="P88" s="9"/>
    </row>
    <row r="89" spans="1:119">
      <c r="A89" s="12"/>
      <c r="B89" s="25">
        <v>369.9</v>
      </c>
      <c r="C89" s="20" t="s">
        <v>98</v>
      </c>
      <c r="D89" s="46">
        <v>855763</v>
      </c>
      <c r="E89" s="46">
        <v>3023841</v>
      </c>
      <c r="F89" s="46">
        <v>0</v>
      </c>
      <c r="G89" s="46">
        <v>174408</v>
      </c>
      <c r="H89" s="46">
        <v>0</v>
      </c>
      <c r="I89" s="46">
        <v>292958</v>
      </c>
      <c r="J89" s="46">
        <v>46210</v>
      </c>
      <c r="K89" s="46">
        <v>40492</v>
      </c>
      <c r="L89" s="46">
        <v>0</v>
      </c>
      <c r="M89" s="46">
        <v>0</v>
      </c>
      <c r="N89" s="46">
        <f t="shared" si="16"/>
        <v>4433672</v>
      </c>
      <c r="O89" s="47">
        <f t="shared" si="12"/>
        <v>11.354618629200994</v>
      </c>
      <c r="P89" s="9"/>
    </row>
    <row r="90" spans="1:119" ht="15.75">
      <c r="A90" s="29" t="s">
        <v>63</v>
      </c>
      <c r="B90" s="30"/>
      <c r="C90" s="31"/>
      <c r="D90" s="32">
        <f t="shared" ref="D90:M90" si="17">SUM(D91:D95)</f>
        <v>56577371</v>
      </c>
      <c r="E90" s="32">
        <f t="shared" si="17"/>
        <v>6991074</v>
      </c>
      <c r="F90" s="32">
        <f t="shared" si="17"/>
        <v>42855251</v>
      </c>
      <c r="G90" s="32">
        <f t="shared" si="17"/>
        <v>19124102</v>
      </c>
      <c r="H90" s="32">
        <f t="shared" si="17"/>
        <v>0</v>
      </c>
      <c r="I90" s="32">
        <f t="shared" si="17"/>
        <v>14949401</v>
      </c>
      <c r="J90" s="32">
        <f t="shared" si="17"/>
        <v>6927947</v>
      </c>
      <c r="K90" s="32">
        <f t="shared" si="17"/>
        <v>0</v>
      </c>
      <c r="L90" s="32">
        <f t="shared" si="17"/>
        <v>0</v>
      </c>
      <c r="M90" s="32">
        <f t="shared" si="17"/>
        <v>208451</v>
      </c>
      <c r="N90" s="32">
        <f t="shared" ref="N90:N96" si="18">SUM(D90:M90)</f>
        <v>147633597</v>
      </c>
      <c r="O90" s="45">
        <f t="shared" si="12"/>
        <v>378.08913036240659</v>
      </c>
      <c r="P90" s="9"/>
    </row>
    <row r="91" spans="1:119">
      <c r="A91" s="12"/>
      <c r="B91" s="25">
        <v>381</v>
      </c>
      <c r="C91" s="20" t="s">
        <v>99</v>
      </c>
      <c r="D91" s="46">
        <v>56226549</v>
      </c>
      <c r="E91" s="46">
        <v>6751238</v>
      </c>
      <c r="F91" s="46">
        <v>42855251</v>
      </c>
      <c r="G91" s="46">
        <v>17624102</v>
      </c>
      <c r="H91" s="46">
        <v>0</v>
      </c>
      <c r="I91" s="46">
        <v>2629847</v>
      </c>
      <c r="J91" s="46">
        <v>6926530</v>
      </c>
      <c r="K91" s="46">
        <v>0</v>
      </c>
      <c r="L91" s="46">
        <v>0</v>
      </c>
      <c r="M91" s="46">
        <v>0</v>
      </c>
      <c r="N91" s="46">
        <f t="shared" si="18"/>
        <v>133013517</v>
      </c>
      <c r="O91" s="47">
        <f t="shared" si="12"/>
        <v>340.64715614139772</v>
      </c>
      <c r="P91" s="9"/>
    </row>
    <row r="92" spans="1:119">
      <c r="A92" s="12"/>
      <c r="B92" s="25">
        <v>383</v>
      </c>
      <c r="C92" s="20" t="s">
        <v>164</v>
      </c>
      <c r="D92" s="46">
        <v>315822</v>
      </c>
      <c r="E92" s="46">
        <v>239836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555658</v>
      </c>
      <c r="O92" s="47">
        <f t="shared" si="12"/>
        <v>1.4230382126292984</v>
      </c>
      <c r="P92" s="9"/>
    </row>
    <row r="93" spans="1:119">
      <c r="A93" s="12"/>
      <c r="B93" s="25">
        <v>384</v>
      </c>
      <c r="C93" s="20" t="s">
        <v>100</v>
      </c>
      <c r="D93" s="46">
        <v>35000</v>
      </c>
      <c r="E93" s="46">
        <v>0</v>
      </c>
      <c r="F93" s="46">
        <v>0</v>
      </c>
      <c r="G93" s="46">
        <v>1500000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1535000</v>
      </c>
      <c r="O93" s="47">
        <f t="shared" si="12"/>
        <v>3.9311296811815413</v>
      </c>
      <c r="P93" s="9"/>
    </row>
    <row r="94" spans="1:119">
      <c r="A94" s="12"/>
      <c r="B94" s="25">
        <v>389.4</v>
      </c>
      <c r="C94" s="20" t="s">
        <v>154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569888</v>
      </c>
      <c r="J94" s="46">
        <v>0</v>
      </c>
      <c r="K94" s="46">
        <v>0</v>
      </c>
      <c r="L94" s="46">
        <v>0</v>
      </c>
      <c r="M94" s="46">
        <v>208451</v>
      </c>
      <c r="N94" s="46">
        <f t="shared" si="18"/>
        <v>778339</v>
      </c>
      <c r="O94" s="47">
        <f t="shared" si="12"/>
        <v>1.9933234820333288</v>
      </c>
      <c r="P94" s="9"/>
    </row>
    <row r="95" spans="1:119" ht="15.75" thickBot="1">
      <c r="A95" s="12"/>
      <c r="B95" s="25">
        <v>389.7</v>
      </c>
      <c r="C95" s="20" t="s">
        <v>159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11749666</v>
      </c>
      <c r="J95" s="46">
        <v>1417</v>
      </c>
      <c r="K95" s="46">
        <v>0</v>
      </c>
      <c r="L95" s="46">
        <v>0</v>
      </c>
      <c r="M95" s="46">
        <v>0</v>
      </c>
      <c r="N95" s="46">
        <f t="shared" si="18"/>
        <v>11751083</v>
      </c>
      <c r="O95" s="47">
        <f t="shared" si="12"/>
        <v>30.094482845164709</v>
      </c>
      <c r="P95" s="9"/>
    </row>
    <row r="96" spans="1:119" ht="16.5" thickBot="1">
      <c r="A96" s="14" t="s">
        <v>83</v>
      </c>
      <c r="B96" s="23"/>
      <c r="C96" s="22"/>
      <c r="D96" s="15">
        <f t="shared" ref="D96:M96" si="19">SUM(D5,D17,D28,D51,D73,D79,D90)</f>
        <v>483783456</v>
      </c>
      <c r="E96" s="15">
        <f t="shared" si="19"/>
        <v>143435249</v>
      </c>
      <c r="F96" s="15">
        <f t="shared" si="19"/>
        <v>45332911</v>
      </c>
      <c r="G96" s="15">
        <f t="shared" si="19"/>
        <v>64538145</v>
      </c>
      <c r="H96" s="15">
        <f t="shared" si="19"/>
        <v>0</v>
      </c>
      <c r="I96" s="15">
        <f t="shared" si="19"/>
        <v>385347484</v>
      </c>
      <c r="J96" s="15">
        <f t="shared" si="19"/>
        <v>33231707</v>
      </c>
      <c r="K96" s="15">
        <f t="shared" si="19"/>
        <v>161342752</v>
      </c>
      <c r="L96" s="15">
        <f t="shared" si="19"/>
        <v>0</v>
      </c>
      <c r="M96" s="15">
        <f t="shared" si="19"/>
        <v>2830493</v>
      </c>
      <c r="N96" s="15">
        <f t="shared" si="18"/>
        <v>1319842197</v>
      </c>
      <c r="O96" s="38">
        <f t="shared" si="12"/>
        <v>3380.1112932264205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8" t="s">
        <v>182</v>
      </c>
      <c r="M98" s="48"/>
      <c r="N98" s="48"/>
      <c r="O98" s="43">
        <v>390473</v>
      </c>
    </row>
    <row r="99" spans="1:1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5.75" customHeight="1" thickBot="1">
      <c r="A100" s="52" t="s">
        <v>117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254999260</v>
      </c>
      <c r="E5" s="27">
        <f t="shared" si="0"/>
        <v>39925730</v>
      </c>
      <c r="F5" s="27">
        <f t="shared" si="0"/>
        <v>2729222</v>
      </c>
      <c r="G5" s="27">
        <f t="shared" si="0"/>
        <v>19637392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1377912</v>
      </c>
      <c r="N5" s="28">
        <f>SUM(D5:M5)</f>
        <v>318669516</v>
      </c>
      <c r="O5" s="33">
        <f t="shared" ref="O5:O36" si="1">(N5/O$96)</f>
        <v>841.85843695760718</v>
      </c>
      <c r="P5" s="6"/>
    </row>
    <row r="6" spans="1:133">
      <c r="A6" s="12"/>
      <c r="B6" s="25">
        <v>311</v>
      </c>
      <c r="C6" s="20" t="s">
        <v>3</v>
      </c>
      <c r="D6" s="46">
        <v>183641458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183641458</v>
      </c>
      <c r="O6" s="47">
        <f t="shared" si="1"/>
        <v>485.14245332614769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2729222</v>
      </c>
      <c r="G7" s="46">
        <v>-169925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2559297</v>
      </c>
      <c r="O7" s="47">
        <f t="shared" si="1"/>
        <v>6.7611292073832789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11140824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11140824</v>
      </c>
      <c r="O8" s="47">
        <f t="shared" si="1"/>
        <v>29.431734785261973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19807317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19807317</v>
      </c>
      <c r="O9" s="47">
        <f t="shared" si="1"/>
        <v>52.326802824603533</v>
      </c>
      <c r="P9" s="9"/>
    </row>
    <row r="10" spans="1:133">
      <c r="A10" s="12"/>
      <c r="B10" s="25">
        <v>314.10000000000002</v>
      </c>
      <c r="C10" s="20" t="s">
        <v>14</v>
      </c>
      <c r="D10" s="46">
        <v>35078237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35078237</v>
      </c>
      <c r="O10" s="47">
        <f t="shared" si="1"/>
        <v>92.66939035376231</v>
      </c>
      <c r="P10" s="9"/>
    </row>
    <row r="11" spans="1:133">
      <c r="A11" s="12"/>
      <c r="B11" s="25">
        <v>314.3</v>
      </c>
      <c r="C11" s="20" t="s">
        <v>15</v>
      </c>
      <c r="D11" s="46">
        <v>5733150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5733150</v>
      </c>
      <c r="O11" s="47">
        <f t="shared" si="1"/>
        <v>15.145787267093052</v>
      </c>
      <c r="P11" s="9"/>
    </row>
    <row r="12" spans="1:133">
      <c r="A12" s="12"/>
      <c r="B12" s="25">
        <v>314.39999999999998</v>
      </c>
      <c r="C12" s="20" t="s">
        <v>16</v>
      </c>
      <c r="D12" s="46">
        <v>1454009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1454009</v>
      </c>
      <c r="O12" s="47">
        <f t="shared" si="1"/>
        <v>3.841188700529151</v>
      </c>
      <c r="P12" s="9"/>
    </row>
    <row r="13" spans="1:133">
      <c r="A13" s="12"/>
      <c r="B13" s="25">
        <v>314.7</v>
      </c>
      <c r="C13" s="20" t="s">
        <v>17</v>
      </c>
      <c r="D13" s="46">
        <v>6567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6567</v>
      </c>
      <c r="O13" s="47">
        <f t="shared" si="1"/>
        <v>1.7348645157199808E-2</v>
      </c>
      <c r="P13" s="9"/>
    </row>
    <row r="14" spans="1:133">
      <c r="A14" s="12"/>
      <c r="B14" s="25">
        <v>315</v>
      </c>
      <c r="C14" s="20" t="s">
        <v>138</v>
      </c>
      <c r="D14" s="46">
        <v>18444732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18444732</v>
      </c>
      <c r="O14" s="47">
        <f t="shared" si="1"/>
        <v>48.727137275414698</v>
      </c>
      <c r="P14" s="9"/>
    </row>
    <row r="15" spans="1:133">
      <c r="A15" s="12"/>
      <c r="B15" s="25">
        <v>316</v>
      </c>
      <c r="C15" s="20" t="s">
        <v>139</v>
      </c>
      <c r="D15" s="46">
        <v>10538691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10538691</v>
      </c>
      <c r="O15" s="47">
        <f t="shared" si="1"/>
        <v>27.841024909452596</v>
      </c>
      <c r="P15" s="9"/>
    </row>
    <row r="16" spans="1:133">
      <c r="A16" s="12"/>
      <c r="B16" s="25">
        <v>319</v>
      </c>
      <c r="C16" s="20" t="s">
        <v>20</v>
      </c>
      <c r="D16" s="46">
        <v>102416</v>
      </c>
      <c r="E16" s="46">
        <v>28784906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1377912</v>
      </c>
      <c r="N16" s="46">
        <f t="shared" si="2"/>
        <v>30265234</v>
      </c>
      <c r="O16" s="47">
        <f t="shared" si="1"/>
        <v>79.954439662801732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SUM(D18:D26)</f>
        <v>35596050</v>
      </c>
      <c r="E17" s="32">
        <f t="shared" si="3"/>
        <v>31721287</v>
      </c>
      <c r="F17" s="32">
        <f t="shared" si="3"/>
        <v>0</v>
      </c>
      <c r="G17" s="32">
        <f t="shared" si="3"/>
        <v>8533732</v>
      </c>
      <c r="H17" s="32">
        <f t="shared" si="3"/>
        <v>0</v>
      </c>
      <c r="I17" s="32">
        <f t="shared" si="3"/>
        <v>611536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76462605</v>
      </c>
      <c r="O17" s="45">
        <f t="shared" si="1"/>
        <v>201.99826434294681</v>
      </c>
      <c r="P17" s="10"/>
    </row>
    <row r="18" spans="1:16">
      <c r="A18" s="12"/>
      <c r="B18" s="25">
        <v>322</v>
      </c>
      <c r="C18" s="20" t="s">
        <v>0</v>
      </c>
      <c r="D18" s="46">
        <v>620099</v>
      </c>
      <c r="E18" s="46">
        <v>11355954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11976053</v>
      </c>
      <c r="O18" s="47">
        <f t="shared" si="1"/>
        <v>31.638235705926331</v>
      </c>
      <c r="P18" s="9"/>
    </row>
    <row r="19" spans="1:16">
      <c r="A19" s="12"/>
      <c r="B19" s="25">
        <v>323.10000000000002</v>
      </c>
      <c r="C19" s="20" t="s">
        <v>22</v>
      </c>
      <c r="D19" s="46">
        <v>31973617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31973617</v>
      </c>
      <c r="O19" s="47">
        <f t="shared" si="1"/>
        <v>84.467631448943422</v>
      </c>
      <c r="P19" s="9"/>
    </row>
    <row r="20" spans="1:16">
      <c r="A20" s="12"/>
      <c r="B20" s="25">
        <v>323.39999999999998</v>
      </c>
      <c r="C20" s="20" t="s">
        <v>24</v>
      </c>
      <c r="D20" s="46">
        <v>1268847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1268847</v>
      </c>
      <c r="O20" s="47">
        <f t="shared" si="1"/>
        <v>3.3520292921847878</v>
      </c>
      <c r="P20" s="9"/>
    </row>
    <row r="21" spans="1:16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569503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569503</v>
      </c>
      <c r="O21" s="47">
        <f t="shared" si="1"/>
        <v>1.5045082172926392</v>
      </c>
      <c r="P21" s="9"/>
    </row>
    <row r="22" spans="1:16">
      <c r="A22" s="12"/>
      <c r="B22" s="25">
        <v>323.89999999999998</v>
      </c>
      <c r="C22" s="20" t="s">
        <v>167</v>
      </c>
      <c r="D22" s="46">
        <v>62735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62735</v>
      </c>
      <c r="O22" s="47">
        <f t="shared" si="1"/>
        <v>0.165732793351139</v>
      </c>
      <c r="P22" s="9"/>
    </row>
    <row r="23" spans="1:16">
      <c r="A23" s="12"/>
      <c r="B23" s="25">
        <v>324.32</v>
      </c>
      <c r="C23" s="20" t="s">
        <v>27</v>
      </c>
      <c r="D23" s="46">
        <v>0</v>
      </c>
      <c r="E23" s="46">
        <v>2941992</v>
      </c>
      <c r="F23" s="46">
        <v>0</v>
      </c>
      <c r="G23" s="46">
        <v>335551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3277543</v>
      </c>
      <c r="O23" s="47">
        <f t="shared" si="1"/>
        <v>8.658585426292694</v>
      </c>
      <c r="P23" s="9"/>
    </row>
    <row r="24" spans="1:16">
      <c r="A24" s="12"/>
      <c r="B24" s="25">
        <v>325.10000000000002</v>
      </c>
      <c r="C24" s="20" t="s">
        <v>168</v>
      </c>
      <c r="D24" s="46">
        <v>0</v>
      </c>
      <c r="E24" s="46">
        <v>0</v>
      </c>
      <c r="F24" s="46">
        <v>0</v>
      </c>
      <c r="G24" s="46">
        <v>8138349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8138349</v>
      </c>
      <c r="O24" s="47">
        <f t="shared" si="1"/>
        <v>21.499821679069878</v>
      </c>
      <c r="P24" s="9"/>
    </row>
    <row r="25" spans="1:16">
      <c r="A25" s="12"/>
      <c r="B25" s="25">
        <v>325.2</v>
      </c>
      <c r="C25" s="20" t="s">
        <v>28</v>
      </c>
      <c r="D25" s="46">
        <v>1043628</v>
      </c>
      <c r="E25" s="46">
        <v>17423341</v>
      </c>
      <c r="F25" s="46">
        <v>0</v>
      </c>
      <c r="G25" s="46">
        <v>59832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18526801</v>
      </c>
      <c r="O25" s="47">
        <f t="shared" si="1"/>
        <v>48.943946466735881</v>
      </c>
      <c r="P25" s="9"/>
    </row>
    <row r="26" spans="1:16">
      <c r="A26" s="12"/>
      <c r="B26" s="25">
        <v>329</v>
      </c>
      <c r="C26" s="20" t="s">
        <v>29</v>
      </c>
      <c r="D26" s="46">
        <v>627124</v>
      </c>
      <c r="E26" s="46">
        <v>0</v>
      </c>
      <c r="F26" s="46">
        <v>0</v>
      </c>
      <c r="G26" s="46">
        <v>0</v>
      </c>
      <c r="H26" s="46">
        <v>0</v>
      </c>
      <c r="I26" s="46">
        <v>42033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669157</v>
      </c>
      <c r="O26" s="47">
        <f t="shared" si="1"/>
        <v>1.7677733131500459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SUM(D28:D49)</f>
        <v>54469829</v>
      </c>
      <c r="E27" s="32">
        <f t="shared" si="5"/>
        <v>35159208</v>
      </c>
      <c r="F27" s="32">
        <f t="shared" si="5"/>
        <v>0</v>
      </c>
      <c r="G27" s="32">
        <f t="shared" si="5"/>
        <v>8700214</v>
      </c>
      <c r="H27" s="32">
        <f t="shared" si="5"/>
        <v>0</v>
      </c>
      <c r="I27" s="32">
        <f t="shared" si="5"/>
        <v>1091713</v>
      </c>
      <c r="J27" s="32">
        <f t="shared" si="5"/>
        <v>110695</v>
      </c>
      <c r="K27" s="32">
        <f t="shared" si="5"/>
        <v>0</v>
      </c>
      <c r="L27" s="32">
        <f t="shared" si="5"/>
        <v>0</v>
      </c>
      <c r="M27" s="32">
        <f t="shared" si="5"/>
        <v>300000</v>
      </c>
      <c r="N27" s="44">
        <f>SUM(D27:M27)</f>
        <v>99831659</v>
      </c>
      <c r="O27" s="45">
        <f t="shared" si="1"/>
        <v>263.73443390369613</v>
      </c>
      <c r="P27" s="10"/>
    </row>
    <row r="28" spans="1:16">
      <c r="A28" s="12"/>
      <c r="B28" s="25">
        <v>331.2</v>
      </c>
      <c r="C28" s="20" t="s">
        <v>30</v>
      </c>
      <c r="D28" s="46">
        <v>358064</v>
      </c>
      <c r="E28" s="46">
        <v>1388950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1747014</v>
      </c>
      <c r="O28" s="47">
        <f t="shared" si="1"/>
        <v>4.6152468357941618</v>
      </c>
      <c r="P28" s="9"/>
    </row>
    <row r="29" spans="1:16">
      <c r="A29" s="12"/>
      <c r="B29" s="25">
        <v>331.39</v>
      </c>
      <c r="C29" s="20" t="s">
        <v>35</v>
      </c>
      <c r="D29" s="46">
        <v>0</v>
      </c>
      <c r="E29" s="46">
        <v>0</v>
      </c>
      <c r="F29" s="46">
        <v>0</v>
      </c>
      <c r="G29" s="46">
        <v>1000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1000</v>
      </c>
      <c r="O29" s="47">
        <f t="shared" si="1"/>
        <v>2.6417915573625408E-3</v>
      </c>
      <c r="P29" s="9"/>
    </row>
    <row r="30" spans="1:16">
      <c r="A30" s="12"/>
      <c r="B30" s="25">
        <v>331.5</v>
      </c>
      <c r="C30" s="20" t="s">
        <v>32</v>
      </c>
      <c r="D30" s="46">
        <v>416061</v>
      </c>
      <c r="E30" s="46">
        <v>6292765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6708826</v>
      </c>
      <c r="O30" s="47">
        <f t="shared" si="1"/>
        <v>17.723319886614306</v>
      </c>
      <c r="P30" s="9"/>
    </row>
    <row r="31" spans="1:16">
      <c r="A31" s="12"/>
      <c r="B31" s="25">
        <v>331.61</v>
      </c>
      <c r="C31" s="20" t="s">
        <v>37</v>
      </c>
      <c r="D31" s="46">
        <v>0</v>
      </c>
      <c r="E31" s="46">
        <v>3756087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3756087</v>
      </c>
      <c r="O31" s="47">
        <f t="shared" si="1"/>
        <v>9.9227989253191939</v>
      </c>
      <c r="P31" s="9"/>
    </row>
    <row r="32" spans="1:16">
      <c r="A32" s="12"/>
      <c r="B32" s="25">
        <v>331.9</v>
      </c>
      <c r="C32" s="20" t="s">
        <v>33</v>
      </c>
      <c r="D32" s="46">
        <v>0</v>
      </c>
      <c r="E32" s="46">
        <v>11132082</v>
      </c>
      <c r="F32" s="46">
        <v>0</v>
      </c>
      <c r="G32" s="46">
        <v>402768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11534850</v>
      </c>
      <c r="O32" s="47">
        <f t="shared" si="1"/>
        <v>30.472669345443308</v>
      </c>
      <c r="P32" s="9"/>
    </row>
    <row r="33" spans="1:16">
      <c r="A33" s="12"/>
      <c r="B33" s="25">
        <v>334.1</v>
      </c>
      <c r="C33" s="20" t="s">
        <v>124</v>
      </c>
      <c r="D33" s="46">
        <v>0</v>
      </c>
      <c r="E33" s="46">
        <v>0</v>
      </c>
      <c r="F33" s="46">
        <v>0</v>
      </c>
      <c r="G33" s="46">
        <v>-150806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-150806</v>
      </c>
      <c r="O33" s="47">
        <f t="shared" si="1"/>
        <v>-0.39839801759961535</v>
      </c>
      <c r="P33" s="9"/>
    </row>
    <row r="34" spans="1:16">
      <c r="A34" s="12"/>
      <c r="B34" s="25">
        <v>334.2</v>
      </c>
      <c r="C34" s="20" t="s">
        <v>34</v>
      </c>
      <c r="D34" s="46">
        <v>6841920</v>
      </c>
      <c r="E34" s="46">
        <v>434892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7276812</v>
      </c>
      <c r="O34" s="47">
        <f t="shared" si="1"/>
        <v>19.223820506114425</v>
      </c>
      <c r="P34" s="9"/>
    </row>
    <row r="35" spans="1:16">
      <c r="A35" s="12"/>
      <c r="B35" s="25">
        <v>334.49</v>
      </c>
      <c r="C35" s="20" t="s">
        <v>39</v>
      </c>
      <c r="D35" s="46">
        <v>0</v>
      </c>
      <c r="E35" s="46">
        <v>1893962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1893962</v>
      </c>
      <c r="O35" s="47">
        <f t="shared" si="1"/>
        <v>5.0034528215654728</v>
      </c>
      <c r="P35" s="9"/>
    </row>
    <row r="36" spans="1:16">
      <c r="A36" s="12"/>
      <c r="B36" s="25">
        <v>334.9</v>
      </c>
      <c r="C36" s="20" t="s">
        <v>42</v>
      </c>
      <c r="D36" s="46">
        <v>0</v>
      </c>
      <c r="E36" s="46">
        <v>1042568</v>
      </c>
      <c r="F36" s="46">
        <v>0</v>
      </c>
      <c r="G36" s="46">
        <v>1985417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3027985</v>
      </c>
      <c r="O36" s="47">
        <f t="shared" si="1"/>
        <v>7.999305208820414</v>
      </c>
      <c r="P36" s="9"/>
    </row>
    <row r="37" spans="1:16">
      <c r="A37" s="12"/>
      <c r="B37" s="25">
        <v>335.12</v>
      </c>
      <c r="C37" s="20" t="s">
        <v>142</v>
      </c>
      <c r="D37" s="46">
        <v>9745946</v>
      </c>
      <c r="E37" s="46">
        <v>4176834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13922780</v>
      </c>
      <c r="O37" s="47">
        <f t="shared" ref="O37:O68" si="8">(N37/O$96)</f>
        <v>36.781082659016036</v>
      </c>
      <c r="P37" s="9"/>
    </row>
    <row r="38" spans="1:16">
      <c r="A38" s="12"/>
      <c r="B38" s="25">
        <v>335.14</v>
      </c>
      <c r="C38" s="20" t="s">
        <v>143</v>
      </c>
      <c r="D38" s="46">
        <v>173237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173237</v>
      </c>
      <c r="O38" s="47">
        <f t="shared" si="8"/>
        <v>0.45765604402281451</v>
      </c>
      <c r="P38" s="9"/>
    </row>
    <row r="39" spans="1:16">
      <c r="A39" s="12"/>
      <c r="B39" s="25">
        <v>335.15</v>
      </c>
      <c r="C39" s="20" t="s">
        <v>144</v>
      </c>
      <c r="D39" s="46">
        <v>478957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478957</v>
      </c>
      <c r="O39" s="47">
        <f t="shared" si="8"/>
        <v>1.2653045589396905</v>
      </c>
      <c r="P39" s="9"/>
    </row>
    <row r="40" spans="1:16">
      <c r="A40" s="12"/>
      <c r="B40" s="25">
        <v>335.18</v>
      </c>
      <c r="C40" s="20" t="s">
        <v>145</v>
      </c>
      <c r="D40" s="46">
        <v>32985696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32985696</v>
      </c>
      <c r="O40" s="47">
        <f t="shared" si="8"/>
        <v>87.141333206527335</v>
      </c>
      <c r="P40" s="9"/>
    </row>
    <row r="41" spans="1:16">
      <c r="A41" s="12"/>
      <c r="B41" s="25">
        <v>335.21</v>
      </c>
      <c r="C41" s="20" t="s">
        <v>174</v>
      </c>
      <c r="D41" s="46">
        <v>219374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219374</v>
      </c>
      <c r="O41" s="47">
        <f t="shared" si="8"/>
        <v>0.57954038110485007</v>
      </c>
      <c r="P41" s="9"/>
    </row>
    <row r="42" spans="1:16">
      <c r="A42" s="12"/>
      <c r="B42" s="25">
        <v>335.35</v>
      </c>
      <c r="C42" s="20" t="s">
        <v>169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80168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80168</v>
      </c>
      <c r="O42" s="47">
        <f t="shared" si="8"/>
        <v>0.21178714557064018</v>
      </c>
      <c r="P42" s="9"/>
    </row>
    <row r="43" spans="1:16">
      <c r="A43" s="12"/>
      <c r="B43" s="25">
        <v>335.49</v>
      </c>
      <c r="C43" s="20" t="s">
        <v>48</v>
      </c>
      <c r="D43" s="46">
        <v>193215</v>
      </c>
      <c r="E43" s="46">
        <v>50088</v>
      </c>
      <c r="F43" s="46">
        <v>0</v>
      </c>
      <c r="G43" s="46">
        <v>0</v>
      </c>
      <c r="H43" s="46">
        <v>0</v>
      </c>
      <c r="I43" s="46">
        <v>0</v>
      </c>
      <c r="J43" s="46">
        <v>110695</v>
      </c>
      <c r="K43" s="46">
        <v>0</v>
      </c>
      <c r="L43" s="46">
        <v>0</v>
      </c>
      <c r="M43" s="46">
        <v>0</v>
      </c>
      <c r="N43" s="46">
        <f t="shared" si="7"/>
        <v>353998</v>
      </c>
      <c r="O43" s="47">
        <f t="shared" si="8"/>
        <v>0.93518892772322482</v>
      </c>
      <c r="P43" s="9"/>
    </row>
    <row r="44" spans="1:16">
      <c r="A44" s="12"/>
      <c r="B44" s="25">
        <v>335.5</v>
      </c>
      <c r="C44" s="20" t="s">
        <v>49</v>
      </c>
      <c r="D44" s="46">
        <v>0</v>
      </c>
      <c r="E44" s="46">
        <v>1564122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1564122</v>
      </c>
      <c r="O44" s="47">
        <f t="shared" si="8"/>
        <v>4.1320842942850122</v>
      </c>
      <c r="P44" s="9"/>
    </row>
    <row r="45" spans="1:16">
      <c r="A45" s="12"/>
      <c r="B45" s="25">
        <v>337.1</v>
      </c>
      <c r="C45" s="20" t="s">
        <v>50</v>
      </c>
      <c r="D45" s="46">
        <v>0</v>
      </c>
      <c r="E45" s="46">
        <v>0</v>
      </c>
      <c r="F45" s="46">
        <v>0</v>
      </c>
      <c r="G45" s="46">
        <v>153739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153739</v>
      </c>
      <c r="O45" s="47">
        <f t="shared" si="8"/>
        <v>0.40614639223735971</v>
      </c>
      <c r="P45" s="9"/>
    </row>
    <row r="46" spans="1:16">
      <c r="A46" s="12"/>
      <c r="B46" s="25">
        <v>337.2</v>
      </c>
      <c r="C46" s="20" t="s">
        <v>51</v>
      </c>
      <c r="D46" s="46">
        <v>2031640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2031640</v>
      </c>
      <c r="O46" s="47">
        <f t="shared" si="8"/>
        <v>5.3671693996000327</v>
      </c>
      <c r="P46" s="9"/>
    </row>
    <row r="47" spans="1:16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6308096</v>
      </c>
      <c r="H47" s="46">
        <v>0</v>
      </c>
      <c r="I47" s="46">
        <v>1011545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7319641</v>
      </c>
      <c r="O47" s="47">
        <f t="shared" si="8"/>
        <v>19.336965796724705</v>
      </c>
      <c r="P47" s="9"/>
    </row>
    <row r="48" spans="1:16">
      <c r="A48" s="12"/>
      <c r="B48" s="25">
        <v>337.4</v>
      </c>
      <c r="C48" s="20" t="s">
        <v>53</v>
      </c>
      <c r="D48" s="46">
        <v>10000</v>
      </c>
      <c r="E48" s="46">
        <v>1557604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300000</v>
      </c>
      <c r="N48" s="46">
        <f t="shared" si="9"/>
        <v>1867604</v>
      </c>
      <c r="O48" s="47">
        <f t="shared" si="8"/>
        <v>4.9338204796965108</v>
      </c>
      <c r="P48" s="9"/>
    </row>
    <row r="49" spans="1:16">
      <c r="A49" s="12"/>
      <c r="B49" s="25">
        <v>338</v>
      </c>
      <c r="C49" s="20" t="s">
        <v>56</v>
      </c>
      <c r="D49" s="46">
        <v>1015719</v>
      </c>
      <c r="E49" s="46">
        <v>1869254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2884973</v>
      </c>
      <c r="O49" s="47">
        <f t="shared" si="8"/>
        <v>7.6214973146188818</v>
      </c>
      <c r="P49" s="9"/>
    </row>
    <row r="50" spans="1:16" ht="15.75">
      <c r="A50" s="29" t="s">
        <v>61</v>
      </c>
      <c r="B50" s="30"/>
      <c r="C50" s="31"/>
      <c r="D50" s="32">
        <f t="shared" ref="D50:M50" si="10">SUM(D51:D71)</f>
        <v>49386347</v>
      </c>
      <c r="E50" s="32">
        <f t="shared" si="10"/>
        <v>706495</v>
      </c>
      <c r="F50" s="32">
        <f t="shared" si="10"/>
        <v>0</v>
      </c>
      <c r="G50" s="32">
        <f t="shared" si="10"/>
        <v>107063</v>
      </c>
      <c r="H50" s="32">
        <f t="shared" si="10"/>
        <v>0</v>
      </c>
      <c r="I50" s="32">
        <f t="shared" si="10"/>
        <v>342553109</v>
      </c>
      <c r="J50" s="32">
        <f t="shared" si="10"/>
        <v>26011153</v>
      </c>
      <c r="K50" s="32">
        <f t="shared" si="10"/>
        <v>0</v>
      </c>
      <c r="L50" s="32">
        <f t="shared" si="10"/>
        <v>0</v>
      </c>
      <c r="M50" s="32">
        <f t="shared" si="10"/>
        <v>446589</v>
      </c>
      <c r="N50" s="32">
        <f t="shared" si="9"/>
        <v>419210756</v>
      </c>
      <c r="O50" s="45">
        <f t="shared" si="8"/>
        <v>1107.4674359563683</v>
      </c>
      <c r="P50" s="10"/>
    </row>
    <row r="51" spans="1:16">
      <c r="A51" s="12"/>
      <c r="B51" s="25">
        <v>341.2</v>
      </c>
      <c r="C51" s="20" t="s">
        <v>146</v>
      </c>
      <c r="D51" s="46">
        <v>1777992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23569246</v>
      </c>
      <c r="K51" s="46">
        <v>0</v>
      </c>
      <c r="L51" s="46">
        <v>0</v>
      </c>
      <c r="M51" s="46">
        <v>0</v>
      </c>
      <c r="N51" s="46">
        <f t="shared" ref="N51:N71" si="11">SUM(D51:M51)</f>
        <v>25347238</v>
      </c>
      <c r="O51" s="47">
        <f t="shared" si="8"/>
        <v>66.962119350858984</v>
      </c>
      <c r="P51" s="9"/>
    </row>
    <row r="52" spans="1:16">
      <c r="A52" s="12"/>
      <c r="B52" s="25">
        <v>341.3</v>
      </c>
      <c r="C52" s="20" t="s">
        <v>178</v>
      </c>
      <c r="D52" s="46">
        <v>43685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43685</v>
      </c>
      <c r="O52" s="47">
        <f t="shared" si="8"/>
        <v>0.11540666418338261</v>
      </c>
      <c r="P52" s="9"/>
    </row>
    <row r="53" spans="1:16">
      <c r="A53" s="12"/>
      <c r="B53" s="25">
        <v>341.9</v>
      </c>
      <c r="C53" s="20" t="s">
        <v>147</v>
      </c>
      <c r="D53" s="46">
        <v>353979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353979</v>
      </c>
      <c r="O53" s="47">
        <f t="shared" si="8"/>
        <v>0.93513873368363487</v>
      </c>
      <c r="P53" s="9"/>
    </row>
    <row r="54" spans="1:16">
      <c r="A54" s="12"/>
      <c r="B54" s="25">
        <v>342.1</v>
      </c>
      <c r="C54" s="20" t="s">
        <v>66</v>
      </c>
      <c r="D54" s="46">
        <v>11186411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11186411</v>
      </c>
      <c r="O54" s="47">
        <f t="shared" si="8"/>
        <v>29.552166136987459</v>
      </c>
      <c r="P54" s="9"/>
    </row>
    <row r="55" spans="1:16">
      <c r="A55" s="12"/>
      <c r="B55" s="25">
        <v>342.2</v>
      </c>
      <c r="C55" s="20" t="s">
        <v>67</v>
      </c>
      <c r="D55" s="46">
        <v>4896784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4896784</v>
      </c>
      <c r="O55" s="47">
        <f t="shared" si="8"/>
        <v>12.936282629427973</v>
      </c>
      <c r="P55" s="9"/>
    </row>
    <row r="56" spans="1:16">
      <c r="A56" s="12"/>
      <c r="B56" s="25">
        <v>342.5</v>
      </c>
      <c r="C56" s="20" t="s">
        <v>68</v>
      </c>
      <c r="D56" s="46">
        <v>727341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727341</v>
      </c>
      <c r="O56" s="47">
        <f t="shared" si="8"/>
        <v>1.921483313123628</v>
      </c>
      <c r="P56" s="9"/>
    </row>
    <row r="57" spans="1:16">
      <c r="A57" s="12"/>
      <c r="B57" s="25">
        <v>342.6</v>
      </c>
      <c r="C57" s="20" t="s">
        <v>69</v>
      </c>
      <c r="D57" s="46">
        <v>10927819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10927819</v>
      </c>
      <c r="O57" s="47">
        <f t="shared" si="8"/>
        <v>28.869019974585964</v>
      </c>
      <c r="P57" s="9"/>
    </row>
    <row r="58" spans="1:16">
      <c r="A58" s="12"/>
      <c r="B58" s="25">
        <v>342.9</v>
      </c>
      <c r="C58" s="20" t="s">
        <v>70</v>
      </c>
      <c r="D58" s="46">
        <v>149936</v>
      </c>
      <c r="E58" s="46">
        <v>143458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293394</v>
      </c>
      <c r="O58" s="47">
        <f t="shared" si="8"/>
        <v>0.77508579218082529</v>
      </c>
      <c r="P58" s="9"/>
    </row>
    <row r="59" spans="1:16">
      <c r="A59" s="12"/>
      <c r="B59" s="25">
        <v>343.1</v>
      </c>
      <c r="C59" s="20" t="s">
        <v>71</v>
      </c>
      <c r="D59" s="46">
        <v>10907</v>
      </c>
      <c r="E59" s="46">
        <v>0</v>
      </c>
      <c r="F59" s="46">
        <v>0</v>
      </c>
      <c r="G59" s="46">
        <v>0</v>
      </c>
      <c r="H59" s="46">
        <v>0</v>
      </c>
      <c r="I59" s="46">
        <v>9176205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9187112</v>
      </c>
      <c r="O59" s="47">
        <f t="shared" si="8"/>
        <v>24.270434918144087</v>
      </c>
      <c r="P59" s="9"/>
    </row>
    <row r="60" spans="1:16">
      <c r="A60" s="12"/>
      <c r="B60" s="25">
        <v>343.3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109905753</v>
      </c>
      <c r="J60" s="46">
        <v>1050097</v>
      </c>
      <c r="K60" s="46">
        <v>0</v>
      </c>
      <c r="L60" s="46">
        <v>0</v>
      </c>
      <c r="M60" s="46">
        <v>0</v>
      </c>
      <c r="N60" s="46">
        <f t="shared" si="11"/>
        <v>110955850</v>
      </c>
      <c r="O60" s="47">
        <f t="shared" si="8"/>
        <v>293.12222776998448</v>
      </c>
      <c r="P60" s="9"/>
    </row>
    <row r="61" spans="1:16">
      <c r="A61" s="12"/>
      <c r="B61" s="25">
        <v>343.4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90335351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90335351</v>
      </c>
      <c r="O61" s="47">
        <f t="shared" si="8"/>
        <v>238.64716760318177</v>
      </c>
      <c r="P61" s="9"/>
    </row>
    <row r="62" spans="1:16">
      <c r="A62" s="12"/>
      <c r="B62" s="25">
        <v>343.5</v>
      </c>
      <c r="C62" s="20" t="s">
        <v>74</v>
      </c>
      <c r="D62" s="46">
        <v>3445</v>
      </c>
      <c r="E62" s="46">
        <v>0</v>
      </c>
      <c r="F62" s="46">
        <v>0</v>
      </c>
      <c r="G62" s="46">
        <v>0</v>
      </c>
      <c r="H62" s="46">
        <v>0</v>
      </c>
      <c r="I62" s="46">
        <v>113368212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113371657</v>
      </c>
      <c r="O62" s="47">
        <f t="shared" si="8"/>
        <v>299.50428630680182</v>
      </c>
      <c r="P62" s="9"/>
    </row>
    <row r="63" spans="1:16">
      <c r="A63" s="12"/>
      <c r="B63" s="25">
        <v>343.9</v>
      </c>
      <c r="C63" s="20" t="s">
        <v>75</v>
      </c>
      <c r="D63" s="46">
        <v>30511</v>
      </c>
      <c r="E63" s="46">
        <v>183891</v>
      </c>
      <c r="F63" s="46">
        <v>0</v>
      </c>
      <c r="G63" s="46">
        <v>0</v>
      </c>
      <c r="H63" s="46">
        <v>0</v>
      </c>
      <c r="I63" s="46">
        <v>0</v>
      </c>
      <c r="J63" s="46">
        <v>1391810</v>
      </c>
      <c r="K63" s="46">
        <v>0</v>
      </c>
      <c r="L63" s="46">
        <v>0</v>
      </c>
      <c r="M63" s="46">
        <v>0</v>
      </c>
      <c r="N63" s="46">
        <f t="shared" si="11"/>
        <v>1606212</v>
      </c>
      <c r="O63" s="47">
        <f t="shared" si="8"/>
        <v>4.2432773009344018</v>
      </c>
      <c r="P63" s="9"/>
    </row>
    <row r="64" spans="1:16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446589</v>
      </c>
      <c r="N64" s="46">
        <f t="shared" si="11"/>
        <v>446589</v>
      </c>
      <c r="O64" s="47">
        <f t="shared" si="8"/>
        <v>1.1797950498109797</v>
      </c>
      <c r="P64" s="9"/>
    </row>
    <row r="65" spans="1:16">
      <c r="A65" s="12"/>
      <c r="B65" s="25">
        <v>344.5</v>
      </c>
      <c r="C65" s="20" t="s">
        <v>149</v>
      </c>
      <c r="D65" s="46">
        <v>0</v>
      </c>
      <c r="E65" s="46">
        <v>0</v>
      </c>
      <c r="F65" s="46">
        <v>0</v>
      </c>
      <c r="G65" s="46">
        <v>107063</v>
      </c>
      <c r="H65" s="46">
        <v>0</v>
      </c>
      <c r="I65" s="46">
        <v>16775046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16882109</v>
      </c>
      <c r="O65" s="47">
        <f t="shared" si="8"/>
        <v>44.599013026674172</v>
      </c>
      <c r="P65" s="9"/>
    </row>
    <row r="66" spans="1:16">
      <c r="A66" s="12"/>
      <c r="B66" s="25">
        <v>345.1</v>
      </c>
      <c r="C66" s="20" t="s">
        <v>78</v>
      </c>
      <c r="D66" s="46">
        <v>8288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8288</v>
      </c>
      <c r="O66" s="47">
        <f t="shared" si="8"/>
        <v>2.1895168427420741E-2</v>
      </c>
      <c r="P66" s="9"/>
    </row>
    <row r="67" spans="1:16">
      <c r="A67" s="12"/>
      <c r="B67" s="25">
        <v>347.2</v>
      </c>
      <c r="C67" s="20" t="s">
        <v>79</v>
      </c>
      <c r="D67" s="46">
        <v>3400066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3400066</v>
      </c>
      <c r="O67" s="47">
        <f t="shared" si="8"/>
        <v>8.9822656532754248</v>
      </c>
      <c r="P67" s="9"/>
    </row>
    <row r="68" spans="1:16">
      <c r="A68" s="12"/>
      <c r="B68" s="25">
        <v>347.4</v>
      </c>
      <c r="C68" s="20" t="s">
        <v>80</v>
      </c>
      <c r="D68" s="46">
        <v>55522</v>
      </c>
      <c r="E68" s="46">
        <v>230410</v>
      </c>
      <c r="F68" s="46">
        <v>0</v>
      </c>
      <c r="G68" s="46">
        <v>0</v>
      </c>
      <c r="H68" s="46">
        <v>0</v>
      </c>
      <c r="I68" s="46">
        <v>8885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294817</v>
      </c>
      <c r="O68" s="47">
        <f t="shared" si="8"/>
        <v>0.77884506156695221</v>
      </c>
      <c r="P68" s="9"/>
    </row>
    <row r="69" spans="1:16">
      <c r="A69" s="12"/>
      <c r="B69" s="25">
        <v>347.5</v>
      </c>
      <c r="C69" s="20" t="s">
        <v>81</v>
      </c>
      <c r="D69" s="46">
        <v>14403607</v>
      </c>
      <c r="E69" s="46">
        <v>0</v>
      </c>
      <c r="F69" s="46">
        <v>0</v>
      </c>
      <c r="G69" s="46">
        <v>0</v>
      </c>
      <c r="H69" s="46">
        <v>0</v>
      </c>
      <c r="I69" s="46">
        <v>2983657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17387264</v>
      </c>
      <c r="O69" s="47">
        <f t="shared" ref="O69:O94" si="12">(N69/O$96)</f>
        <v>45.933527240833641</v>
      </c>
      <c r="P69" s="9"/>
    </row>
    <row r="70" spans="1:16">
      <c r="A70" s="12"/>
      <c r="B70" s="25">
        <v>347.9</v>
      </c>
      <c r="C70" s="20" t="s">
        <v>82</v>
      </c>
      <c r="D70" s="46">
        <v>615238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615238</v>
      </c>
      <c r="O70" s="47">
        <f t="shared" si="12"/>
        <v>1.6253305541686149</v>
      </c>
      <c r="P70" s="9"/>
    </row>
    <row r="71" spans="1:16">
      <c r="A71" s="12"/>
      <c r="B71" s="25">
        <v>349</v>
      </c>
      <c r="C71" s="20" t="s">
        <v>1</v>
      </c>
      <c r="D71" s="46">
        <v>794816</v>
      </c>
      <c r="E71" s="46">
        <v>148736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943552</v>
      </c>
      <c r="O71" s="47">
        <f t="shared" si="12"/>
        <v>2.4926677075325401</v>
      </c>
      <c r="P71" s="9"/>
    </row>
    <row r="72" spans="1:16" ht="15.75">
      <c r="A72" s="29" t="s">
        <v>62</v>
      </c>
      <c r="B72" s="30"/>
      <c r="C72" s="31"/>
      <c r="D72" s="32">
        <f t="shared" ref="D72:M72" si="13">SUM(D73:D77)</f>
        <v>7552937</v>
      </c>
      <c r="E72" s="32">
        <f t="shared" si="13"/>
        <v>1083330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1900106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79" si="14">SUM(D72:M72)</f>
        <v>10536373</v>
      </c>
      <c r="O72" s="45">
        <f t="shared" si="12"/>
        <v>27.834901236622628</v>
      </c>
      <c r="P72" s="10"/>
    </row>
    <row r="73" spans="1:16">
      <c r="A73" s="13"/>
      <c r="B73" s="39">
        <v>351.1</v>
      </c>
      <c r="C73" s="21" t="s">
        <v>85</v>
      </c>
      <c r="D73" s="46">
        <v>5846960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5846960</v>
      </c>
      <c r="O73" s="47">
        <f t="shared" si="12"/>
        <v>15.446449564236483</v>
      </c>
      <c r="P73" s="9"/>
    </row>
    <row r="74" spans="1:16">
      <c r="A74" s="13"/>
      <c r="B74" s="39">
        <v>351.2</v>
      </c>
      <c r="C74" s="21" t="s">
        <v>86</v>
      </c>
      <c r="D74" s="46">
        <v>60190</v>
      </c>
      <c r="E74" s="46">
        <v>91367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151557</v>
      </c>
      <c r="O74" s="47">
        <f t="shared" si="12"/>
        <v>0.40038200305919464</v>
      </c>
      <c r="P74" s="9"/>
    </row>
    <row r="75" spans="1:16">
      <c r="A75" s="13"/>
      <c r="B75" s="39">
        <v>351.3</v>
      </c>
      <c r="C75" s="21" t="s">
        <v>87</v>
      </c>
      <c r="D75" s="46">
        <v>184637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184637</v>
      </c>
      <c r="O75" s="47">
        <f t="shared" si="12"/>
        <v>0.48777246777674749</v>
      </c>
      <c r="P75" s="9"/>
    </row>
    <row r="76" spans="1:16">
      <c r="A76" s="13"/>
      <c r="B76" s="39">
        <v>354</v>
      </c>
      <c r="C76" s="21" t="s">
        <v>88</v>
      </c>
      <c r="D76" s="46">
        <v>1459907</v>
      </c>
      <c r="E76" s="46">
        <v>0</v>
      </c>
      <c r="F76" s="46">
        <v>0</v>
      </c>
      <c r="G76" s="46">
        <v>0</v>
      </c>
      <c r="H76" s="46">
        <v>0</v>
      </c>
      <c r="I76" s="46">
        <v>1900106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3360013</v>
      </c>
      <c r="O76" s="47">
        <f t="shared" si="12"/>
        <v>8.8764539760283832</v>
      </c>
      <c r="P76" s="9"/>
    </row>
    <row r="77" spans="1:16">
      <c r="A77" s="13"/>
      <c r="B77" s="39">
        <v>359</v>
      </c>
      <c r="C77" s="21" t="s">
        <v>89</v>
      </c>
      <c r="D77" s="46">
        <v>1243</v>
      </c>
      <c r="E77" s="46">
        <v>991963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993206</v>
      </c>
      <c r="O77" s="47">
        <f t="shared" si="12"/>
        <v>2.6238432255218198</v>
      </c>
      <c r="P77" s="9"/>
    </row>
    <row r="78" spans="1:16" ht="15.75">
      <c r="A78" s="29" t="s">
        <v>4</v>
      </c>
      <c r="B78" s="30"/>
      <c r="C78" s="31"/>
      <c r="D78" s="32">
        <f t="shared" ref="D78:M78" si="15">SUM(D79:D87)</f>
        <v>2982086</v>
      </c>
      <c r="E78" s="32">
        <f t="shared" si="15"/>
        <v>2089188</v>
      </c>
      <c r="F78" s="32">
        <f t="shared" si="15"/>
        <v>343714</v>
      </c>
      <c r="G78" s="32">
        <f t="shared" si="15"/>
        <v>4208627</v>
      </c>
      <c r="H78" s="32">
        <f t="shared" si="15"/>
        <v>0</v>
      </c>
      <c r="I78" s="32">
        <f t="shared" si="15"/>
        <v>3701935</v>
      </c>
      <c r="J78" s="32">
        <f t="shared" si="15"/>
        <v>161961</v>
      </c>
      <c r="K78" s="32">
        <f t="shared" si="15"/>
        <v>330192683</v>
      </c>
      <c r="L78" s="32">
        <f t="shared" si="15"/>
        <v>0</v>
      </c>
      <c r="M78" s="32">
        <f t="shared" si="15"/>
        <v>9761</v>
      </c>
      <c r="N78" s="32">
        <f t="shared" si="14"/>
        <v>343689955</v>
      </c>
      <c r="O78" s="45">
        <f t="shared" si="12"/>
        <v>907.95722146931166</v>
      </c>
      <c r="P78" s="10"/>
    </row>
    <row r="79" spans="1:16">
      <c r="A79" s="12"/>
      <c r="B79" s="25">
        <v>361.1</v>
      </c>
      <c r="C79" s="20" t="s">
        <v>90</v>
      </c>
      <c r="D79" s="46">
        <v>1681986</v>
      </c>
      <c r="E79" s="46">
        <v>970173</v>
      </c>
      <c r="F79" s="46">
        <v>308714</v>
      </c>
      <c r="G79" s="46">
        <v>2084438</v>
      </c>
      <c r="H79" s="46">
        <v>0</v>
      </c>
      <c r="I79" s="46">
        <v>5120179</v>
      </c>
      <c r="J79" s="46">
        <v>167763</v>
      </c>
      <c r="K79" s="46">
        <v>14632300</v>
      </c>
      <c r="L79" s="46">
        <v>0</v>
      </c>
      <c r="M79" s="46">
        <v>9627</v>
      </c>
      <c r="N79" s="46">
        <f t="shared" si="14"/>
        <v>24975180</v>
      </c>
      <c r="O79" s="47">
        <f t="shared" si="12"/>
        <v>65.979219667609783</v>
      </c>
      <c r="P79" s="9"/>
    </row>
    <row r="80" spans="1:16">
      <c r="A80" s="12"/>
      <c r="B80" s="25">
        <v>361.3</v>
      </c>
      <c r="C80" s="20" t="s">
        <v>91</v>
      </c>
      <c r="D80" s="46">
        <v>-1179459</v>
      </c>
      <c r="E80" s="46">
        <v>9534</v>
      </c>
      <c r="F80" s="46">
        <v>0</v>
      </c>
      <c r="G80" s="46">
        <v>-953772</v>
      </c>
      <c r="H80" s="46">
        <v>0</v>
      </c>
      <c r="I80" s="46">
        <v>-3424000</v>
      </c>
      <c r="J80" s="46">
        <v>0</v>
      </c>
      <c r="K80" s="46">
        <v>39374457</v>
      </c>
      <c r="L80" s="46">
        <v>0</v>
      </c>
      <c r="M80" s="46">
        <v>134</v>
      </c>
      <c r="N80" s="46">
        <f t="shared" ref="N80:N87" si="16">SUM(D80:M80)</f>
        <v>33826894</v>
      </c>
      <c r="O80" s="47">
        <f t="shared" si="12"/>
        <v>89.363602980997598</v>
      </c>
      <c r="P80" s="9"/>
    </row>
    <row r="81" spans="1:119">
      <c r="A81" s="12"/>
      <c r="B81" s="25">
        <v>361.4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220085814</v>
      </c>
      <c r="L81" s="46">
        <v>0</v>
      </c>
      <c r="M81" s="46">
        <v>0</v>
      </c>
      <c r="N81" s="46">
        <f t="shared" si="16"/>
        <v>220085814</v>
      </c>
      <c r="O81" s="47">
        <f t="shared" si="12"/>
        <v>581.42084532046249</v>
      </c>
      <c r="P81" s="9"/>
    </row>
    <row r="82" spans="1:119">
      <c r="A82" s="12"/>
      <c r="B82" s="25">
        <v>362</v>
      </c>
      <c r="C82" s="20" t="s">
        <v>92</v>
      </c>
      <c r="D82" s="46">
        <v>620695</v>
      </c>
      <c r="E82" s="46">
        <v>14187</v>
      </c>
      <c r="F82" s="46">
        <v>0</v>
      </c>
      <c r="G82" s="46">
        <v>0</v>
      </c>
      <c r="H82" s="46">
        <v>0</v>
      </c>
      <c r="I82" s="46">
        <v>749045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1383927</v>
      </c>
      <c r="O82" s="47">
        <f t="shared" si="12"/>
        <v>3.6560466646060692</v>
      </c>
      <c r="P82" s="9"/>
    </row>
    <row r="83" spans="1:119">
      <c r="A83" s="12"/>
      <c r="B83" s="25">
        <v>364</v>
      </c>
      <c r="C83" s="20" t="s">
        <v>151</v>
      </c>
      <c r="D83" s="46">
        <v>846048</v>
      </c>
      <c r="E83" s="46">
        <v>277892</v>
      </c>
      <c r="F83" s="46">
        <v>0</v>
      </c>
      <c r="G83" s="46">
        <v>0</v>
      </c>
      <c r="H83" s="46">
        <v>0</v>
      </c>
      <c r="I83" s="46">
        <v>785286</v>
      </c>
      <c r="J83" s="46">
        <v>-3673</v>
      </c>
      <c r="K83" s="46">
        <v>0</v>
      </c>
      <c r="L83" s="46">
        <v>0</v>
      </c>
      <c r="M83" s="46">
        <v>0</v>
      </c>
      <c r="N83" s="46">
        <f t="shared" si="16"/>
        <v>1905553</v>
      </c>
      <c r="O83" s="47">
        <f t="shared" si="12"/>
        <v>5.0340738275068624</v>
      </c>
      <c r="P83" s="9"/>
    </row>
    <row r="84" spans="1:119">
      <c r="A84" s="12"/>
      <c r="B84" s="25">
        <v>365</v>
      </c>
      <c r="C84" s="20" t="s">
        <v>152</v>
      </c>
      <c r="D84" s="46">
        <v>7274</v>
      </c>
      <c r="E84" s="46">
        <v>29889</v>
      </c>
      <c r="F84" s="46">
        <v>0</v>
      </c>
      <c r="G84" s="46">
        <v>0</v>
      </c>
      <c r="H84" s="46">
        <v>0</v>
      </c>
      <c r="I84" s="46">
        <v>201894</v>
      </c>
      <c r="J84" s="46">
        <v>8415</v>
      </c>
      <c r="K84" s="46">
        <v>0</v>
      </c>
      <c r="L84" s="46">
        <v>0</v>
      </c>
      <c r="M84" s="46">
        <v>0</v>
      </c>
      <c r="N84" s="46">
        <f t="shared" si="16"/>
        <v>247472</v>
      </c>
      <c r="O84" s="47">
        <f t="shared" si="12"/>
        <v>0.65376944028362272</v>
      </c>
      <c r="P84" s="9"/>
    </row>
    <row r="85" spans="1:119">
      <c r="A85" s="12"/>
      <c r="B85" s="25">
        <v>366</v>
      </c>
      <c r="C85" s="20" t="s">
        <v>95</v>
      </c>
      <c r="D85" s="46">
        <v>19240</v>
      </c>
      <c r="E85" s="46">
        <v>42175</v>
      </c>
      <c r="F85" s="46">
        <v>35000</v>
      </c>
      <c r="G85" s="46">
        <v>2867596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2964011</v>
      </c>
      <c r="O85" s="47">
        <f t="shared" si="12"/>
        <v>7.8302992357297025</v>
      </c>
      <c r="P85" s="9"/>
    </row>
    <row r="86" spans="1:119">
      <c r="A86" s="12"/>
      <c r="B86" s="25">
        <v>368</v>
      </c>
      <c r="C86" s="20" t="s">
        <v>96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56043195</v>
      </c>
      <c r="L86" s="46">
        <v>0</v>
      </c>
      <c r="M86" s="46">
        <v>0</v>
      </c>
      <c r="N86" s="46">
        <f t="shared" si="16"/>
        <v>56043195</v>
      </c>
      <c r="O86" s="47">
        <f t="shared" si="12"/>
        <v>148.05443939862258</v>
      </c>
      <c r="P86" s="9"/>
    </row>
    <row r="87" spans="1:119">
      <c r="A87" s="12"/>
      <c r="B87" s="25">
        <v>369.9</v>
      </c>
      <c r="C87" s="20" t="s">
        <v>98</v>
      </c>
      <c r="D87" s="46">
        <v>986302</v>
      </c>
      <c r="E87" s="46">
        <v>745338</v>
      </c>
      <c r="F87" s="46">
        <v>0</v>
      </c>
      <c r="G87" s="46">
        <v>210365</v>
      </c>
      <c r="H87" s="46">
        <v>0</v>
      </c>
      <c r="I87" s="46">
        <v>269531</v>
      </c>
      <c r="J87" s="46">
        <v>-10544</v>
      </c>
      <c r="K87" s="46">
        <v>56917</v>
      </c>
      <c r="L87" s="46">
        <v>0</v>
      </c>
      <c r="M87" s="46">
        <v>0</v>
      </c>
      <c r="N87" s="46">
        <f t="shared" si="16"/>
        <v>2257909</v>
      </c>
      <c r="O87" s="47">
        <f t="shared" si="12"/>
        <v>5.964924933492898</v>
      </c>
      <c r="P87" s="9"/>
    </row>
    <row r="88" spans="1:119" ht="15.75">
      <c r="A88" s="29" t="s">
        <v>63</v>
      </c>
      <c r="B88" s="30"/>
      <c r="C88" s="31"/>
      <c r="D88" s="32">
        <f t="shared" ref="D88:M88" si="17">SUM(D89:D93)</f>
        <v>58458961</v>
      </c>
      <c r="E88" s="32">
        <f t="shared" si="17"/>
        <v>14615412</v>
      </c>
      <c r="F88" s="32">
        <f t="shared" si="17"/>
        <v>110124200</v>
      </c>
      <c r="G88" s="32">
        <f t="shared" si="17"/>
        <v>118004727</v>
      </c>
      <c r="H88" s="32">
        <f t="shared" si="17"/>
        <v>0</v>
      </c>
      <c r="I88" s="32">
        <f t="shared" si="17"/>
        <v>8556285</v>
      </c>
      <c r="J88" s="32">
        <f t="shared" si="17"/>
        <v>9252424</v>
      </c>
      <c r="K88" s="32">
        <f t="shared" si="17"/>
        <v>0</v>
      </c>
      <c r="L88" s="32">
        <f t="shared" si="17"/>
        <v>0</v>
      </c>
      <c r="M88" s="32">
        <f t="shared" si="17"/>
        <v>3451</v>
      </c>
      <c r="N88" s="32">
        <f t="shared" ref="N88:N94" si="18">SUM(D88:M88)</f>
        <v>319015460</v>
      </c>
      <c r="O88" s="45">
        <f t="shared" si="12"/>
        <v>842.77234889612737</v>
      </c>
      <c r="P88" s="9"/>
    </row>
    <row r="89" spans="1:119">
      <c r="A89" s="12"/>
      <c r="B89" s="25">
        <v>381</v>
      </c>
      <c r="C89" s="20" t="s">
        <v>99</v>
      </c>
      <c r="D89" s="46">
        <v>58425692</v>
      </c>
      <c r="E89" s="46">
        <v>14615412</v>
      </c>
      <c r="F89" s="46">
        <v>64287322</v>
      </c>
      <c r="G89" s="46">
        <v>14972694</v>
      </c>
      <c r="H89" s="46">
        <v>0</v>
      </c>
      <c r="I89" s="46">
        <v>2443988</v>
      </c>
      <c r="J89" s="46">
        <v>9236071</v>
      </c>
      <c r="K89" s="46">
        <v>0</v>
      </c>
      <c r="L89" s="46">
        <v>0</v>
      </c>
      <c r="M89" s="46">
        <v>0</v>
      </c>
      <c r="N89" s="46">
        <f t="shared" si="18"/>
        <v>163981179</v>
      </c>
      <c r="O89" s="47">
        <f t="shared" si="12"/>
        <v>433.20409424855558</v>
      </c>
      <c r="P89" s="9"/>
    </row>
    <row r="90" spans="1:119">
      <c r="A90" s="12"/>
      <c r="B90" s="25">
        <v>383</v>
      </c>
      <c r="C90" s="20" t="s">
        <v>164</v>
      </c>
      <c r="D90" s="46">
        <v>33269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33269</v>
      </c>
      <c r="O90" s="47">
        <f t="shared" si="12"/>
        <v>8.7889763321894382E-2</v>
      </c>
      <c r="P90" s="9"/>
    </row>
    <row r="91" spans="1:119">
      <c r="A91" s="12"/>
      <c r="B91" s="25">
        <v>384</v>
      </c>
      <c r="C91" s="20" t="s">
        <v>100</v>
      </c>
      <c r="D91" s="46">
        <v>0</v>
      </c>
      <c r="E91" s="46">
        <v>0</v>
      </c>
      <c r="F91" s="46">
        <v>45836878</v>
      </c>
      <c r="G91" s="46">
        <v>103032033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148868911</v>
      </c>
      <c r="O91" s="47">
        <f t="shared" si="12"/>
        <v>393.28063223355548</v>
      </c>
      <c r="P91" s="9"/>
    </row>
    <row r="92" spans="1:119">
      <c r="A92" s="12"/>
      <c r="B92" s="25">
        <v>389.4</v>
      </c>
      <c r="C92" s="20" t="s">
        <v>154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527020</v>
      </c>
      <c r="J92" s="46">
        <v>0</v>
      </c>
      <c r="K92" s="46">
        <v>0</v>
      </c>
      <c r="L92" s="46">
        <v>0</v>
      </c>
      <c r="M92" s="46">
        <v>3451</v>
      </c>
      <c r="N92" s="46">
        <f t="shared" si="18"/>
        <v>530471</v>
      </c>
      <c r="O92" s="47">
        <f t="shared" si="12"/>
        <v>1.4013938092256644</v>
      </c>
      <c r="P92" s="9"/>
    </row>
    <row r="93" spans="1:119" ht="15.75" thickBot="1">
      <c r="A93" s="12"/>
      <c r="B93" s="25">
        <v>389.7</v>
      </c>
      <c r="C93" s="20" t="s">
        <v>159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5585277</v>
      </c>
      <c r="J93" s="46">
        <v>16353</v>
      </c>
      <c r="K93" s="46">
        <v>0</v>
      </c>
      <c r="L93" s="46">
        <v>0</v>
      </c>
      <c r="M93" s="46">
        <v>0</v>
      </c>
      <c r="N93" s="46">
        <f t="shared" si="18"/>
        <v>5601630</v>
      </c>
      <c r="O93" s="47">
        <f t="shared" si="12"/>
        <v>14.79833884146873</v>
      </c>
      <c r="P93" s="9"/>
    </row>
    <row r="94" spans="1:119" ht="16.5" thickBot="1">
      <c r="A94" s="14" t="s">
        <v>83</v>
      </c>
      <c r="B94" s="23"/>
      <c r="C94" s="22"/>
      <c r="D94" s="15">
        <f t="shared" ref="D94:M94" si="19">SUM(D5,D17,D27,D50,D72,D78,D88)</f>
        <v>463445470</v>
      </c>
      <c r="E94" s="15">
        <f t="shared" si="19"/>
        <v>125300650</v>
      </c>
      <c r="F94" s="15">
        <f t="shared" si="19"/>
        <v>113197136</v>
      </c>
      <c r="G94" s="15">
        <f t="shared" si="19"/>
        <v>159191755</v>
      </c>
      <c r="H94" s="15">
        <f t="shared" si="19"/>
        <v>0</v>
      </c>
      <c r="I94" s="15">
        <f t="shared" si="19"/>
        <v>358414684</v>
      </c>
      <c r="J94" s="15">
        <f t="shared" si="19"/>
        <v>35536233</v>
      </c>
      <c r="K94" s="15">
        <f t="shared" si="19"/>
        <v>330192683</v>
      </c>
      <c r="L94" s="15">
        <f t="shared" si="19"/>
        <v>0</v>
      </c>
      <c r="M94" s="15">
        <f t="shared" si="19"/>
        <v>2137713</v>
      </c>
      <c r="N94" s="15">
        <f t="shared" si="18"/>
        <v>1587416324</v>
      </c>
      <c r="O94" s="38">
        <f t="shared" si="12"/>
        <v>4193.6230427626797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8" t="s">
        <v>179</v>
      </c>
      <c r="M96" s="48"/>
      <c r="N96" s="48"/>
      <c r="O96" s="43">
        <v>378531</v>
      </c>
    </row>
    <row r="97" spans="1:1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5.75" customHeight="1" thickBot="1">
      <c r="A98" s="52" t="s">
        <v>117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225075753</v>
      </c>
      <c r="E5" s="27">
        <f t="shared" si="0"/>
        <v>29055550</v>
      </c>
      <c r="F5" s="27">
        <f t="shared" si="0"/>
        <v>166000</v>
      </c>
      <c r="G5" s="27">
        <f t="shared" si="0"/>
        <v>20258066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1155857</v>
      </c>
      <c r="N5" s="28">
        <f>SUM(D5:M5)</f>
        <v>275711226</v>
      </c>
      <c r="O5" s="33">
        <f t="shared" ref="O5:O36" si="1">(N5/O$101)</f>
        <v>739.05726723458554</v>
      </c>
      <c r="P5" s="6"/>
    </row>
    <row r="6" spans="1:133">
      <c r="A6" s="12"/>
      <c r="B6" s="25">
        <v>311</v>
      </c>
      <c r="C6" s="20" t="s">
        <v>3</v>
      </c>
      <c r="D6" s="46">
        <v>155432184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155432184</v>
      </c>
      <c r="O6" s="47">
        <f t="shared" si="1"/>
        <v>416.64348171061874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166000</v>
      </c>
      <c r="G7" s="46">
        <v>1606702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1772702</v>
      </c>
      <c r="O7" s="47">
        <f t="shared" si="1"/>
        <v>4.7518133909472517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11022125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11022125</v>
      </c>
      <c r="O8" s="47">
        <f t="shared" si="1"/>
        <v>29.545338794503802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18651364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18651364</v>
      </c>
      <c r="O9" s="47">
        <f t="shared" si="1"/>
        <v>49.995882677760562</v>
      </c>
      <c r="P9" s="9"/>
    </row>
    <row r="10" spans="1:133">
      <c r="A10" s="12"/>
      <c r="B10" s="25">
        <v>314.10000000000002</v>
      </c>
      <c r="C10" s="20" t="s">
        <v>14</v>
      </c>
      <c r="D10" s="46">
        <v>34022849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34022849</v>
      </c>
      <c r="O10" s="47">
        <f t="shared" si="1"/>
        <v>91.199891169737683</v>
      </c>
      <c r="P10" s="9"/>
    </row>
    <row r="11" spans="1:133">
      <c r="A11" s="12"/>
      <c r="B11" s="25">
        <v>314.3</v>
      </c>
      <c r="C11" s="20" t="s">
        <v>15</v>
      </c>
      <c r="D11" s="46">
        <v>5767153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5767153</v>
      </c>
      <c r="O11" s="47">
        <f t="shared" si="1"/>
        <v>15.459132360115586</v>
      </c>
      <c r="P11" s="9"/>
    </row>
    <row r="12" spans="1:133">
      <c r="A12" s="12"/>
      <c r="B12" s="25">
        <v>314.39999999999998</v>
      </c>
      <c r="C12" s="20" t="s">
        <v>16</v>
      </c>
      <c r="D12" s="46">
        <v>1422063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1422063</v>
      </c>
      <c r="O12" s="47">
        <f t="shared" si="1"/>
        <v>3.8119086040240391</v>
      </c>
      <c r="P12" s="9"/>
    </row>
    <row r="13" spans="1:133">
      <c r="A13" s="12"/>
      <c r="B13" s="25">
        <v>314.7</v>
      </c>
      <c r="C13" s="20" t="s">
        <v>17</v>
      </c>
      <c r="D13" s="46">
        <v>6055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6055</v>
      </c>
      <c r="O13" s="47">
        <f t="shared" si="1"/>
        <v>1.6230720156115135E-2</v>
      </c>
      <c r="P13" s="9"/>
    </row>
    <row r="14" spans="1:133">
      <c r="A14" s="12"/>
      <c r="B14" s="25">
        <v>315</v>
      </c>
      <c r="C14" s="20" t="s">
        <v>138</v>
      </c>
      <c r="D14" s="46">
        <v>17903896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17903896</v>
      </c>
      <c r="O14" s="47">
        <f t="shared" si="1"/>
        <v>47.992258576414393</v>
      </c>
      <c r="P14" s="9"/>
    </row>
    <row r="15" spans="1:133">
      <c r="A15" s="12"/>
      <c r="B15" s="25">
        <v>316</v>
      </c>
      <c r="C15" s="20" t="s">
        <v>139</v>
      </c>
      <c r="D15" s="46">
        <v>10423495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10423495</v>
      </c>
      <c r="O15" s="47">
        <f t="shared" si="1"/>
        <v>27.940682145939775</v>
      </c>
      <c r="P15" s="9"/>
    </row>
    <row r="16" spans="1:133">
      <c r="A16" s="12"/>
      <c r="B16" s="25">
        <v>319</v>
      </c>
      <c r="C16" s="20" t="s">
        <v>20</v>
      </c>
      <c r="D16" s="46">
        <v>98058</v>
      </c>
      <c r="E16" s="46">
        <v>18033425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1155857</v>
      </c>
      <c r="N16" s="46">
        <f t="shared" si="2"/>
        <v>19287340</v>
      </c>
      <c r="O16" s="47">
        <f t="shared" si="1"/>
        <v>51.700647084367581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SUM(D18:D27)</f>
        <v>33815591</v>
      </c>
      <c r="E17" s="32">
        <f t="shared" si="3"/>
        <v>28671689</v>
      </c>
      <c r="F17" s="32">
        <f t="shared" si="3"/>
        <v>0</v>
      </c>
      <c r="G17" s="32">
        <f t="shared" si="3"/>
        <v>7165945</v>
      </c>
      <c r="H17" s="32">
        <f t="shared" si="3"/>
        <v>0</v>
      </c>
      <c r="I17" s="32">
        <f t="shared" si="3"/>
        <v>746979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70400204</v>
      </c>
      <c r="O17" s="45">
        <f t="shared" si="1"/>
        <v>188.71114947273614</v>
      </c>
      <c r="P17" s="10"/>
    </row>
    <row r="18" spans="1:16">
      <c r="A18" s="12"/>
      <c r="B18" s="25">
        <v>322</v>
      </c>
      <c r="C18" s="20" t="s">
        <v>0</v>
      </c>
      <c r="D18" s="46">
        <v>573162</v>
      </c>
      <c r="E18" s="46">
        <v>9949838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10523000</v>
      </c>
      <c r="O18" s="47">
        <f t="shared" si="1"/>
        <v>28.207410107811654</v>
      </c>
      <c r="P18" s="9"/>
    </row>
    <row r="19" spans="1:16">
      <c r="A19" s="12"/>
      <c r="B19" s="25">
        <v>323.10000000000002</v>
      </c>
      <c r="C19" s="20" t="s">
        <v>22</v>
      </c>
      <c r="D19" s="46">
        <v>31414082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31414082</v>
      </c>
      <c r="O19" s="47">
        <f t="shared" si="1"/>
        <v>84.206965136788384</v>
      </c>
      <c r="P19" s="9"/>
    </row>
    <row r="20" spans="1:16">
      <c r="A20" s="12"/>
      <c r="B20" s="25">
        <v>323.39999999999998</v>
      </c>
      <c r="C20" s="20" t="s">
        <v>24</v>
      </c>
      <c r="D20" s="46">
        <v>1144249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1144249</v>
      </c>
      <c r="O20" s="47">
        <f t="shared" si="1"/>
        <v>3.0672147494491475</v>
      </c>
      <c r="P20" s="9"/>
    </row>
    <row r="21" spans="1:16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700496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700496</v>
      </c>
      <c r="O21" s="47">
        <f t="shared" si="1"/>
        <v>1.8777133850500458</v>
      </c>
      <c r="P21" s="9"/>
    </row>
    <row r="22" spans="1:16">
      <c r="A22" s="12"/>
      <c r="B22" s="25">
        <v>323.89999999999998</v>
      </c>
      <c r="C22" s="20" t="s">
        <v>167</v>
      </c>
      <c r="D22" s="46">
        <v>76197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76197</v>
      </c>
      <c r="O22" s="47">
        <f t="shared" si="1"/>
        <v>0.20424974132708587</v>
      </c>
      <c r="P22" s="9"/>
    </row>
    <row r="23" spans="1:16">
      <c r="A23" s="12"/>
      <c r="B23" s="25">
        <v>324.32</v>
      </c>
      <c r="C23" s="20" t="s">
        <v>27</v>
      </c>
      <c r="D23" s="46">
        <v>0</v>
      </c>
      <c r="E23" s="46">
        <v>1700763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1700763</v>
      </c>
      <c r="O23" s="47">
        <f t="shared" si="1"/>
        <v>4.5589774244219399</v>
      </c>
      <c r="P23" s="9"/>
    </row>
    <row r="24" spans="1:16">
      <c r="A24" s="12"/>
      <c r="B24" s="25">
        <v>324.62</v>
      </c>
      <c r="C24" s="20" t="s">
        <v>173</v>
      </c>
      <c r="D24" s="46">
        <v>0</v>
      </c>
      <c r="E24" s="46">
        <v>138030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138030</v>
      </c>
      <c r="O24" s="47">
        <f t="shared" si="1"/>
        <v>0.36999608639943388</v>
      </c>
      <c r="P24" s="9"/>
    </row>
    <row r="25" spans="1:16">
      <c r="A25" s="12"/>
      <c r="B25" s="25">
        <v>325.10000000000002</v>
      </c>
      <c r="C25" s="20" t="s">
        <v>168</v>
      </c>
      <c r="D25" s="46">
        <v>0</v>
      </c>
      <c r="E25" s="46">
        <v>0</v>
      </c>
      <c r="F25" s="46">
        <v>0</v>
      </c>
      <c r="G25" s="46">
        <v>6969309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6969309</v>
      </c>
      <c r="O25" s="47">
        <f t="shared" si="1"/>
        <v>18.681569621881852</v>
      </c>
      <c r="P25" s="9"/>
    </row>
    <row r="26" spans="1:16">
      <c r="A26" s="12"/>
      <c r="B26" s="25">
        <v>325.2</v>
      </c>
      <c r="C26" s="20" t="s">
        <v>28</v>
      </c>
      <c r="D26" s="46">
        <v>273376</v>
      </c>
      <c r="E26" s="46">
        <v>16883058</v>
      </c>
      <c r="F26" s="46">
        <v>0</v>
      </c>
      <c r="G26" s="46">
        <v>196636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17353070</v>
      </c>
      <c r="O26" s="47">
        <f t="shared" si="1"/>
        <v>46.515742860359516</v>
      </c>
      <c r="P26" s="9"/>
    </row>
    <row r="27" spans="1:16">
      <c r="A27" s="12"/>
      <c r="B27" s="25">
        <v>329</v>
      </c>
      <c r="C27" s="20" t="s">
        <v>29</v>
      </c>
      <c r="D27" s="46">
        <v>334525</v>
      </c>
      <c r="E27" s="46">
        <v>0</v>
      </c>
      <c r="F27" s="46">
        <v>0</v>
      </c>
      <c r="G27" s="46">
        <v>0</v>
      </c>
      <c r="H27" s="46">
        <v>0</v>
      </c>
      <c r="I27" s="46">
        <v>46483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381008</v>
      </c>
      <c r="O27" s="47">
        <f t="shared" si="1"/>
        <v>1.0213103592470876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SUM(D29:D52)</f>
        <v>51797380</v>
      </c>
      <c r="E28" s="32">
        <f t="shared" si="5"/>
        <v>24677377</v>
      </c>
      <c r="F28" s="32">
        <f t="shared" si="5"/>
        <v>0</v>
      </c>
      <c r="G28" s="32">
        <f t="shared" si="5"/>
        <v>7254192</v>
      </c>
      <c r="H28" s="32">
        <f t="shared" si="5"/>
        <v>0</v>
      </c>
      <c r="I28" s="32">
        <f t="shared" si="5"/>
        <v>1241792</v>
      </c>
      <c r="J28" s="32">
        <f t="shared" si="5"/>
        <v>122108</v>
      </c>
      <c r="K28" s="32">
        <f t="shared" si="5"/>
        <v>0</v>
      </c>
      <c r="L28" s="32">
        <f t="shared" si="5"/>
        <v>0</v>
      </c>
      <c r="M28" s="32">
        <f t="shared" si="5"/>
        <v>300000</v>
      </c>
      <c r="N28" s="44">
        <f>SUM(D28:M28)</f>
        <v>85392849</v>
      </c>
      <c r="O28" s="45">
        <f t="shared" si="1"/>
        <v>228.89965903425204</v>
      </c>
      <c r="P28" s="10"/>
    </row>
    <row r="29" spans="1:16">
      <c r="A29" s="12"/>
      <c r="B29" s="25">
        <v>331.2</v>
      </c>
      <c r="C29" s="20" t="s">
        <v>30</v>
      </c>
      <c r="D29" s="46">
        <v>411910</v>
      </c>
      <c r="E29" s="46">
        <v>834958</v>
      </c>
      <c r="F29" s="46">
        <v>0</v>
      </c>
      <c r="G29" s="46">
        <v>0</v>
      </c>
      <c r="H29" s="46">
        <v>0</v>
      </c>
      <c r="I29" s="46">
        <v>6331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1253199</v>
      </c>
      <c r="O29" s="47">
        <f t="shared" si="1"/>
        <v>3.3592604903259011</v>
      </c>
      <c r="P29" s="9"/>
    </row>
    <row r="30" spans="1:16">
      <c r="A30" s="12"/>
      <c r="B30" s="25">
        <v>331.39</v>
      </c>
      <c r="C30" s="20" t="s">
        <v>35</v>
      </c>
      <c r="D30" s="46">
        <v>0</v>
      </c>
      <c r="E30" s="46">
        <v>4906</v>
      </c>
      <c r="F30" s="46">
        <v>0</v>
      </c>
      <c r="G30" s="46">
        <v>477750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482656</v>
      </c>
      <c r="O30" s="47">
        <f t="shared" si="1"/>
        <v>1.2937827361965164</v>
      </c>
      <c r="P30" s="9"/>
    </row>
    <row r="31" spans="1:16">
      <c r="A31" s="12"/>
      <c r="B31" s="25">
        <v>331.49</v>
      </c>
      <c r="C31" s="20" t="s">
        <v>36</v>
      </c>
      <c r="D31" s="46">
        <v>0</v>
      </c>
      <c r="E31" s="46">
        <v>0</v>
      </c>
      <c r="F31" s="46">
        <v>0</v>
      </c>
      <c r="G31" s="46">
        <v>-1628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-1628</v>
      </c>
      <c r="O31" s="47">
        <f t="shared" si="1"/>
        <v>-4.3639326860702623E-3</v>
      </c>
      <c r="P31" s="9"/>
    </row>
    <row r="32" spans="1:16">
      <c r="A32" s="12"/>
      <c r="B32" s="25">
        <v>331.5</v>
      </c>
      <c r="C32" s="20" t="s">
        <v>32</v>
      </c>
      <c r="D32" s="46">
        <v>414950</v>
      </c>
      <c r="E32" s="46">
        <v>6706868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7121818</v>
      </c>
      <c r="O32" s="47">
        <f t="shared" si="1"/>
        <v>19.090377367594314</v>
      </c>
      <c r="P32" s="9"/>
    </row>
    <row r="33" spans="1:16">
      <c r="A33" s="12"/>
      <c r="B33" s="25">
        <v>331.61</v>
      </c>
      <c r="C33" s="20" t="s">
        <v>37</v>
      </c>
      <c r="D33" s="46">
        <v>0</v>
      </c>
      <c r="E33" s="46">
        <v>3842567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3842567</v>
      </c>
      <c r="O33" s="47">
        <f t="shared" si="1"/>
        <v>10.300186566163974</v>
      </c>
      <c r="P33" s="9"/>
    </row>
    <row r="34" spans="1:16">
      <c r="A34" s="12"/>
      <c r="B34" s="25">
        <v>331.9</v>
      </c>
      <c r="C34" s="20" t="s">
        <v>33</v>
      </c>
      <c r="D34" s="46">
        <v>0</v>
      </c>
      <c r="E34" s="46">
        <v>-1509908</v>
      </c>
      <c r="F34" s="46">
        <v>0</v>
      </c>
      <c r="G34" s="46">
        <v>-17733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-1527641</v>
      </c>
      <c r="O34" s="47">
        <f t="shared" si="1"/>
        <v>-4.0949155359220279</v>
      </c>
      <c r="P34" s="9"/>
    </row>
    <row r="35" spans="1:16">
      <c r="A35" s="12"/>
      <c r="B35" s="25">
        <v>334.1</v>
      </c>
      <c r="C35" s="20" t="s">
        <v>124</v>
      </c>
      <c r="D35" s="46">
        <v>0</v>
      </c>
      <c r="E35" s="46">
        <v>0</v>
      </c>
      <c r="F35" s="46">
        <v>0</v>
      </c>
      <c r="G35" s="46">
        <v>1097647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1097647</v>
      </c>
      <c r="O35" s="47">
        <f t="shared" si="1"/>
        <v>2.9422958360362195</v>
      </c>
      <c r="P35" s="9"/>
    </row>
    <row r="36" spans="1:16">
      <c r="A36" s="12"/>
      <c r="B36" s="25">
        <v>334.2</v>
      </c>
      <c r="C36" s="20" t="s">
        <v>34</v>
      </c>
      <c r="D36" s="46">
        <v>6514386</v>
      </c>
      <c r="E36" s="46">
        <v>155901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6670287</v>
      </c>
      <c r="O36" s="47">
        <f t="shared" si="1"/>
        <v>17.880026698261396</v>
      </c>
      <c r="P36" s="9"/>
    </row>
    <row r="37" spans="1:16">
      <c r="A37" s="12"/>
      <c r="B37" s="25">
        <v>334.39</v>
      </c>
      <c r="C37" s="20" t="s">
        <v>38</v>
      </c>
      <c r="D37" s="46">
        <v>0</v>
      </c>
      <c r="E37" s="46">
        <v>0</v>
      </c>
      <c r="F37" s="46">
        <v>0</v>
      </c>
      <c r="G37" s="46">
        <v>37499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7">SUM(D37:M37)</f>
        <v>37499</v>
      </c>
      <c r="O37" s="47">
        <f t="shared" ref="O37:O68" si="8">(N37/O$101)</f>
        <v>0.10051788193792922</v>
      </c>
      <c r="P37" s="9"/>
    </row>
    <row r="38" spans="1:16">
      <c r="A38" s="12"/>
      <c r="B38" s="25">
        <v>334.49</v>
      </c>
      <c r="C38" s="20" t="s">
        <v>39</v>
      </c>
      <c r="D38" s="46">
        <v>0</v>
      </c>
      <c r="E38" s="46">
        <v>2198390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2198390</v>
      </c>
      <c r="O38" s="47">
        <f t="shared" si="8"/>
        <v>5.8928906497113047</v>
      </c>
      <c r="P38" s="9"/>
    </row>
    <row r="39" spans="1:16">
      <c r="A39" s="12"/>
      <c r="B39" s="25">
        <v>334.9</v>
      </c>
      <c r="C39" s="20" t="s">
        <v>42</v>
      </c>
      <c r="D39" s="46">
        <v>0</v>
      </c>
      <c r="E39" s="46">
        <v>2286624</v>
      </c>
      <c r="F39" s="46">
        <v>0</v>
      </c>
      <c r="G39" s="46">
        <v>3207955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5494579</v>
      </c>
      <c r="O39" s="47">
        <f t="shared" si="8"/>
        <v>14.728484578805441</v>
      </c>
      <c r="P39" s="9"/>
    </row>
    <row r="40" spans="1:16">
      <c r="A40" s="12"/>
      <c r="B40" s="25">
        <v>335.12</v>
      </c>
      <c r="C40" s="20" t="s">
        <v>142</v>
      </c>
      <c r="D40" s="46">
        <v>9367999</v>
      </c>
      <c r="E40" s="46">
        <v>4014857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13382856</v>
      </c>
      <c r="O40" s="47">
        <f t="shared" si="8"/>
        <v>35.873392341137304</v>
      </c>
      <c r="P40" s="9"/>
    </row>
    <row r="41" spans="1:16">
      <c r="A41" s="12"/>
      <c r="B41" s="25">
        <v>335.14</v>
      </c>
      <c r="C41" s="20" t="s">
        <v>143</v>
      </c>
      <c r="D41" s="46">
        <v>168768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168768</v>
      </c>
      <c r="O41" s="47">
        <f t="shared" si="8"/>
        <v>0.45239078105817326</v>
      </c>
      <c r="P41" s="9"/>
    </row>
    <row r="42" spans="1:16">
      <c r="A42" s="12"/>
      <c r="B42" s="25">
        <v>335.15</v>
      </c>
      <c r="C42" s="20" t="s">
        <v>144</v>
      </c>
      <c r="D42" s="46">
        <v>385867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385867</v>
      </c>
      <c r="O42" s="47">
        <f t="shared" si="8"/>
        <v>1.0343351435969741</v>
      </c>
      <c r="P42" s="9"/>
    </row>
    <row r="43" spans="1:16">
      <c r="A43" s="12"/>
      <c r="B43" s="25">
        <v>335.18</v>
      </c>
      <c r="C43" s="20" t="s">
        <v>145</v>
      </c>
      <c r="D43" s="46">
        <v>31464010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31464010</v>
      </c>
      <c r="O43" s="47">
        <f t="shared" si="8"/>
        <v>84.340799553956757</v>
      </c>
      <c r="P43" s="9"/>
    </row>
    <row r="44" spans="1:16">
      <c r="A44" s="12"/>
      <c r="B44" s="25">
        <v>335.21</v>
      </c>
      <c r="C44" s="20" t="s">
        <v>174</v>
      </c>
      <c r="D44" s="46">
        <v>210919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210919</v>
      </c>
      <c r="O44" s="47">
        <f t="shared" si="8"/>
        <v>0.56537857384106494</v>
      </c>
      <c r="P44" s="9"/>
    </row>
    <row r="45" spans="1:16">
      <c r="A45" s="12"/>
      <c r="B45" s="25">
        <v>335.35</v>
      </c>
      <c r="C45" s="20" t="s">
        <v>169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110636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110636</v>
      </c>
      <c r="O45" s="47">
        <f t="shared" si="8"/>
        <v>0.2965651453661361</v>
      </c>
      <c r="P45" s="9"/>
    </row>
    <row r="46" spans="1:16">
      <c r="A46" s="12"/>
      <c r="B46" s="25">
        <v>335.49</v>
      </c>
      <c r="C46" s="20" t="s">
        <v>48</v>
      </c>
      <c r="D46" s="46">
        <v>187942</v>
      </c>
      <c r="E46" s="46">
        <v>400555</v>
      </c>
      <c r="F46" s="46">
        <v>0</v>
      </c>
      <c r="G46" s="46">
        <v>0</v>
      </c>
      <c r="H46" s="46">
        <v>0</v>
      </c>
      <c r="I46" s="46">
        <v>178514</v>
      </c>
      <c r="J46" s="46">
        <v>122108</v>
      </c>
      <c r="K46" s="46">
        <v>0</v>
      </c>
      <c r="L46" s="46">
        <v>0</v>
      </c>
      <c r="M46" s="46">
        <v>0</v>
      </c>
      <c r="N46" s="46">
        <f t="shared" si="7"/>
        <v>889119</v>
      </c>
      <c r="O46" s="47">
        <f t="shared" si="8"/>
        <v>2.3833264532592788</v>
      </c>
      <c r="P46" s="9"/>
    </row>
    <row r="47" spans="1:16">
      <c r="A47" s="12"/>
      <c r="B47" s="25">
        <v>335.5</v>
      </c>
      <c r="C47" s="20" t="s">
        <v>49</v>
      </c>
      <c r="D47" s="46">
        <v>0</v>
      </c>
      <c r="E47" s="46">
        <v>2336360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2336360</v>
      </c>
      <c r="O47" s="47">
        <f t="shared" si="8"/>
        <v>6.2627259032107609</v>
      </c>
      <c r="P47" s="9"/>
    </row>
    <row r="48" spans="1:16">
      <c r="A48" s="12"/>
      <c r="B48" s="25">
        <v>337.1</v>
      </c>
      <c r="C48" s="20" t="s">
        <v>50</v>
      </c>
      <c r="D48" s="46">
        <v>0</v>
      </c>
      <c r="E48" s="46">
        <v>0</v>
      </c>
      <c r="F48" s="46">
        <v>0</v>
      </c>
      <c r="G48" s="46">
        <v>201882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9">SUM(D48:M48)</f>
        <v>201882</v>
      </c>
      <c r="O48" s="47">
        <f t="shared" si="8"/>
        <v>0.54115445855604227</v>
      </c>
      <c r="P48" s="9"/>
    </row>
    <row r="49" spans="1:16">
      <c r="A49" s="12"/>
      <c r="B49" s="25">
        <v>337.2</v>
      </c>
      <c r="C49" s="20" t="s">
        <v>51</v>
      </c>
      <c r="D49" s="46">
        <v>1599083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1599083</v>
      </c>
      <c r="O49" s="47">
        <f t="shared" si="8"/>
        <v>4.2864192699258563</v>
      </c>
      <c r="P49" s="9"/>
    </row>
    <row r="50" spans="1:16">
      <c r="A50" s="12"/>
      <c r="B50" s="25">
        <v>337.3</v>
      </c>
      <c r="C50" s="20" t="s">
        <v>52</v>
      </c>
      <c r="D50" s="46">
        <v>0</v>
      </c>
      <c r="E50" s="46">
        <v>0</v>
      </c>
      <c r="F50" s="46">
        <v>0</v>
      </c>
      <c r="G50" s="46">
        <v>2250820</v>
      </c>
      <c r="H50" s="46">
        <v>0</v>
      </c>
      <c r="I50" s="46">
        <v>946311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3197131</v>
      </c>
      <c r="O50" s="47">
        <f t="shared" si="8"/>
        <v>8.5700641723270916</v>
      </c>
      <c r="P50" s="9"/>
    </row>
    <row r="51" spans="1:16">
      <c r="A51" s="12"/>
      <c r="B51" s="25">
        <v>337.4</v>
      </c>
      <c r="C51" s="20" t="s">
        <v>53</v>
      </c>
      <c r="D51" s="46">
        <v>10000</v>
      </c>
      <c r="E51" s="46">
        <v>1729353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300000</v>
      </c>
      <c r="N51" s="46">
        <f t="shared" si="9"/>
        <v>2039353</v>
      </c>
      <c r="O51" s="47">
        <f t="shared" si="8"/>
        <v>5.4665842844812333</v>
      </c>
      <c r="P51" s="9"/>
    </row>
    <row r="52" spans="1:16">
      <c r="A52" s="12"/>
      <c r="B52" s="25">
        <v>338</v>
      </c>
      <c r="C52" s="20" t="s">
        <v>56</v>
      </c>
      <c r="D52" s="46">
        <v>1061546</v>
      </c>
      <c r="E52" s="46">
        <v>1675946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2737492</v>
      </c>
      <c r="O52" s="47">
        <f t="shared" si="8"/>
        <v>7.3379796171104763</v>
      </c>
      <c r="P52" s="9"/>
    </row>
    <row r="53" spans="1:16" ht="15.75">
      <c r="A53" s="29" t="s">
        <v>61</v>
      </c>
      <c r="B53" s="30"/>
      <c r="C53" s="31"/>
      <c r="D53" s="32">
        <f t="shared" ref="D53:M53" si="10">SUM(D54:D73)</f>
        <v>48167334</v>
      </c>
      <c r="E53" s="32">
        <f t="shared" si="10"/>
        <v>605334</v>
      </c>
      <c r="F53" s="32">
        <f t="shared" si="10"/>
        <v>0</v>
      </c>
      <c r="G53" s="32">
        <f t="shared" si="10"/>
        <v>114788</v>
      </c>
      <c r="H53" s="32">
        <f t="shared" si="10"/>
        <v>0</v>
      </c>
      <c r="I53" s="32">
        <f t="shared" si="10"/>
        <v>335182908</v>
      </c>
      <c r="J53" s="32">
        <f t="shared" si="10"/>
        <v>23106969</v>
      </c>
      <c r="K53" s="32">
        <f t="shared" si="10"/>
        <v>0</v>
      </c>
      <c r="L53" s="32">
        <f t="shared" si="10"/>
        <v>0</v>
      </c>
      <c r="M53" s="32">
        <f t="shared" si="10"/>
        <v>634799</v>
      </c>
      <c r="N53" s="32">
        <f t="shared" si="9"/>
        <v>407812132</v>
      </c>
      <c r="O53" s="45">
        <f t="shared" si="8"/>
        <v>1093.1601305963147</v>
      </c>
      <c r="P53" s="10"/>
    </row>
    <row r="54" spans="1:16">
      <c r="A54" s="12"/>
      <c r="B54" s="25">
        <v>341.2</v>
      </c>
      <c r="C54" s="20" t="s">
        <v>146</v>
      </c>
      <c r="D54" s="46">
        <v>2945796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20591407</v>
      </c>
      <c r="K54" s="46">
        <v>0</v>
      </c>
      <c r="L54" s="46">
        <v>0</v>
      </c>
      <c r="M54" s="46">
        <v>0</v>
      </c>
      <c r="N54" s="46">
        <f t="shared" ref="N54:N73" si="11">SUM(D54:M54)</f>
        <v>23537203</v>
      </c>
      <c r="O54" s="47">
        <f t="shared" si="8"/>
        <v>63.092610264355677</v>
      </c>
      <c r="P54" s="9"/>
    </row>
    <row r="55" spans="1:16">
      <c r="A55" s="12"/>
      <c r="B55" s="25">
        <v>341.9</v>
      </c>
      <c r="C55" s="20" t="s">
        <v>147</v>
      </c>
      <c r="D55" s="46">
        <v>312584</v>
      </c>
      <c r="E55" s="46">
        <v>0</v>
      </c>
      <c r="F55" s="46">
        <v>0</v>
      </c>
      <c r="G55" s="46">
        <v>0</v>
      </c>
      <c r="H55" s="46">
        <v>0</v>
      </c>
      <c r="I55" s="46">
        <v>360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312944</v>
      </c>
      <c r="O55" s="47">
        <f t="shared" si="8"/>
        <v>0.83886151751202231</v>
      </c>
      <c r="P55" s="9"/>
    </row>
    <row r="56" spans="1:16">
      <c r="A56" s="12"/>
      <c r="B56" s="25">
        <v>342.1</v>
      </c>
      <c r="C56" s="20" t="s">
        <v>66</v>
      </c>
      <c r="D56" s="46">
        <v>10281924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10281924</v>
      </c>
      <c r="O56" s="47">
        <f t="shared" si="8"/>
        <v>27.561194237893304</v>
      </c>
      <c r="P56" s="9"/>
    </row>
    <row r="57" spans="1:16">
      <c r="A57" s="12"/>
      <c r="B57" s="25">
        <v>342.2</v>
      </c>
      <c r="C57" s="20" t="s">
        <v>67</v>
      </c>
      <c r="D57" s="46">
        <v>4955931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4955931</v>
      </c>
      <c r="O57" s="47">
        <f t="shared" si="8"/>
        <v>13.284612580349437</v>
      </c>
      <c r="P57" s="9"/>
    </row>
    <row r="58" spans="1:16">
      <c r="A58" s="12"/>
      <c r="B58" s="25">
        <v>342.5</v>
      </c>
      <c r="C58" s="20" t="s">
        <v>68</v>
      </c>
      <c r="D58" s="46">
        <v>517994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517994</v>
      </c>
      <c r="O58" s="47">
        <f t="shared" si="8"/>
        <v>1.388507953186904</v>
      </c>
      <c r="P58" s="9"/>
    </row>
    <row r="59" spans="1:16">
      <c r="A59" s="12"/>
      <c r="B59" s="25">
        <v>342.6</v>
      </c>
      <c r="C59" s="20" t="s">
        <v>69</v>
      </c>
      <c r="D59" s="46">
        <v>8148754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8148754</v>
      </c>
      <c r="O59" s="47">
        <f t="shared" si="8"/>
        <v>21.843128950458105</v>
      </c>
      <c r="P59" s="9"/>
    </row>
    <row r="60" spans="1:16">
      <c r="A60" s="12"/>
      <c r="B60" s="25">
        <v>342.9</v>
      </c>
      <c r="C60" s="20" t="s">
        <v>70</v>
      </c>
      <c r="D60" s="46">
        <v>106390</v>
      </c>
      <c r="E60" s="46">
        <v>61591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167981</v>
      </c>
      <c r="O60" s="47">
        <f t="shared" si="8"/>
        <v>0.45028118952012824</v>
      </c>
      <c r="P60" s="9"/>
    </row>
    <row r="61" spans="1:16">
      <c r="A61" s="12"/>
      <c r="B61" s="25">
        <v>343.1</v>
      </c>
      <c r="C61" s="20" t="s">
        <v>71</v>
      </c>
      <c r="D61" s="46">
        <v>11690</v>
      </c>
      <c r="E61" s="46">
        <v>0</v>
      </c>
      <c r="F61" s="46">
        <v>0</v>
      </c>
      <c r="G61" s="46">
        <v>0</v>
      </c>
      <c r="H61" s="46">
        <v>0</v>
      </c>
      <c r="I61" s="46">
        <v>8668385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8680075</v>
      </c>
      <c r="O61" s="47">
        <f t="shared" si="8"/>
        <v>23.267360571278459</v>
      </c>
      <c r="P61" s="9"/>
    </row>
    <row r="62" spans="1:16">
      <c r="A62" s="12"/>
      <c r="B62" s="25">
        <v>343.3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110428258</v>
      </c>
      <c r="J62" s="46">
        <v>1185608</v>
      </c>
      <c r="K62" s="46">
        <v>0</v>
      </c>
      <c r="L62" s="46">
        <v>0</v>
      </c>
      <c r="M62" s="46">
        <v>0</v>
      </c>
      <c r="N62" s="46">
        <f t="shared" si="11"/>
        <v>111613866</v>
      </c>
      <c r="O62" s="47">
        <f t="shared" si="8"/>
        <v>299.18636244230117</v>
      </c>
      <c r="P62" s="9"/>
    </row>
    <row r="63" spans="1:16">
      <c r="A63" s="12"/>
      <c r="B63" s="25">
        <v>343.4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88588057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88588057</v>
      </c>
      <c r="O63" s="47">
        <f t="shared" si="8"/>
        <v>237.46456851213483</v>
      </c>
      <c r="P63" s="9"/>
    </row>
    <row r="64" spans="1:16">
      <c r="A64" s="12"/>
      <c r="B64" s="25">
        <v>343.5</v>
      </c>
      <c r="C64" s="20" t="s">
        <v>74</v>
      </c>
      <c r="D64" s="46">
        <v>3062</v>
      </c>
      <c r="E64" s="46">
        <v>0</v>
      </c>
      <c r="F64" s="46">
        <v>0</v>
      </c>
      <c r="G64" s="46">
        <v>0</v>
      </c>
      <c r="H64" s="46">
        <v>0</v>
      </c>
      <c r="I64" s="46">
        <v>108886641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108889703</v>
      </c>
      <c r="O64" s="47">
        <f t="shared" si="8"/>
        <v>291.88411185392084</v>
      </c>
      <c r="P64" s="9"/>
    </row>
    <row r="65" spans="1:16">
      <c r="A65" s="12"/>
      <c r="B65" s="25">
        <v>343.9</v>
      </c>
      <c r="C65" s="20" t="s">
        <v>75</v>
      </c>
      <c r="D65" s="46">
        <v>29235</v>
      </c>
      <c r="E65" s="46">
        <v>201025</v>
      </c>
      <c r="F65" s="46">
        <v>0</v>
      </c>
      <c r="G65" s="46">
        <v>0</v>
      </c>
      <c r="H65" s="46">
        <v>0</v>
      </c>
      <c r="I65" s="46">
        <v>0</v>
      </c>
      <c r="J65" s="46">
        <v>1329954</v>
      </c>
      <c r="K65" s="46">
        <v>0</v>
      </c>
      <c r="L65" s="46">
        <v>0</v>
      </c>
      <c r="M65" s="46">
        <v>0</v>
      </c>
      <c r="N65" s="46">
        <f t="shared" si="11"/>
        <v>1560214</v>
      </c>
      <c r="O65" s="47">
        <f t="shared" si="8"/>
        <v>4.1822290367717621</v>
      </c>
      <c r="P65" s="9"/>
    </row>
    <row r="66" spans="1:16">
      <c r="A66" s="12"/>
      <c r="B66" s="25">
        <v>344.3</v>
      </c>
      <c r="C66" s="20" t="s">
        <v>148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634799</v>
      </c>
      <c r="N66" s="46">
        <f t="shared" si="11"/>
        <v>634799</v>
      </c>
      <c r="O66" s="47">
        <f t="shared" si="8"/>
        <v>1.7016094012191134</v>
      </c>
      <c r="P66" s="9"/>
    </row>
    <row r="67" spans="1:16">
      <c r="A67" s="12"/>
      <c r="B67" s="25">
        <v>344.5</v>
      </c>
      <c r="C67" s="20" t="s">
        <v>149</v>
      </c>
      <c r="D67" s="46">
        <v>0</v>
      </c>
      <c r="E67" s="46">
        <v>0</v>
      </c>
      <c r="F67" s="46">
        <v>0</v>
      </c>
      <c r="G67" s="46">
        <v>114788</v>
      </c>
      <c r="H67" s="46">
        <v>0</v>
      </c>
      <c r="I67" s="46">
        <v>15703369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15818157</v>
      </c>
      <c r="O67" s="47">
        <f t="shared" si="8"/>
        <v>42.401334376960151</v>
      </c>
      <c r="P67" s="9"/>
    </row>
    <row r="68" spans="1:16">
      <c r="A68" s="12"/>
      <c r="B68" s="25">
        <v>345.1</v>
      </c>
      <c r="C68" s="20" t="s">
        <v>78</v>
      </c>
      <c r="D68" s="46">
        <v>9460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9460</v>
      </c>
      <c r="O68" s="47">
        <f t="shared" si="8"/>
        <v>2.5357987229867741E-2</v>
      </c>
      <c r="P68" s="9"/>
    </row>
    <row r="69" spans="1:16">
      <c r="A69" s="12"/>
      <c r="B69" s="25">
        <v>347.2</v>
      </c>
      <c r="C69" s="20" t="s">
        <v>79</v>
      </c>
      <c r="D69" s="46">
        <v>2843858</v>
      </c>
      <c r="E69" s="46">
        <v>3300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2847158</v>
      </c>
      <c r="O69" s="47">
        <f t="shared" ref="O69:O99" si="12">(N69/O$101)</f>
        <v>7.631944630593634</v>
      </c>
      <c r="P69" s="9"/>
    </row>
    <row r="70" spans="1:16">
      <c r="A70" s="12"/>
      <c r="B70" s="25">
        <v>347.4</v>
      </c>
      <c r="C70" s="20" t="s">
        <v>80</v>
      </c>
      <c r="D70" s="46">
        <v>29123</v>
      </c>
      <c r="E70" s="46">
        <v>157819</v>
      </c>
      <c r="F70" s="46">
        <v>0</v>
      </c>
      <c r="G70" s="46">
        <v>0</v>
      </c>
      <c r="H70" s="46">
        <v>0</v>
      </c>
      <c r="I70" s="46">
        <v>9939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196881</v>
      </c>
      <c r="O70" s="47">
        <f t="shared" si="12"/>
        <v>0.52774903634287429</v>
      </c>
      <c r="P70" s="9"/>
    </row>
    <row r="71" spans="1:16">
      <c r="A71" s="12"/>
      <c r="B71" s="25">
        <v>347.5</v>
      </c>
      <c r="C71" s="20" t="s">
        <v>81</v>
      </c>
      <c r="D71" s="46">
        <v>16695180</v>
      </c>
      <c r="E71" s="46">
        <v>0</v>
      </c>
      <c r="F71" s="46">
        <v>0</v>
      </c>
      <c r="G71" s="46">
        <v>0</v>
      </c>
      <c r="H71" s="46">
        <v>0</v>
      </c>
      <c r="I71" s="46">
        <v>2897899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19593079</v>
      </c>
      <c r="O71" s="47">
        <f t="shared" si="12"/>
        <v>52.520195251140571</v>
      </c>
      <c r="P71" s="9"/>
    </row>
    <row r="72" spans="1:16">
      <c r="A72" s="12"/>
      <c r="B72" s="25">
        <v>347.9</v>
      </c>
      <c r="C72" s="20" t="s">
        <v>82</v>
      </c>
      <c r="D72" s="46">
        <v>460908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460908</v>
      </c>
      <c r="O72" s="47">
        <f t="shared" si="12"/>
        <v>1.2354861710511502</v>
      </c>
      <c r="P72" s="9"/>
    </row>
    <row r="73" spans="1:16">
      <c r="A73" s="12"/>
      <c r="B73" s="25">
        <v>349</v>
      </c>
      <c r="C73" s="20" t="s">
        <v>1</v>
      </c>
      <c r="D73" s="46">
        <v>815445</v>
      </c>
      <c r="E73" s="46">
        <v>181599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997044</v>
      </c>
      <c r="O73" s="47">
        <f t="shared" si="12"/>
        <v>2.6726246320947413</v>
      </c>
      <c r="P73" s="9"/>
    </row>
    <row r="74" spans="1:16" ht="15.75">
      <c r="A74" s="29" t="s">
        <v>62</v>
      </c>
      <c r="B74" s="30"/>
      <c r="C74" s="31"/>
      <c r="D74" s="32">
        <f t="shared" ref="D74:M74" si="13">SUM(D75:D79)</f>
        <v>6970244</v>
      </c>
      <c r="E74" s="32">
        <f t="shared" si="13"/>
        <v>1160341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1703385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1" si="14">SUM(D74:M74)</f>
        <v>9833970</v>
      </c>
      <c r="O74" s="45">
        <f t="shared" si="12"/>
        <v>26.360431889947407</v>
      </c>
      <c r="P74" s="10"/>
    </row>
    <row r="75" spans="1:16">
      <c r="A75" s="13"/>
      <c r="B75" s="39">
        <v>351.1</v>
      </c>
      <c r="C75" s="21" t="s">
        <v>85</v>
      </c>
      <c r="D75" s="46">
        <v>5696222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5696222</v>
      </c>
      <c r="O75" s="47">
        <f t="shared" si="12"/>
        <v>15.268998386309903</v>
      </c>
      <c r="P75" s="9"/>
    </row>
    <row r="76" spans="1:16">
      <c r="A76" s="13"/>
      <c r="B76" s="39">
        <v>351.2</v>
      </c>
      <c r="C76" s="21" t="s">
        <v>86</v>
      </c>
      <c r="D76" s="46">
        <v>54598</v>
      </c>
      <c r="E76" s="46">
        <v>121824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176422</v>
      </c>
      <c r="O76" s="47">
        <f t="shared" si="12"/>
        <v>0.47290769799870264</v>
      </c>
      <c r="P76" s="9"/>
    </row>
    <row r="77" spans="1:16">
      <c r="A77" s="13"/>
      <c r="B77" s="39">
        <v>351.3</v>
      </c>
      <c r="C77" s="21" t="s">
        <v>87</v>
      </c>
      <c r="D77" s="46">
        <v>180071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180071</v>
      </c>
      <c r="O77" s="47">
        <f t="shared" si="12"/>
        <v>0.48268901886569915</v>
      </c>
      <c r="P77" s="9"/>
    </row>
    <row r="78" spans="1:16">
      <c r="A78" s="13"/>
      <c r="B78" s="39">
        <v>354</v>
      </c>
      <c r="C78" s="21" t="s">
        <v>88</v>
      </c>
      <c r="D78" s="46">
        <v>1032404</v>
      </c>
      <c r="E78" s="46">
        <v>0</v>
      </c>
      <c r="F78" s="46">
        <v>0</v>
      </c>
      <c r="G78" s="46">
        <v>0</v>
      </c>
      <c r="H78" s="46">
        <v>0</v>
      </c>
      <c r="I78" s="46">
        <v>1703385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2735789</v>
      </c>
      <c r="O78" s="47">
        <f t="shared" si="12"/>
        <v>7.3334146432994336</v>
      </c>
      <c r="P78" s="9"/>
    </row>
    <row r="79" spans="1:16">
      <c r="A79" s="13"/>
      <c r="B79" s="39">
        <v>359</v>
      </c>
      <c r="C79" s="21" t="s">
        <v>89</v>
      </c>
      <c r="D79" s="46">
        <v>6949</v>
      </c>
      <c r="E79" s="46">
        <v>1038517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1045466</v>
      </c>
      <c r="O79" s="47">
        <f t="shared" si="12"/>
        <v>2.8024221434736689</v>
      </c>
      <c r="P79" s="9"/>
    </row>
    <row r="80" spans="1:16" ht="15.75">
      <c r="A80" s="29" t="s">
        <v>4</v>
      </c>
      <c r="B80" s="30"/>
      <c r="C80" s="31"/>
      <c r="D80" s="32">
        <f t="shared" ref="D80:M80" si="15">SUM(D81:D90)</f>
        <v>3759438</v>
      </c>
      <c r="E80" s="32">
        <f t="shared" si="15"/>
        <v>1976188</v>
      </c>
      <c r="F80" s="32">
        <f t="shared" si="15"/>
        <v>209377</v>
      </c>
      <c r="G80" s="32">
        <f t="shared" si="15"/>
        <v>2972431</v>
      </c>
      <c r="H80" s="32">
        <f t="shared" si="15"/>
        <v>0</v>
      </c>
      <c r="I80" s="32">
        <f t="shared" si="15"/>
        <v>3887071</v>
      </c>
      <c r="J80" s="32">
        <f t="shared" si="15"/>
        <v>61346</v>
      </c>
      <c r="K80" s="32">
        <f t="shared" si="15"/>
        <v>431052118</v>
      </c>
      <c r="L80" s="32">
        <f t="shared" si="15"/>
        <v>0</v>
      </c>
      <c r="M80" s="32">
        <f t="shared" si="15"/>
        <v>5292</v>
      </c>
      <c r="N80" s="32">
        <f t="shared" si="14"/>
        <v>443923261</v>
      </c>
      <c r="O80" s="45">
        <f t="shared" si="12"/>
        <v>1189.9577572388207</v>
      </c>
      <c r="P80" s="10"/>
    </row>
    <row r="81" spans="1:16">
      <c r="A81" s="12"/>
      <c r="B81" s="25">
        <v>361.1</v>
      </c>
      <c r="C81" s="20" t="s">
        <v>90</v>
      </c>
      <c r="D81" s="46">
        <v>1110843</v>
      </c>
      <c r="E81" s="46">
        <v>694017</v>
      </c>
      <c r="F81" s="46">
        <v>174368</v>
      </c>
      <c r="G81" s="46">
        <v>1271651</v>
      </c>
      <c r="H81" s="46">
        <v>0</v>
      </c>
      <c r="I81" s="46">
        <v>3293298</v>
      </c>
      <c r="J81" s="46">
        <v>101450</v>
      </c>
      <c r="K81" s="46">
        <v>10201428</v>
      </c>
      <c r="L81" s="46">
        <v>0</v>
      </c>
      <c r="M81" s="46">
        <v>5292</v>
      </c>
      <c r="N81" s="46">
        <f t="shared" si="14"/>
        <v>16852347</v>
      </c>
      <c r="O81" s="47">
        <f t="shared" si="12"/>
        <v>45.173530657431286</v>
      </c>
      <c r="P81" s="9"/>
    </row>
    <row r="82" spans="1:16">
      <c r="A82" s="12"/>
      <c r="B82" s="25">
        <v>361.2</v>
      </c>
      <c r="C82" s="20" t="s">
        <v>170</v>
      </c>
      <c r="D82" s="46">
        <v>237</v>
      </c>
      <c r="E82" s="46">
        <v>103</v>
      </c>
      <c r="F82" s="46">
        <v>9</v>
      </c>
      <c r="G82" s="46">
        <v>302</v>
      </c>
      <c r="H82" s="46">
        <v>0</v>
      </c>
      <c r="I82" s="46">
        <v>651</v>
      </c>
      <c r="J82" s="46">
        <v>19</v>
      </c>
      <c r="K82" s="46">
        <v>0</v>
      </c>
      <c r="L82" s="46">
        <v>0</v>
      </c>
      <c r="M82" s="46">
        <v>0</v>
      </c>
      <c r="N82" s="46">
        <f t="shared" ref="N82:N90" si="16">SUM(D82:M82)</f>
        <v>1321</v>
      </c>
      <c r="O82" s="47">
        <f t="shared" si="12"/>
        <v>3.5410043478493959E-3</v>
      </c>
      <c r="P82" s="9"/>
    </row>
    <row r="83" spans="1:16">
      <c r="A83" s="12"/>
      <c r="B83" s="25">
        <v>361.3</v>
      </c>
      <c r="C83" s="20" t="s">
        <v>91</v>
      </c>
      <c r="D83" s="46">
        <v>-257174</v>
      </c>
      <c r="E83" s="46">
        <v>2279</v>
      </c>
      <c r="F83" s="46">
        <v>0</v>
      </c>
      <c r="G83" s="46">
        <v>0</v>
      </c>
      <c r="H83" s="46">
        <v>0</v>
      </c>
      <c r="I83" s="46">
        <v>-1116714</v>
      </c>
      <c r="J83" s="46">
        <v>0</v>
      </c>
      <c r="K83" s="46">
        <v>39637202</v>
      </c>
      <c r="L83" s="46">
        <v>0</v>
      </c>
      <c r="M83" s="46">
        <v>0</v>
      </c>
      <c r="N83" s="46">
        <f t="shared" si="16"/>
        <v>38265593</v>
      </c>
      <c r="O83" s="47">
        <f t="shared" si="12"/>
        <v>102.57277152614338</v>
      </c>
      <c r="P83" s="9"/>
    </row>
    <row r="84" spans="1:16">
      <c r="A84" s="12"/>
      <c r="B84" s="25">
        <v>361.4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316617410</v>
      </c>
      <c r="L84" s="46">
        <v>0</v>
      </c>
      <c r="M84" s="46">
        <v>0</v>
      </c>
      <c r="N84" s="46">
        <f t="shared" si="16"/>
        <v>316617410</v>
      </c>
      <c r="O84" s="47">
        <f t="shared" si="12"/>
        <v>848.70827056382655</v>
      </c>
      <c r="P84" s="9"/>
    </row>
    <row r="85" spans="1:16">
      <c r="A85" s="12"/>
      <c r="B85" s="25">
        <v>362</v>
      </c>
      <c r="C85" s="20" t="s">
        <v>92</v>
      </c>
      <c r="D85" s="46">
        <v>713804</v>
      </c>
      <c r="E85" s="46">
        <v>19687</v>
      </c>
      <c r="F85" s="46">
        <v>0</v>
      </c>
      <c r="G85" s="46">
        <v>0</v>
      </c>
      <c r="H85" s="46">
        <v>0</v>
      </c>
      <c r="I85" s="46">
        <v>763194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1496685</v>
      </c>
      <c r="O85" s="47">
        <f t="shared" si="12"/>
        <v>4.0119364817267016</v>
      </c>
      <c r="P85" s="9"/>
    </row>
    <row r="86" spans="1:16">
      <c r="A86" s="12"/>
      <c r="B86" s="25">
        <v>364</v>
      </c>
      <c r="C86" s="20" t="s">
        <v>151</v>
      </c>
      <c r="D86" s="46">
        <v>729643</v>
      </c>
      <c r="E86" s="46">
        <v>542845</v>
      </c>
      <c r="F86" s="46">
        <v>0</v>
      </c>
      <c r="G86" s="46">
        <v>991483</v>
      </c>
      <c r="H86" s="46">
        <v>0</v>
      </c>
      <c r="I86" s="46">
        <v>610214</v>
      </c>
      <c r="J86" s="46">
        <v>2437</v>
      </c>
      <c r="K86" s="46">
        <v>0</v>
      </c>
      <c r="L86" s="46">
        <v>0</v>
      </c>
      <c r="M86" s="46">
        <v>0</v>
      </c>
      <c r="N86" s="46">
        <f t="shared" si="16"/>
        <v>2876622</v>
      </c>
      <c r="O86" s="47">
        <f t="shared" si="12"/>
        <v>7.7109243066761737</v>
      </c>
      <c r="P86" s="9"/>
    </row>
    <row r="87" spans="1:16">
      <c r="A87" s="12"/>
      <c r="B87" s="25">
        <v>365</v>
      </c>
      <c r="C87" s="20" t="s">
        <v>152</v>
      </c>
      <c r="D87" s="46">
        <v>15944</v>
      </c>
      <c r="E87" s="46">
        <v>0</v>
      </c>
      <c r="F87" s="46">
        <v>0</v>
      </c>
      <c r="G87" s="46">
        <v>0</v>
      </c>
      <c r="H87" s="46">
        <v>0</v>
      </c>
      <c r="I87" s="46">
        <v>186823</v>
      </c>
      <c r="J87" s="46">
        <v>5810</v>
      </c>
      <c r="K87" s="46">
        <v>0</v>
      </c>
      <c r="L87" s="46">
        <v>0</v>
      </c>
      <c r="M87" s="46">
        <v>0</v>
      </c>
      <c r="N87" s="46">
        <f t="shared" si="16"/>
        <v>208577</v>
      </c>
      <c r="O87" s="47">
        <f t="shared" si="12"/>
        <v>0.55910072964525626</v>
      </c>
      <c r="P87" s="9"/>
    </row>
    <row r="88" spans="1:16">
      <c r="A88" s="12"/>
      <c r="B88" s="25">
        <v>366</v>
      </c>
      <c r="C88" s="20" t="s">
        <v>95</v>
      </c>
      <c r="D88" s="46">
        <v>15385</v>
      </c>
      <c r="E88" s="46">
        <v>125965</v>
      </c>
      <c r="F88" s="46">
        <v>35000</v>
      </c>
      <c r="G88" s="46">
        <v>223830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400180</v>
      </c>
      <c r="O88" s="47">
        <f t="shared" si="12"/>
        <v>1.0727018318867307</v>
      </c>
      <c r="P88" s="9"/>
    </row>
    <row r="89" spans="1:16">
      <c r="A89" s="12"/>
      <c r="B89" s="25">
        <v>368</v>
      </c>
      <c r="C89" s="20" t="s">
        <v>96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64315650</v>
      </c>
      <c r="L89" s="46">
        <v>0</v>
      </c>
      <c r="M89" s="46">
        <v>0</v>
      </c>
      <c r="N89" s="46">
        <f t="shared" si="16"/>
        <v>64315650</v>
      </c>
      <c r="O89" s="47">
        <f t="shared" si="12"/>
        <v>172.4012083911885</v>
      </c>
      <c r="P89" s="9"/>
    </row>
    <row r="90" spans="1:16">
      <c r="A90" s="12"/>
      <c r="B90" s="25">
        <v>369.9</v>
      </c>
      <c r="C90" s="20" t="s">
        <v>98</v>
      </c>
      <c r="D90" s="46">
        <v>1430756</v>
      </c>
      <c r="E90" s="46">
        <v>591292</v>
      </c>
      <c r="F90" s="46">
        <v>0</v>
      </c>
      <c r="G90" s="46">
        <v>485165</v>
      </c>
      <c r="H90" s="46">
        <v>0</v>
      </c>
      <c r="I90" s="46">
        <v>149605</v>
      </c>
      <c r="J90" s="46">
        <v>-48370</v>
      </c>
      <c r="K90" s="46">
        <v>280428</v>
      </c>
      <c r="L90" s="46">
        <v>0</v>
      </c>
      <c r="M90" s="46">
        <v>0</v>
      </c>
      <c r="N90" s="46">
        <f t="shared" si="16"/>
        <v>2888876</v>
      </c>
      <c r="O90" s="47">
        <f t="shared" si="12"/>
        <v>7.7437717459483508</v>
      </c>
      <c r="P90" s="9"/>
    </row>
    <row r="91" spans="1:16" ht="15.75">
      <c r="A91" s="29" t="s">
        <v>63</v>
      </c>
      <c r="B91" s="30"/>
      <c r="C91" s="31"/>
      <c r="D91" s="32">
        <f t="shared" ref="D91:M91" si="17">SUM(D92:D98)</f>
        <v>71303324</v>
      </c>
      <c r="E91" s="32">
        <f t="shared" si="17"/>
        <v>21654947</v>
      </c>
      <c r="F91" s="32">
        <f t="shared" si="17"/>
        <v>31020099</v>
      </c>
      <c r="G91" s="32">
        <f t="shared" si="17"/>
        <v>34539301</v>
      </c>
      <c r="H91" s="32">
        <f t="shared" si="17"/>
        <v>0</v>
      </c>
      <c r="I91" s="32">
        <f t="shared" si="17"/>
        <v>10552854</v>
      </c>
      <c r="J91" s="32">
        <f t="shared" si="17"/>
        <v>6461505</v>
      </c>
      <c r="K91" s="32">
        <f t="shared" si="17"/>
        <v>-220</v>
      </c>
      <c r="L91" s="32">
        <f t="shared" si="17"/>
        <v>0</v>
      </c>
      <c r="M91" s="32">
        <f t="shared" si="17"/>
        <v>68862</v>
      </c>
      <c r="N91" s="32">
        <f>SUM(D91:M91)</f>
        <v>175600672</v>
      </c>
      <c r="O91" s="45">
        <f t="shared" si="12"/>
        <v>470.70608859748353</v>
      </c>
      <c r="P91" s="9"/>
    </row>
    <row r="92" spans="1:16">
      <c r="A92" s="12"/>
      <c r="B92" s="25">
        <v>381</v>
      </c>
      <c r="C92" s="20" t="s">
        <v>99</v>
      </c>
      <c r="D92" s="46">
        <v>71303324</v>
      </c>
      <c r="E92" s="46">
        <v>20871064</v>
      </c>
      <c r="F92" s="46">
        <v>31020099</v>
      </c>
      <c r="G92" s="46">
        <v>14539301</v>
      </c>
      <c r="H92" s="46">
        <v>0</v>
      </c>
      <c r="I92" s="46">
        <v>2395850</v>
      </c>
      <c r="J92" s="46">
        <v>6461505</v>
      </c>
      <c r="K92" s="46">
        <v>0</v>
      </c>
      <c r="L92" s="46">
        <v>0</v>
      </c>
      <c r="M92" s="46">
        <v>0</v>
      </c>
      <c r="N92" s="46">
        <f>SUM(D92:M92)</f>
        <v>146591143</v>
      </c>
      <c r="O92" s="47">
        <f t="shared" si="12"/>
        <v>392.94464399637587</v>
      </c>
      <c r="P92" s="9"/>
    </row>
    <row r="93" spans="1:16">
      <c r="A93" s="12"/>
      <c r="B93" s="25">
        <v>383</v>
      </c>
      <c r="C93" s="20" t="s">
        <v>164</v>
      </c>
      <c r="D93" s="46">
        <v>0</v>
      </c>
      <c r="E93" s="46">
        <v>783883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ref="N93:N98" si="18">SUM(D93:M93)</f>
        <v>783883</v>
      </c>
      <c r="O93" s="47">
        <f t="shared" si="12"/>
        <v>2.1012362688911645</v>
      </c>
      <c r="P93" s="9"/>
    </row>
    <row r="94" spans="1:16">
      <c r="A94" s="12"/>
      <c r="B94" s="25">
        <v>384</v>
      </c>
      <c r="C94" s="20" t="s">
        <v>100</v>
      </c>
      <c r="D94" s="46">
        <v>0</v>
      </c>
      <c r="E94" s="46">
        <v>0</v>
      </c>
      <c r="F94" s="46">
        <v>0</v>
      </c>
      <c r="G94" s="46">
        <v>20000000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20000000</v>
      </c>
      <c r="O94" s="47">
        <f t="shared" si="12"/>
        <v>53.610966659339837</v>
      </c>
      <c r="P94" s="9"/>
    </row>
    <row r="95" spans="1:16">
      <c r="A95" s="12"/>
      <c r="B95" s="25">
        <v>388.1</v>
      </c>
      <c r="C95" s="20" t="s">
        <v>153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-220</v>
      </c>
      <c r="L95" s="46">
        <v>0</v>
      </c>
      <c r="M95" s="46">
        <v>0</v>
      </c>
      <c r="N95" s="46">
        <f t="shared" si="18"/>
        <v>-220</v>
      </c>
      <c r="O95" s="47">
        <f t="shared" si="12"/>
        <v>-5.8972063325273818E-4</v>
      </c>
      <c r="P95" s="9"/>
    </row>
    <row r="96" spans="1:16">
      <c r="A96" s="12"/>
      <c r="B96" s="25">
        <v>389.4</v>
      </c>
      <c r="C96" s="20" t="s">
        <v>154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999398</v>
      </c>
      <c r="J96" s="46">
        <v>0</v>
      </c>
      <c r="K96" s="46">
        <v>0</v>
      </c>
      <c r="L96" s="46">
        <v>0</v>
      </c>
      <c r="M96" s="46">
        <v>61362</v>
      </c>
      <c r="N96" s="46">
        <f t="shared" si="18"/>
        <v>1060760</v>
      </c>
      <c r="O96" s="47">
        <f t="shared" si="12"/>
        <v>2.8434184496780661</v>
      </c>
      <c r="P96" s="9"/>
    </row>
    <row r="97" spans="1:119">
      <c r="A97" s="12"/>
      <c r="B97" s="25">
        <v>389.7</v>
      </c>
      <c r="C97" s="20" t="s">
        <v>159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7157606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7157606</v>
      </c>
      <c r="O97" s="47">
        <f t="shared" si="12"/>
        <v>19.186308831334539</v>
      </c>
      <c r="P97" s="9"/>
    </row>
    <row r="98" spans="1:119" ht="15.75" thickBot="1">
      <c r="A98" s="12"/>
      <c r="B98" s="25">
        <v>389.8</v>
      </c>
      <c r="C98" s="20" t="s">
        <v>175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7500</v>
      </c>
      <c r="N98" s="46">
        <f t="shared" si="18"/>
        <v>7500</v>
      </c>
      <c r="O98" s="47">
        <f t="shared" si="12"/>
        <v>2.0104112497252438E-2</v>
      </c>
      <c r="P98" s="9"/>
    </row>
    <row r="99" spans="1:119" ht="16.5" thickBot="1">
      <c r="A99" s="14" t="s">
        <v>83</v>
      </c>
      <c r="B99" s="23"/>
      <c r="C99" s="22"/>
      <c r="D99" s="15">
        <f t="shared" ref="D99:M99" si="19">SUM(D5,D17,D28,D53,D74,D80,D91)</f>
        <v>440889064</v>
      </c>
      <c r="E99" s="15">
        <f t="shared" si="19"/>
        <v>107801426</v>
      </c>
      <c r="F99" s="15">
        <f t="shared" si="19"/>
        <v>31395476</v>
      </c>
      <c r="G99" s="15">
        <f t="shared" si="19"/>
        <v>72304723</v>
      </c>
      <c r="H99" s="15">
        <f t="shared" si="19"/>
        <v>0</v>
      </c>
      <c r="I99" s="15">
        <f t="shared" si="19"/>
        <v>353314989</v>
      </c>
      <c r="J99" s="15">
        <f t="shared" si="19"/>
        <v>29751928</v>
      </c>
      <c r="K99" s="15">
        <f t="shared" si="19"/>
        <v>431051898</v>
      </c>
      <c r="L99" s="15">
        <f t="shared" si="19"/>
        <v>0</v>
      </c>
      <c r="M99" s="15">
        <f t="shared" si="19"/>
        <v>2164810</v>
      </c>
      <c r="N99" s="15">
        <f>SUM(D99:M99)</f>
        <v>1468674314</v>
      </c>
      <c r="O99" s="38">
        <f t="shared" si="12"/>
        <v>3936.8524840641403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8" t="s">
        <v>176</v>
      </c>
      <c r="M101" s="48"/>
      <c r="N101" s="48"/>
      <c r="O101" s="43">
        <v>373058</v>
      </c>
    </row>
    <row r="102" spans="1:119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1:119" ht="15.75" customHeight="1" thickBot="1">
      <c r="A103" s="52" t="s">
        <v>117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213365810</v>
      </c>
      <c r="E5" s="27">
        <f t="shared" si="0"/>
        <v>28669548</v>
      </c>
      <c r="F5" s="27">
        <f t="shared" si="0"/>
        <v>166000</v>
      </c>
      <c r="G5" s="27">
        <f t="shared" si="0"/>
        <v>20276170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1097450</v>
      </c>
      <c r="N5" s="28">
        <f>SUM(D5:M5)</f>
        <v>263574978</v>
      </c>
      <c r="O5" s="33">
        <f t="shared" ref="O5:O36" si="1">(N5/O$100)</f>
        <v>721.87798665658795</v>
      </c>
      <c r="P5" s="6"/>
    </row>
    <row r="6" spans="1:133">
      <c r="A6" s="12"/>
      <c r="B6" s="25">
        <v>311</v>
      </c>
      <c r="C6" s="20" t="s">
        <v>3</v>
      </c>
      <c r="D6" s="46">
        <v>144294538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144294538</v>
      </c>
      <c r="O6" s="47">
        <f t="shared" si="1"/>
        <v>395.19324393904537</v>
      </c>
      <c r="P6" s="9"/>
    </row>
    <row r="7" spans="1:133">
      <c r="A7" s="12"/>
      <c r="B7" s="25">
        <v>312.10000000000002</v>
      </c>
      <c r="C7" s="20" t="s">
        <v>11</v>
      </c>
      <c r="D7" s="46">
        <v>9498</v>
      </c>
      <c r="E7" s="46">
        <v>0</v>
      </c>
      <c r="F7" s="46">
        <v>166000</v>
      </c>
      <c r="G7" s="46">
        <v>2340961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2516459</v>
      </c>
      <c r="O7" s="47">
        <f t="shared" si="1"/>
        <v>6.8920668047019644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10723126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10723126</v>
      </c>
      <c r="O8" s="47">
        <f t="shared" si="1"/>
        <v>29.368450170353086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17935209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17935209</v>
      </c>
      <c r="O9" s="47">
        <f t="shared" si="1"/>
        <v>49.12087126565222</v>
      </c>
      <c r="P9" s="9"/>
    </row>
    <row r="10" spans="1:133">
      <c r="A10" s="12"/>
      <c r="B10" s="25">
        <v>314.10000000000002</v>
      </c>
      <c r="C10" s="20" t="s">
        <v>14</v>
      </c>
      <c r="D10" s="46">
        <v>33254609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33254609</v>
      </c>
      <c r="O10" s="47">
        <f t="shared" si="1"/>
        <v>91.077576385008925</v>
      </c>
      <c r="P10" s="9"/>
    </row>
    <row r="11" spans="1:133">
      <c r="A11" s="12"/>
      <c r="B11" s="25">
        <v>314.3</v>
      </c>
      <c r="C11" s="20" t="s">
        <v>15</v>
      </c>
      <c r="D11" s="46">
        <v>5398456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5398456</v>
      </c>
      <c r="O11" s="47">
        <f t="shared" si="1"/>
        <v>14.78526747077705</v>
      </c>
      <c r="P11" s="9"/>
    </row>
    <row r="12" spans="1:133">
      <c r="A12" s="12"/>
      <c r="B12" s="25">
        <v>314.39999999999998</v>
      </c>
      <c r="C12" s="20" t="s">
        <v>16</v>
      </c>
      <c r="D12" s="46">
        <v>1551309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1551309</v>
      </c>
      <c r="O12" s="47">
        <f t="shared" si="1"/>
        <v>4.2487182436651656</v>
      </c>
      <c r="P12" s="9"/>
    </row>
    <row r="13" spans="1:133">
      <c r="A13" s="12"/>
      <c r="B13" s="25">
        <v>315</v>
      </c>
      <c r="C13" s="20" t="s">
        <v>138</v>
      </c>
      <c r="D13" s="46">
        <v>18464868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18464868</v>
      </c>
      <c r="O13" s="47">
        <f t="shared" si="1"/>
        <v>50.571498997600813</v>
      </c>
      <c r="P13" s="9"/>
    </row>
    <row r="14" spans="1:133">
      <c r="A14" s="12"/>
      <c r="B14" s="25">
        <v>316</v>
      </c>
      <c r="C14" s="20" t="s">
        <v>139</v>
      </c>
      <c r="D14" s="46">
        <v>10300973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10300973</v>
      </c>
      <c r="O14" s="47">
        <f t="shared" si="1"/>
        <v>28.21225939680766</v>
      </c>
      <c r="P14" s="9"/>
    </row>
    <row r="15" spans="1:133">
      <c r="A15" s="12"/>
      <c r="B15" s="25">
        <v>319</v>
      </c>
      <c r="C15" s="20" t="s">
        <v>20</v>
      </c>
      <c r="D15" s="46">
        <v>91559</v>
      </c>
      <c r="E15" s="46">
        <v>17946422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1097450</v>
      </c>
      <c r="N15" s="46">
        <f t="shared" si="2"/>
        <v>19135431</v>
      </c>
      <c r="O15" s="47">
        <f t="shared" si="1"/>
        <v>52.408033982975645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SUM(D17:D25)</f>
        <v>34913176</v>
      </c>
      <c r="E16" s="32">
        <f t="shared" si="3"/>
        <v>26347161</v>
      </c>
      <c r="F16" s="32">
        <f t="shared" si="3"/>
        <v>0</v>
      </c>
      <c r="G16" s="32">
        <f t="shared" si="3"/>
        <v>159778</v>
      </c>
      <c r="H16" s="32">
        <f t="shared" si="3"/>
        <v>0</v>
      </c>
      <c r="I16" s="32">
        <f t="shared" si="3"/>
        <v>777969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62198084</v>
      </c>
      <c r="O16" s="45">
        <f t="shared" si="1"/>
        <v>170.34783799476341</v>
      </c>
      <c r="P16" s="10"/>
    </row>
    <row r="17" spans="1:16">
      <c r="A17" s="12"/>
      <c r="B17" s="25">
        <v>322</v>
      </c>
      <c r="C17" s="20" t="s">
        <v>0</v>
      </c>
      <c r="D17" s="46">
        <v>747589</v>
      </c>
      <c r="E17" s="46">
        <v>10090357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10837946</v>
      </c>
      <c r="O17" s="47">
        <f t="shared" si="1"/>
        <v>29.682918679681425</v>
      </c>
      <c r="P17" s="9"/>
    </row>
    <row r="18" spans="1:16">
      <c r="A18" s="12"/>
      <c r="B18" s="25">
        <v>323.10000000000002</v>
      </c>
      <c r="C18" s="20" t="s">
        <v>22</v>
      </c>
      <c r="D18" s="46">
        <v>32865597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32865597</v>
      </c>
      <c r="O18" s="47">
        <f t="shared" si="1"/>
        <v>90.012152036020638</v>
      </c>
      <c r="P18" s="9"/>
    </row>
    <row r="19" spans="1:16">
      <c r="A19" s="12"/>
      <c r="B19" s="25">
        <v>323.39999999999998</v>
      </c>
      <c r="C19" s="20" t="s">
        <v>24</v>
      </c>
      <c r="D19" s="46">
        <v>1223579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1223579</v>
      </c>
      <c r="O19" s="47">
        <f t="shared" si="1"/>
        <v>3.3511327658548877</v>
      </c>
      <c r="P19" s="9"/>
    </row>
    <row r="20" spans="1:16">
      <c r="A20" s="12"/>
      <c r="B20" s="25">
        <v>323.7</v>
      </c>
      <c r="C20" s="20" t="s">
        <v>140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650840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650840</v>
      </c>
      <c r="O20" s="47">
        <f t="shared" si="1"/>
        <v>1.7825177200074496</v>
      </c>
      <c r="P20" s="9"/>
    </row>
    <row r="21" spans="1:16">
      <c r="A21" s="12"/>
      <c r="B21" s="25">
        <v>323.89999999999998</v>
      </c>
      <c r="C21" s="20" t="s">
        <v>167</v>
      </c>
      <c r="D21" s="46">
        <v>61434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61434</v>
      </c>
      <c r="O21" s="47">
        <f t="shared" si="1"/>
        <v>0.16825516810727315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1857778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1857778</v>
      </c>
      <c r="O22" s="47">
        <f t="shared" si="1"/>
        <v>5.0880741884948675</v>
      </c>
      <c r="P22" s="9"/>
    </row>
    <row r="23" spans="1:16">
      <c r="A23" s="12"/>
      <c r="B23" s="25">
        <v>325.10000000000002</v>
      </c>
      <c r="C23" s="20" t="s">
        <v>168</v>
      </c>
      <c r="D23" s="46">
        <v>0</v>
      </c>
      <c r="E23" s="46">
        <v>697809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697809</v>
      </c>
      <c r="O23" s="47">
        <f t="shared" si="1"/>
        <v>1.9111562099451145</v>
      </c>
      <c r="P23" s="9"/>
    </row>
    <row r="24" spans="1:16">
      <c r="A24" s="12"/>
      <c r="B24" s="25">
        <v>325.2</v>
      </c>
      <c r="C24" s="20" t="s">
        <v>28</v>
      </c>
      <c r="D24" s="46">
        <v>0</v>
      </c>
      <c r="E24" s="46">
        <v>13638042</v>
      </c>
      <c r="F24" s="46">
        <v>0</v>
      </c>
      <c r="G24" s="46">
        <v>159778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13797820</v>
      </c>
      <c r="O24" s="47">
        <f t="shared" si="1"/>
        <v>37.789408529704978</v>
      </c>
      <c r="P24" s="9"/>
    </row>
    <row r="25" spans="1:16">
      <c r="A25" s="12"/>
      <c r="B25" s="25">
        <v>329</v>
      </c>
      <c r="C25" s="20" t="s">
        <v>29</v>
      </c>
      <c r="D25" s="46">
        <v>14977</v>
      </c>
      <c r="E25" s="46">
        <v>63175</v>
      </c>
      <c r="F25" s="46">
        <v>0</v>
      </c>
      <c r="G25" s="46">
        <v>0</v>
      </c>
      <c r="H25" s="46">
        <v>0</v>
      </c>
      <c r="I25" s="46">
        <v>127129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205281</v>
      </c>
      <c r="O25" s="47">
        <f t="shared" si="1"/>
        <v>0.56222269694679072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SUM(D27:D52)</f>
        <v>50420283</v>
      </c>
      <c r="E26" s="32">
        <f t="shared" si="5"/>
        <v>23799072</v>
      </c>
      <c r="F26" s="32">
        <f t="shared" si="5"/>
        <v>0</v>
      </c>
      <c r="G26" s="32">
        <f t="shared" si="5"/>
        <v>5874923</v>
      </c>
      <c r="H26" s="32">
        <f t="shared" si="5"/>
        <v>0</v>
      </c>
      <c r="I26" s="32">
        <f t="shared" si="5"/>
        <v>3307646</v>
      </c>
      <c r="J26" s="32">
        <f t="shared" si="5"/>
        <v>140069</v>
      </c>
      <c r="K26" s="32">
        <f t="shared" si="5"/>
        <v>0</v>
      </c>
      <c r="L26" s="32">
        <f t="shared" si="5"/>
        <v>0</v>
      </c>
      <c r="M26" s="32">
        <f t="shared" si="5"/>
        <v>300000</v>
      </c>
      <c r="N26" s="44">
        <f>SUM(D26:M26)</f>
        <v>83841993</v>
      </c>
      <c r="O26" s="45">
        <f t="shared" si="1"/>
        <v>229.62608045485916</v>
      </c>
      <c r="P26" s="10"/>
    </row>
    <row r="27" spans="1:16">
      <c r="A27" s="12"/>
      <c r="B27" s="25">
        <v>331.2</v>
      </c>
      <c r="C27" s="20" t="s">
        <v>30</v>
      </c>
      <c r="D27" s="46">
        <v>442225</v>
      </c>
      <c r="E27" s="46">
        <v>483979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926204</v>
      </c>
      <c r="O27" s="47">
        <f t="shared" si="1"/>
        <v>2.5366834280956607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204008</v>
      </c>
      <c r="F28" s="46">
        <v>0</v>
      </c>
      <c r="G28" s="46">
        <v>1823916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2027924</v>
      </c>
      <c r="O28" s="47">
        <f t="shared" si="1"/>
        <v>5.5540693024835397</v>
      </c>
      <c r="P28" s="9"/>
    </row>
    <row r="29" spans="1:16">
      <c r="A29" s="12"/>
      <c r="B29" s="25">
        <v>331.49</v>
      </c>
      <c r="C29" s="20" t="s">
        <v>36</v>
      </c>
      <c r="D29" s="46">
        <v>0</v>
      </c>
      <c r="E29" s="46">
        <v>0</v>
      </c>
      <c r="F29" s="46">
        <v>0</v>
      </c>
      <c r="G29" s="46">
        <v>90877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90877</v>
      </c>
      <c r="O29" s="47">
        <f t="shared" si="1"/>
        <v>0.24889352658274996</v>
      </c>
      <c r="P29" s="9"/>
    </row>
    <row r="30" spans="1:16">
      <c r="A30" s="12"/>
      <c r="B30" s="25">
        <v>331.5</v>
      </c>
      <c r="C30" s="20" t="s">
        <v>32</v>
      </c>
      <c r="D30" s="46">
        <v>439031</v>
      </c>
      <c r="E30" s="46">
        <v>6589589</v>
      </c>
      <c r="F30" s="46">
        <v>0</v>
      </c>
      <c r="G30" s="46">
        <v>335985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7364605</v>
      </c>
      <c r="O30" s="47">
        <f t="shared" si="1"/>
        <v>20.170147675858065</v>
      </c>
      <c r="P30" s="9"/>
    </row>
    <row r="31" spans="1:16">
      <c r="A31" s="12"/>
      <c r="B31" s="25">
        <v>331.61</v>
      </c>
      <c r="C31" s="20" t="s">
        <v>37</v>
      </c>
      <c r="D31" s="46">
        <v>0</v>
      </c>
      <c r="E31" s="46">
        <v>3486384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3486384</v>
      </c>
      <c r="O31" s="47">
        <f t="shared" si="1"/>
        <v>9.5484931146678935</v>
      </c>
      <c r="P31" s="9"/>
    </row>
    <row r="32" spans="1:16">
      <c r="A32" s="12"/>
      <c r="B32" s="25">
        <v>331.7</v>
      </c>
      <c r="C32" s="20" t="s">
        <v>119</v>
      </c>
      <c r="D32" s="46">
        <v>0</v>
      </c>
      <c r="E32" s="46">
        <v>23232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23232</v>
      </c>
      <c r="O32" s="47">
        <f t="shared" si="1"/>
        <v>6.3627699083051242E-2</v>
      </c>
      <c r="P32" s="9"/>
    </row>
    <row r="33" spans="1:16">
      <c r="A33" s="12"/>
      <c r="B33" s="25">
        <v>331.9</v>
      </c>
      <c r="C33" s="20" t="s">
        <v>33</v>
      </c>
      <c r="D33" s="46">
        <v>0</v>
      </c>
      <c r="E33" s="46">
        <v>-445478</v>
      </c>
      <c r="F33" s="46">
        <v>0</v>
      </c>
      <c r="G33" s="46">
        <v>5439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-440039</v>
      </c>
      <c r="O33" s="47">
        <f t="shared" si="1"/>
        <v>-1.2051768714190247</v>
      </c>
      <c r="P33" s="9"/>
    </row>
    <row r="34" spans="1:16">
      <c r="A34" s="12"/>
      <c r="B34" s="25">
        <v>334.1</v>
      </c>
      <c r="C34" s="20" t="s">
        <v>124</v>
      </c>
      <c r="D34" s="46">
        <v>0</v>
      </c>
      <c r="E34" s="46">
        <v>0</v>
      </c>
      <c r="F34" s="46">
        <v>0</v>
      </c>
      <c r="G34" s="46">
        <v>707054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707054</v>
      </c>
      <c r="O34" s="47">
        <f t="shared" si="1"/>
        <v>1.9364763751492644</v>
      </c>
      <c r="P34" s="9"/>
    </row>
    <row r="35" spans="1:16">
      <c r="A35" s="12"/>
      <c r="B35" s="25">
        <v>334.2</v>
      </c>
      <c r="C35" s="20" t="s">
        <v>34</v>
      </c>
      <c r="D35" s="46">
        <v>6503891</v>
      </c>
      <c r="E35" s="46">
        <v>546937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7050828</v>
      </c>
      <c r="O35" s="47">
        <f t="shared" si="1"/>
        <v>19.310776612876722</v>
      </c>
      <c r="P35" s="9"/>
    </row>
    <row r="36" spans="1:16">
      <c r="A36" s="12"/>
      <c r="B36" s="25">
        <v>334.49</v>
      </c>
      <c r="C36" s="20" t="s">
        <v>39</v>
      </c>
      <c r="D36" s="46">
        <v>0</v>
      </c>
      <c r="E36" s="46">
        <v>1622261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7">SUM(D36:M36)</f>
        <v>1622261</v>
      </c>
      <c r="O36" s="47">
        <f t="shared" si="1"/>
        <v>4.4430412681719087</v>
      </c>
      <c r="P36" s="9"/>
    </row>
    <row r="37" spans="1:16">
      <c r="A37" s="12"/>
      <c r="B37" s="25">
        <v>334.5</v>
      </c>
      <c r="C37" s="20" t="s">
        <v>40</v>
      </c>
      <c r="D37" s="46">
        <v>0</v>
      </c>
      <c r="E37" s="46">
        <v>25000</v>
      </c>
      <c r="F37" s="46">
        <v>0</v>
      </c>
      <c r="G37" s="46">
        <v>877657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902657</v>
      </c>
      <c r="O37" s="47">
        <f t="shared" ref="O37:O68" si="8">(N37/O$100)</f>
        <v>2.4721930084026247</v>
      </c>
      <c r="P37" s="9"/>
    </row>
    <row r="38" spans="1:16">
      <c r="A38" s="12"/>
      <c r="B38" s="25">
        <v>334.9</v>
      </c>
      <c r="C38" s="20" t="s">
        <v>42</v>
      </c>
      <c r="D38" s="46">
        <v>0</v>
      </c>
      <c r="E38" s="46">
        <v>105491</v>
      </c>
      <c r="F38" s="46">
        <v>0</v>
      </c>
      <c r="G38" s="46">
        <v>1223674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1329165</v>
      </c>
      <c r="O38" s="47">
        <f t="shared" si="8"/>
        <v>3.6403112367305352</v>
      </c>
      <c r="P38" s="9"/>
    </row>
    <row r="39" spans="1:16">
      <c r="A39" s="12"/>
      <c r="B39" s="25">
        <v>335.12</v>
      </c>
      <c r="C39" s="20" t="s">
        <v>142</v>
      </c>
      <c r="D39" s="46">
        <v>8844803</v>
      </c>
      <c r="E39" s="46">
        <v>3790630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12635433</v>
      </c>
      <c r="O39" s="47">
        <f t="shared" si="8"/>
        <v>34.605868143425248</v>
      </c>
      <c r="P39" s="9"/>
    </row>
    <row r="40" spans="1:16">
      <c r="A40" s="12"/>
      <c r="B40" s="25">
        <v>335.14</v>
      </c>
      <c r="C40" s="20" t="s">
        <v>143</v>
      </c>
      <c r="D40" s="46">
        <v>171950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171950</v>
      </c>
      <c r="O40" s="47">
        <f t="shared" si="8"/>
        <v>0.47093590122807594</v>
      </c>
      <c r="P40" s="9"/>
    </row>
    <row r="41" spans="1:16">
      <c r="A41" s="12"/>
      <c r="B41" s="25">
        <v>335.15</v>
      </c>
      <c r="C41" s="20" t="s">
        <v>144</v>
      </c>
      <c r="D41" s="46">
        <v>415628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415628</v>
      </c>
      <c r="O41" s="47">
        <f t="shared" si="8"/>
        <v>1.1383201323386027</v>
      </c>
      <c r="P41" s="9"/>
    </row>
    <row r="42" spans="1:16">
      <c r="A42" s="12"/>
      <c r="B42" s="25">
        <v>335.18</v>
      </c>
      <c r="C42" s="20" t="s">
        <v>145</v>
      </c>
      <c r="D42" s="46">
        <v>30537504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30537504</v>
      </c>
      <c r="O42" s="47">
        <f t="shared" si="8"/>
        <v>83.635981200907082</v>
      </c>
      <c r="P42" s="9"/>
    </row>
    <row r="43" spans="1:16">
      <c r="A43" s="12"/>
      <c r="B43" s="25">
        <v>335.19</v>
      </c>
      <c r="C43" s="20" t="s">
        <v>158</v>
      </c>
      <c r="D43" s="46">
        <v>0</v>
      </c>
      <c r="E43" s="46">
        <v>2704781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2704781</v>
      </c>
      <c r="O43" s="47">
        <f t="shared" si="8"/>
        <v>7.407842267284539</v>
      </c>
      <c r="P43" s="9"/>
    </row>
    <row r="44" spans="1:16">
      <c r="A44" s="12"/>
      <c r="B44" s="25">
        <v>335.29</v>
      </c>
      <c r="C44" s="20" t="s">
        <v>47</v>
      </c>
      <c r="D44" s="46">
        <v>208415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208415</v>
      </c>
      <c r="O44" s="47">
        <f t="shared" si="8"/>
        <v>0.57080608231724017</v>
      </c>
      <c r="P44" s="9"/>
    </row>
    <row r="45" spans="1:16">
      <c r="A45" s="12"/>
      <c r="B45" s="25">
        <v>335.35</v>
      </c>
      <c r="C45" s="20" t="s">
        <v>169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96951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96951</v>
      </c>
      <c r="O45" s="47">
        <f t="shared" si="8"/>
        <v>0.26552897097972195</v>
      </c>
      <c r="P45" s="9"/>
    </row>
    <row r="46" spans="1:16">
      <c r="A46" s="12"/>
      <c r="B46" s="25">
        <v>335.49</v>
      </c>
      <c r="C46" s="20" t="s">
        <v>48</v>
      </c>
      <c r="D46" s="46">
        <v>191351</v>
      </c>
      <c r="E46" s="46">
        <v>62835</v>
      </c>
      <c r="F46" s="46">
        <v>0</v>
      </c>
      <c r="G46" s="46">
        <v>0</v>
      </c>
      <c r="H46" s="46">
        <v>0</v>
      </c>
      <c r="I46" s="46">
        <v>2357</v>
      </c>
      <c r="J46" s="46">
        <v>140069</v>
      </c>
      <c r="K46" s="46">
        <v>0</v>
      </c>
      <c r="L46" s="46">
        <v>0</v>
      </c>
      <c r="M46" s="46">
        <v>0</v>
      </c>
      <c r="N46" s="46">
        <f t="shared" si="7"/>
        <v>396612</v>
      </c>
      <c r="O46" s="47">
        <f t="shared" si="8"/>
        <v>1.0862391954514083</v>
      </c>
      <c r="P46" s="9"/>
    </row>
    <row r="47" spans="1:16">
      <c r="A47" s="12"/>
      <c r="B47" s="25">
        <v>335.5</v>
      </c>
      <c r="C47" s="20" t="s">
        <v>49</v>
      </c>
      <c r="D47" s="46">
        <v>0</v>
      </c>
      <c r="E47" s="46">
        <v>1718903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1718903</v>
      </c>
      <c r="O47" s="47">
        <f t="shared" si="8"/>
        <v>4.7077239513151694</v>
      </c>
      <c r="P47" s="9"/>
    </row>
    <row r="48" spans="1:16">
      <c r="A48" s="12"/>
      <c r="B48" s="25">
        <v>337.1</v>
      </c>
      <c r="C48" s="20" t="s">
        <v>50</v>
      </c>
      <c r="D48" s="46">
        <v>0</v>
      </c>
      <c r="E48" s="46">
        <v>1497</v>
      </c>
      <c r="F48" s="46">
        <v>0</v>
      </c>
      <c r="G48" s="46">
        <v>192459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9">SUM(D48:M48)</f>
        <v>193956</v>
      </c>
      <c r="O48" s="47">
        <f t="shared" si="8"/>
        <v>0.53120583692115553</v>
      </c>
      <c r="P48" s="9"/>
    </row>
    <row r="49" spans="1:16">
      <c r="A49" s="12"/>
      <c r="B49" s="25">
        <v>337.2</v>
      </c>
      <c r="C49" s="20" t="s">
        <v>51</v>
      </c>
      <c r="D49" s="46">
        <v>1563112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1563112</v>
      </c>
      <c r="O49" s="47">
        <f t="shared" si="8"/>
        <v>4.2810442479815078</v>
      </c>
      <c r="P49" s="9"/>
    </row>
    <row r="50" spans="1:16">
      <c r="A50" s="12"/>
      <c r="B50" s="25">
        <v>337.3</v>
      </c>
      <c r="C50" s="20" t="s">
        <v>52</v>
      </c>
      <c r="D50" s="46">
        <v>0</v>
      </c>
      <c r="E50" s="46">
        <v>0</v>
      </c>
      <c r="F50" s="46">
        <v>0</v>
      </c>
      <c r="G50" s="46">
        <v>617862</v>
      </c>
      <c r="H50" s="46">
        <v>0</v>
      </c>
      <c r="I50" s="46">
        <v>3208338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3826200</v>
      </c>
      <c r="O50" s="47">
        <f t="shared" si="8"/>
        <v>10.479179675945707</v>
      </c>
      <c r="P50" s="9"/>
    </row>
    <row r="51" spans="1:16">
      <c r="A51" s="12"/>
      <c r="B51" s="25">
        <v>337.4</v>
      </c>
      <c r="C51" s="20" t="s">
        <v>53</v>
      </c>
      <c r="D51" s="46">
        <v>10000</v>
      </c>
      <c r="E51" s="46">
        <v>1088439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300000</v>
      </c>
      <c r="N51" s="46">
        <f t="shared" si="9"/>
        <v>1398439</v>
      </c>
      <c r="O51" s="47">
        <f t="shared" si="8"/>
        <v>3.8300385622418687</v>
      </c>
      <c r="P51" s="9"/>
    </row>
    <row r="52" spans="1:16">
      <c r="A52" s="12"/>
      <c r="B52" s="25">
        <v>338</v>
      </c>
      <c r="C52" s="20" t="s">
        <v>56</v>
      </c>
      <c r="D52" s="46">
        <v>1092373</v>
      </c>
      <c r="E52" s="46">
        <v>1790584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2882957</v>
      </c>
      <c r="O52" s="47">
        <f t="shared" si="8"/>
        <v>7.8958299098388496</v>
      </c>
      <c r="P52" s="9"/>
    </row>
    <row r="53" spans="1:16" ht="15.75">
      <c r="A53" s="29" t="s">
        <v>61</v>
      </c>
      <c r="B53" s="30"/>
      <c r="C53" s="31"/>
      <c r="D53" s="32">
        <f t="shared" ref="D53:M53" si="10">SUM(D54:D73)</f>
        <v>50075543</v>
      </c>
      <c r="E53" s="32">
        <f t="shared" si="10"/>
        <v>601362</v>
      </c>
      <c r="F53" s="32">
        <f t="shared" si="10"/>
        <v>0</v>
      </c>
      <c r="G53" s="32">
        <f t="shared" si="10"/>
        <v>76764</v>
      </c>
      <c r="H53" s="32">
        <f t="shared" si="10"/>
        <v>0</v>
      </c>
      <c r="I53" s="32">
        <f t="shared" si="10"/>
        <v>328295240</v>
      </c>
      <c r="J53" s="32">
        <f t="shared" si="10"/>
        <v>24210454</v>
      </c>
      <c r="K53" s="32">
        <f t="shared" si="10"/>
        <v>0</v>
      </c>
      <c r="L53" s="32">
        <f t="shared" si="10"/>
        <v>0</v>
      </c>
      <c r="M53" s="32">
        <f t="shared" si="10"/>
        <v>663299</v>
      </c>
      <c r="N53" s="32">
        <f t="shared" si="9"/>
        <v>403922662</v>
      </c>
      <c r="O53" s="45">
        <f t="shared" si="8"/>
        <v>1106.2616042769032</v>
      </c>
      <c r="P53" s="10"/>
    </row>
    <row r="54" spans="1:16">
      <c r="A54" s="12"/>
      <c r="B54" s="25">
        <v>341.2</v>
      </c>
      <c r="C54" s="20" t="s">
        <v>146</v>
      </c>
      <c r="D54" s="46">
        <v>8863393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20971110</v>
      </c>
      <c r="K54" s="46">
        <v>0</v>
      </c>
      <c r="L54" s="46">
        <v>0</v>
      </c>
      <c r="M54" s="46">
        <v>0</v>
      </c>
      <c r="N54" s="46">
        <f t="shared" ref="N54:N73" si="11">SUM(D54:M54)</f>
        <v>29834503</v>
      </c>
      <c r="O54" s="47">
        <f t="shared" si="8"/>
        <v>81.710605164272962</v>
      </c>
      <c r="P54" s="9"/>
    </row>
    <row r="55" spans="1:16">
      <c r="A55" s="12"/>
      <c r="B55" s="25">
        <v>341.9</v>
      </c>
      <c r="C55" s="20" t="s">
        <v>147</v>
      </c>
      <c r="D55" s="46">
        <v>121602</v>
      </c>
      <c r="E55" s="46">
        <v>0</v>
      </c>
      <c r="F55" s="46">
        <v>0</v>
      </c>
      <c r="G55" s="46">
        <v>0</v>
      </c>
      <c r="H55" s="46">
        <v>0</v>
      </c>
      <c r="I55" s="46">
        <v>335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121937</v>
      </c>
      <c r="O55" s="47">
        <f t="shared" si="8"/>
        <v>0.33396051752281419</v>
      </c>
      <c r="P55" s="9"/>
    </row>
    <row r="56" spans="1:16">
      <c r="A56" s="12"/>
      <c r="B56" s="25">
        <v>342.1</v>
      </c>
      <c r="C56" s="20" t="s">
        <v>66</v>
      </c>
      <c r="D56" s="46">
        <v>10171904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10171904</v>
      </c>
      <c r="O56" s="47">
        <f t="shared" si="8"/>
        <v>27.858765789156561</v>
      </c>
      <c r="P56" s="9"/>
    </row>
    <row r="57" spans="1:16">
      <c r="A57" s="12"/>
      <c r="B57" s="25">
        <v>342.2</v>
      </c>
      <c r="C57" s="20" t="s">
        <v>67</v>
      </c>
      <c r="D57" s="46">
        <v>5261259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5261259</v>
      </c>
      <c r="O57" s="47">
        <f t="shared" si="8"/>
        <v>14.409512932592763</v>
      </c>
      <c r="P57" s="9"/>
    </row>
    <row r="58" spans="1:16">
      <c r="A58" s="12"/>
      <c r="B58" s="25">
        <v>342.5</v>
      </c>
      <c r="C58" s="20" t="s">
        <v>68</v>
      </c>
      <c r="D58" s="46">
        <v>544056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544056</v>
      </c>
      <c r="O58" s="47">
        <f t="shared" si="8"/>
        <v>1.4900581720182733</v>
      </c>
      <c r="P58" s="9"/>
    </row>
    <row r="59" spans="1:16">
      <c r="A59" s="12"/>
      <c r="B59" s="25">
        <v>342.6</v>
      </c>
      <c r="C59" s="20" t="s">
        <v>69</v>
      </c>
      <c r="D59" s="46">
        <v>7473180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7473180</v>
      </c>
      <c r="O59" s="47">
        <f t="shared" si="8"/>
        <v>20.46751240674401</v>
      </c>
      <c r="P59" s="9"/>
    </row>
    <row r="60" spans="1:16">
      <c r="A60" s="12"/>
      <c r="B60" s="25">
        <v>342.9</v>
      </c>
      <c r="C60" s="20" t="s">
        <v>70</v>
      </c>
      <c r="D60" s="46">
        <v>131557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131557</v>
      </c>
      <c r="O60" s="47">
        <f t="shared" si="8"/>
        <v>0.36030773107218372</v>
      </c>
      <c r="P60" s="9"/>
    </row>
    <row r="61" spans="1:16">
      <c r="A61" s="12"/>
      <c r="B61" s="25">
        <v>343.1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8404631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8404631</v>
      </c>
      <c r="O61" s="47">
        <f t="shared" si="8"/>
        <v>23.018566295285986</v>
      </c>
      <c r="P61" s="9"/>
    </row>
    <row r="62" spans="1:16">
      <c r="A62" s="12"/>
      <c r="B62" s="25">
        <v>343.3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103510435</v>
      </c>
      <c r="J62" s="46">
        <v>1278242</v>
      </c>
      <c r="K62" s="46">
        <v>0</v>
      </c>
      <c r="L62" s="46">
        <v>0</v>
      </c>
      <c r="M62" s="46">
        <v>0</v>
      </c>
      <c r="N62" s="46">
        <f t="shared" si="11"/>
        <v>104788677</v>
      </c>
      <c r="O62" s="47">
        <f t="shared" si="8"/>
        <v>286.99476616163275</v>
      </c>
      <c r="P62" s="9"/>
    </row>
    <row r="63" spans="1:16">
      <c r="A63" s="12"/>
      <c r="B63" s="25">
        <v>343.4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88686686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88686686</v>
      </c>
      <c r="O63" s="47">
        <f t="shared" si="8"/>
        <v>242.89470426485249</v>
      </c>
      <c r="P63" s="9"/>
    </row>
    <row r="64" spans="1:16">
      <c r="A64" s="12"/>
      <c r="B64" s="25">
        <v>343.5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109411746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109411746</v>
      </c>
      <c r="O64" s="47">
        <f t="shared" si="8"/>
        <v>299.65640713839684</v>
      </c>
      <c r="P64" s="9"/>
    </row>
    <row r="65" spans="1:16">
      <c r="A65" s="12"/>
      <c r="B65" s="25">
        <v>343.9</v>
      </c>
      <c r="C65" s="20" t="s">
        <v>75</v>
      </c>
      <c r="D65" s="46">
        <v>8010</v>
      </c>
      <c r="E65" s="46">
        <v>9887</v>
      </c>
      <c r="F65" s="46">
        <v>0</v>
      </c>
      <c r="G65" s="46">
        <v>0</v>
      </c>
      <c r="H65" s="46">
        <v>0</v>
      </c>
      <c r="I65" s="46">
        <v>0</v>
      </c>
      <c r="J65" s="46">
        <v>1961102</v>
      </c>
      <c r="K65" s="46">
        <v>0</v>
      </c>
      <c r="L65" s="46">
        <v>0</v>
      </c>
      <c r="M65" s="46">
        <v>0</v>
      </c>
      <c r="N65" s="46">
        <f t="shared" si="11"/>
        <v>1978999</v>
      </c>
      <c r="O65" s="47">
        <f t="shared" si="8"/>
        <v>5.4200737283772087</v>
      </c>
      <c r="P65" s="9"/>
    </row>
    <row r="66" spans="1:16">
      <c r="A66" s="12"/>
      <c r="B66" s="25">
        <v>344.3</v>
      </c>
      <c r="C66" s="20" t="s">
        <v>148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663299</v>
      </c>
      <c r="N66" s="46">
        <f t="shared" si="11"/>
        <v>663299</v>
      </c>
      <c r="O66" s="47">
        <f t="shared" si="8"/>
        <v>1.8166403742290291</v>
      </c>
      <c r="P66" s="9"/>
    </row>
    <row r="67" spans="1:16">
      <c r="A67" s="12"/>
      <c r="B67" s="25">
        <v>344.5</v>
      </c>
      <c r="C67" s="20" t="s">
        <v>149</v>
      </c>
      <c r="D67" s="46">
        <v>158</v>
      </c>
      <c r="E67" s="46">
        <v>0</v>
      </c>
      <c r="F67" s="46">
        <v>0</v>
      </c>
      <c r="G67" s="46">
        <v>76764</v>
      </c>
      <c r="H67" s="46">
        <v>0</v>
      </c>
      <c r="I67" s="46">
        <v>15516967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15593889</v>
      </c>
      <c r="O67" s="47">
        <f t="shared" si="8"/>
        <v>42.708474381306075</v>
      </c>
      <c r="P67" s="9"/>
    </row>
    <row r="68" spans="1:16">
      <c r="A68" s="12"/>
      <c r="B68" s="25">
        <v>345.1</v>
      </c>
      <c r="C68" s="20" t="s">
        <v>78</v>
      </c>
      <c r="D68" s="46">
        <v>8480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8480</v>
      </c>
      <c r="O68" s="47">
        <f t="shared" si="8"/>
        <v>2.3224986579901623E-2</v>
      </c>
      <c r="P68" s="9"/>
    </row>
    <row r="69" spans="1:16">
      <c r="A69" s="12"/>
      <c r="B69" s="25">
        <v>347.2</v>
      </c>
      <c r="C69" s="20" t="s">
        <v>79</v>
      </c>
      <c r="D69" s="46">
        <v>2472087</v>
      </c>
      <c r="E69" s="46">
        <v>6000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2478087</v>
      </c>
      <c r="O69" s="47">
        <f t="shared" ref="O69:O98" si="12">(N69/O$100)</f>
        <v>6.7869737404279098</v>
      </c>
      <c r="P69" s="9"/>
    </row>
    <row r="70" spans="1:16">
      <c r="A70" s="12"/>
      <c r="B70" s="25">
        <v>347.4</v>
      </c>
      <c r="C70" s="20" t="s">
        <v>80</v>
      </c>
      <c r="D70" s="46">
        <v>88033</v>
      </c>
      <c r="E70" s="46">
        <v>281596</v>
      </c>
      <c r="F70" s="46">
        <v>0</v>
      </c>
      <c r="G70" s="46">
        <v>0</v>
      </c>
      <c r="H70" s="46">
        <v>0</v>
      </c>
      <c r="I70" s="46">
        <v>4802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374431</v>
      </c>
      <c r="O70" s="47">
        <f t="shared" si="12"/>
        <v>1.0254899705305596</v>
      </c>
      <c r="P70" s="9"/>
    </row>
    <row r="71" spans="1:16">
      <c r="A71" s="12"/>
      <c r="B71" s="25">
        <v>347.5</v>
      </c>
      <c r="C71" s="20" t="s">
        <v>81</v>
      </c>
      <c r="D71" s="46">
        <v>13248066</v>
      </c>
      <c r="E71" s="46">
        <v>0</v>
      </c>
      <c r="F71" s="46">
        <v>0</v>
      </c>
      <c r="G71" s="46">
        <v>0</v>
      </c>
      <c r="H71" s="46">
        <v>0</v>
      </c>
      <c r="I71" s="46">
        <v>2759638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16007704</v>
      </c>
      <c r="O71" s="47">
        <f t="shared" si="12"/>
        <v>43.841829077244988</v>
      </c>
      <c r="P71" s="9"/>
    </row>
    <row r="72" spans="1:16">
      <c r="A72" s="12"/>
      <c r="B72" s="25">
        <v>347.9</v>
      </c>
      <c r="C72" s="20" t="s">
        <v>82</v>
      </c>
      <c r="D72" s="46">
        <v>374377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374377</v>
      </c>
      <c r="O72" s="47">
        <f t="shared" si="12"/>
        <v>1.0253420755688478</v>
      </c>
      <c r="P72" s="9"/>
    </row>
    <row r="73" spans="1:16">
      <c r="A73" s="12"/>
      <c r="B73" s="25">
        <v>349</v>
      </c>
      <c r="C73" s="20" t="s">
        <v>1</v>
      </c>
      <c r="D73" s="46">
        <v>1309381</v>
      </c>
      <c r="E73" s="46">
        <v>303879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1613260</v>
      </c>
      <c r="O73" s="47">
        <f t="shared" si="12"/>
        <v>4.4183893690910487</v>
      </c>
      <c r="P73" s="9"/>
    </row>
    <row r="74" spans="1:16" ht="15.75">
      <c r="A74" s="29" t="s">
        <v>62</v>
      </c>
      <c r="B74" s="30"/>
      <c r="C74" s="31"/>
      <c r="D74" s="32">
        <f t="shared" ref="D74:M74" si="13">SUM(D75:D79)</f>
        <v>6320641</v>
      </c>
      <c r="E74" s="32">
        <f t="shared" si="13"/>
        <v>1351786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1765508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ref="N74:N81" si="14">SUM(D74:M74)</f>
        <v>9437935</v>
      </c>
      <c r="O74" s="45">
        <f t="shared" si="12"/>
        <v>25.848574730776395</v>
      </c>
      <c r="P74" s="10"/>
    </row>
    <row r="75" spans="1:16">
      <c r="A75" s="13"/>
      <c r="B75" s="39">
        <v>351.1</v>
      </c>
      <c r="C75" s="21" t="s">
        <v>85</v>
      </c>
      <c r="D75" s="46">
        <v>5205833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5205833</v>
      </c>
      <c r="O75" s="47">
        <f t="shared" si="12"/>
        <v>14.257712448373702</v>
      </c>
      <c r="P75" s="9"/>
    </row>
    <row r="76" spans="1:16">
      <c r="A76" s="13"/>
      <c r="B76" s="39">
        <v>351.2</v>
      </c>
      <c r="C76" s="21" t="s">
        <v>86</v>
      </c>
      <c r="D76" s="46">
        <v>46729</v>
      </c>
      <c r="E76" s="46">
        <v>161545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208274</v>
      </c>
      <c r="O76" s="47">
        <f t="shared" si="12"/>
        <v>0.57041991213943755</v>
      </c>
      <c r="P76" s="9"/>
    </row>
    <row r="77" spans="1:16">
      <c r="A77" s="13"/>
      <c r="B77" s="39">
        <v>351.3</v>
      </c>
      <c r="C77" s="21" t="s">
        <v>87</v>
      </c>
      <c r="D77" s="46">
        <v>129192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129192</v>
      </c>
      <c r="O77" s="47">
        <f t="shared" si="12"/>
        <v>0.35383047950833141</v>
      </c>
      <c r="P77" s="9"/>
    </row>
    <row r="78" spans="1:16">
      <c r="A78" s="13"/>
      <c r="B78" s="39">
        <v>354</v>
      </c>
      <c r="C78" s="21" t="s">
        <v>88</v>
      </c>
      <c r="D78" s="46">
        <v>929258</v>
      </c>
      <c r="E78" s="46">
        <v>0</v>
      </c>
      <c r="F78" s="46">
        <v>0</v>
      </c>
      <c r="G78" s="46">
        <v>0</v>
      </c>
      <c r="H78" s="46">
        <v>0</v>
      </c>
      <c r="I78" s="46">
        <v>1765508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2694766</v>
      </c>
      <c r="O78" s="47">
        <f t="shared" si="12"/>
        <v>7.3804132294782043</v>
      </c>
      <c r="P78" s="9"/>
    </row>
    <row r="79" spans="1:16">
      <c r="A79" s="13"/>
      <c r="B79" s="39">
        <v>359</v>
      </c>
      <c r="C79" s="21" t="s">
        <v>89</v>
      </c>
      <c r="D79" s="46">
        <v>9629</v>
      </c>
      <c r="E79" s="46">
        <v>1190241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1199870</v>
      </c>
      <c r="O79" s="47">
        <f t="shared" si="12"/>
        <v>3.2861986612767171</v>
      </c>
      <c r="P79" s="9"/>
    </row>
    <row r="80" spans="1:16" ht="15.75">
      <c r="A80" s="29" t="s">
        <v>4</v>
      </c>
      <c r="B80" s="30"/>
      <c r="C80" s="31"/>
      <c r="D80" s="32">
        <f t="shared" ref="D80:M80" si="15">SUM(D81:D90)</f>
        <v>2701012</v>
      </c>
      <c r="E80" s="32">
        <f t="shared" si="15"/>
        <v>1277206</v>
      </c>
      <c r="F80" s="32">
        <f t="shared" si="15"/>
        <v>915449</v>
      </c>
      <c r="G80" s="32">
        <f t="shared" si="15"/>
        <v>1483179</v>
      </c>
      <c r="H80" s="32">
        <f t="shared" si="15"/>
        <v>0</v>
      </c>
      <c r="I80" s="32">
        <f t="shared" si="15"/>
        <v>3443365</v>
      </c>
      <c r="J80" s="32">
        <f t="shared" si="15"/>
        <v>57294</v>
      </c>
      <c r="K80" s="32">
        <f t="shared" si="15"/>
        <v>337299031</v>
      </c>
      <c r="L80" s="32">
        <f t="shared" si="15"/>
        <v>0</v>
      </c>
      <c r="M80" s="32">
        <f t="shared" si="15"/>
        <v>2759</v>
      </c>
      <c r="N80" s="32">
        <f t="shared" si="14"/>
        <v>347179295</v>
      </c>
      <c r="O80" s="45">
        <f t="shared" si="12"/>
        <v>950.85312113145119</v>
      </c>
      <c r="P80" s="10"/>
    </row>
    <row r="81" spans="1:16">
      <c r="A81" s="12"/>
      <c r="B81" s="25">
        <v>361.1</v>
      </c>
      <c r="C81" s="20" t="s">
        <v>90</v>
      </c>
      <c r="D81" s="46">
        <v>650392</v>
      </c>
      <c r="E81" s="46">
        <v>377431</v>
      </c>
      <c r="F81" s="46">
        <v>88449</v>
      </c>
      <c r="G81" s="46">
        <v>409120</v>
      </c>
      <c r="H81" s="46">
        <v>0</v>
      </c>
      <c r="I81" s="46">
        <v>2189457</v>
      </c>
      <c r="J81" s="46">
        <v>74568</v>
      </c>
      <c r="K81" s="46">
        <v>8240533</v>
      </c>
      <c r="L81" s="46">
        <v>0</v>
      </c>
      <c r="M81" s="46">
        <v>2759</v>
      </c>
      <c r="N81" s="46">
        <f t="shared" si="14"/>
        <v>12032709</v>
      </c>
      <c r="O81" s="47">
        <f t="shared" si="12"/>
        <v>32.955130311894038</v>
      </c>
      <c r="P81" s="9"/>
    </row>
    <row r="82" spans="1:16">
      <c r="A82" s="12"/>
      <c r="B82" s="25">
        <v>361.2</v>
      </c>
      <c r="C82" s="20" t="s">
        <v>170</v>
      </c>
      <c r="D82" s="46">
        <v>2031</v>
      </c>
      <c r="E82" s="46">
        <v>1796</v>
      </c>
      <c r="F82" s="46">
        <v>0</v>
      </c>
      <c r="G82" s="46">
        <v>2312</v>
      </c>
      <c r="H82" s="46">
        <v>0</v>
      </c>
      <c r="I82" s="46">
        <v>10745</v>
      </c>
      <c r="J82" s="46">
        <v>330</v>
      </c>
      <c r="K82" s="46">
        <v>261615</v>
      </c>
      <c r="L82" s="46">
        <v>0</v>
      </c>
      <c r="M82" s="46">
        <v>0</v>
      </c>
      <c r="N82" s="46">
        <f t="shared" ref="N82:N90" si="16">SUM(D82:M82)</f>
        <v>278829</v>
      </c>
      <c r="O82" s="47">
        <f t="shared" si="12"/>
        <v>0.76365563479804122</v>
      </c>
      <c r="P82" s="9"/>
    </row>
    <row r="83" spans="1:16">
      <c r="A83" s="12"/>
      <c r="B83" s="25">
        <v>361.3</v>
      </c>
      <c r="C83" s="20" t="s">
        <v>91</v>
      </c>
      <c r="D83" s="46">
        <v>-416531</v>
      </c>
      <c r="E83" s="46">
        <v>1242</v>
      </c>
      <c r="F83" s="46">
        <v>0</v>
      </c>
      <c r="G83" s="46">
        <v>0</v>
      </c>
      <c r="H83" s="46">
        <v>0</v>
      </c>
      <c r="I83" s="46">
        <v>-342969</v>
      </c>
      <c r="J83" s="46">
        <v>0</v>
      </c>
      <c r="K83" s="46">
        <v>35923377</v>
      </c>
      <c r="L83" s="46">
        <v>0</v>
      </c>
      <c r="M83" s="46">
        <v>0</v>
      </c>
      <c r="N83" s="46">
        <f t="shared" si="16"/>
        <v>35165119</v>
      </c>
      <c r="O83" s="47">
        <f t="shared" si="12"/>
        <v>96.310072742410796</v>
      </c>
      <c r="P83" s="9"/>
    </row>
    <row r="84" spans="1:16">
      <c r="A84" s="12"/>
      <c r="B84" s="25">
        <v>361.4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237843461</v>
      </c>
      <c r="L84" s="46">
        <v>0</v>
      </c>
      <c r="M84" s="46">
        <v>0</v>
      </c>
      <c r="N84" s="46">
        <f t="shared" si="16"/>
        <v>237843461</v>
      </c>
      <c r="O84" s="47">
        <f t="shared" si="12"/>
        <v>651.40462144367393</v>
      </c>
      <c r="P84" s="9"/>
    </row>
    <row r="85" spans="1:16">
      <c r="A85" s="12"/>
      <c r="B85" s="25">
        <v>362</v>
      </c>
      <c r="C85" s="20" t="s">
        <v>92</v>
      </c>
      <c r="D85" s="46">
        <v>669705</v>
      </c>
      <c r="E85" s="46">
        <v>19517</v>
      </c>
      <c r="F85" s="46">
        <v>0</v>
      </c>
      <c r="G85" s="46">
        <v>0</v>
      </c>
      <c r="H85" s="46">
        <v>0</v>
      </c>
      <c r="I85" s="46">
        <v>709321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1398543</v>
      </c>
      <c r="O85" s="47">
        <f t="shared" si="12"/>
        <v>3.8303233969829429</v>
      </c>
      <c r="P85" s="9"/>
    </row>
    <row r="86" spans="1:16">
      <c r="A86" s="12"/>
      <c r="B86" s="25">
        <v>364</v>
      </c>
      <c r="C86" s="20" t="s">
        <v>151</v>
      </c>
      <c r="D86" s="46">
        <v>854593</v>
      </c>
      <c r="E86" s="46">
        <v>200</v>
      </c>
      <c r="F86" s="46">
        <v>792000</v>
      </c>
      <c r="G86" s="46">
        <v>0</v>
      </c>
      <c r="H86" s="46">
        <v>0</v>
      </c>
      <c r="I86" s="46">
        <v>530073</v>
      </c>
      <c r="J86" s="46">
        <v>-2175</v>
      </c>
      <c r="K86" s="46">
        <v>0</v>
      </c>
      <c r="L86" s="46">
        <v>0</v>
      </c>
      <c r="M86" s="46">
        <v>0</v>
      </c>
      <c r="N86" s="46">
        <f t="shared" si="16"/>
        <v>2174691</v>
      </c>
      <c r="O86" s="47">
        <f t="shared" si="12"/>
        <v>5.956034114437835</v>
      </c>
      <c r="P86" s="9"/>
    </row>
    <row r="87" spans="1:16">
      <c r="A87" s="12"/>
      <c r="B87" s="25">
        <v>365</v>
      </c>
      <c r="C87" s="20" t="s">
        <v>152</v>
      </c>
      <c r="D87" s="46">
        <v>0</v>
      </c>
      <c r="E87" s="46">
        <v>8849</v>
      </c>
      <c r="F87" s="46">
        <v>0</v>
      </c>
      <c r="G87" s="46">
        <v>0</v>
      </c>
      <c r="H87" s="46">
        <v>0</v>
      </c>
      <c r="I87" s="46">
        <v>170602</v>
      </c>
      <c r="J87" s="46">
        <v>9721</v>
      </c>
      <c r="K87" s="46">
        <v>0</v>
      </c>
      <c r="L87" s="46">
        <v>0</v>
      </c>
      <c r="M87" s="46">
        <v>0</v>
      </c>
      <c r="N87" s="46">
        <f t="shared" si="16"/>
        <v>189172</v>
      </c>
      <c r="O87" s="47">
        <f t="shared" si="12"/>
        <v>0.51810343883173937</v>
      </c>
      <c r="P87" s="9"/>
    </row>
    <row r="88" spans="1:16">
      <c r="A88" s="12"/>
      <c r="B88" s="25">
        <v>366</v>
      </c>
      <c r="C88" s="20" t="s">
        <v>95</v>
      </c>
      <c r="D88" s="46">
        <v>7985</v>
      </c>
      <c r="E88" s="46">
        <v>217804</v>
      </c>
      <c r="F88" s="46">
        <v>35000</v>
      </c>
      <c r="G88" s="46">
        <v>544012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804801</v>
      </c>
      <c r="O88" s="47">
        <f t="shared" si="12"/>
        <v>2.2041854274164394</v>
      </c>
      <c r="P88" s="9"/>
    </row>
    <row r="89" spans="1:16">
      <c r="A89" s="12"/>
      <c r="B89" s="25">
        <v>368</v>
      </c>
      <c r="C89" s="20" t="s">
        <v>96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54683519</v>
      </c>
      <c r="L89" s="46">
        <v>0</v>
      </c>
      <c r="M89" s="46">
        <v>0</v>
      </c>
      <c r="N89" s="46">
        <f t="shared" si="16"/>
        <v>54683519</v>
      </c>
      <c r="O89" s="47">
        <f t="shared" si="12"/>
        <v>149.76698053264096</v>
      </c>
      <c r="P89" s="9"/>
    </row>
    <row r="90" spans="1:16">
      <c r="A90" s="12"/>
      <c r="B90" s="25">
        <v>369.9</v>
      </c>
      <c r="C90" s="20" t="s">
        <v>98</v>
      </c>
      <c r="D90" s="46">
        <v>932837</v>
      </c>
      <c r="E90" s="46">
        <v>650367</v>
      </c>
      <c r="F90" s="46">
        <v>0</v>
      </c>
      <c r="G90" s="46">
        <v>527735</v>
      </c>
      <c r="H90" s="46">
        <v>0</v>
      </c>
      <c r="I90" s="46">
        <v>176136</v>
      </c>
      <c r="J90" s="46">
        <v>-25150</v>
      </c>
      <c r="K90" s="46">
        <v>346526</v>
      </c>
      <c r="L90" s="46">
        <v>0</v>
      </c>
      <c r="M90" s="46">
        <v>0</v>
      </c>
      <c r="N90" s="46">
        <f t="shared" si="16"/>
        <v>2608451</v>
      </c>
      <c r="O90" s="47">
        <f t="shared" si="12"/>
        <v>7.1440140883645009</v>
      </c>
      <c r="P90" s="9"/>
    </row>
    <row r="91" spans="1:16" ht="15.75">
      <c r="A91" s="29" t="s">
        <v>63</v>
      </c>
      <c r="B91" s="30"/>
      <c r="C91" s="31"/>
      <c r="D91" s="32">
        <f t="shared" ref="D91:M91" si="17">SUM(D92:D97)</f>
        <v>33442530</v>
      </c>
      <c r="E91" s="32">
        <f t="shared" si="17"/>
        <v>12988955</v>
      </c>
      <c r="F91" s="32">
        <f t="shared" si="17"/>
        <v>24072350</v>
      </c>
      <c r="G91" s="32">
        <f t="shared" si="17"/>
        <v>163830587</v>
      </c>
      <c r="H91" s="32">
        <f t="shared" si="17"/>
        <v>0</v>
      </c>
      <c r="I91" s="32">
        <f t="shared" si="17"/>
        <v>8354941</v>
      </c>
      <c r="J91" s="32">
        <f t="shared" si="17"/>
        <v>5267526</v>
      </c>
      <c r="K91" s="32">
        <f t="shared" si="17"/>
        <v>0</v>
      </c>
      <c r="L91" s="32">
        <f t="shared" si="17"/>
        <v>0</v>
      </c>
      <c r="M91" s="32">
        <f t="shared" si="17"/>
        <v>50229</v>
      </c>
      <c r="N91" s="32">
        <f t="shared" ref="N91:N98" si="18">SUM(D91:M91)</f>
        <v>248007118</v>
      </c>
      <c r="O91" s="45">
        <f t="shared" si="12"/>
        <v>679.24080038562238</v>
      </c>
      <c r="P91" s="9"/>
    </row>
    <row r="92" spans="1:16">
      <c r="A92" s="12"/>
      <c r="B92" s="25">
        <v>381</v>
      </c>
      <c r="C92" s="20" t="s">
        <v>99</v>
      </c>
      <c r="D92" s="46">
        <v>33442530</v>
      </c>
      <c r="E92" s="46">
        <v>12380797</v>
      </c>
      <c r="F92" s="46">
        <v>24072350</v>
      </c>
      <c r="G92" s="46">
        <v>32482563</v>
      </c>
      <c r="H92" s="46">
        <v>0</v>
      </c>
      <c r="I92" s="46">
        <v>1977595</v>
      </c>
      <c r="J92" s="46">
        <v>5267526</v>
      </c>
      <c r="K92" s="46">
        <v>0</v>
      </c>
      <c r="L92" s="46">
        <v>0</v>
      </c>
      <c r="M92" s="46">
        <v>0</v>
      </c>
      <c r="N92" s="46">
        <f t="shared" si="18"/>
        <v>109623361</v>
      </c>
      <c r="O92" s="47">
        <f t="shared" si="12"/>
        <v>300.23597736659326</v>
      </c>
      <c r="P92" s="9"/>
    </row>
    <row r="93" spans="1:16">
      <c r="A93" s="12"/>
      <c r="B93" s="25">
        <v>383</v>
      </c>
      <c r="C93" s="20" t="s">
        <v>164</v>
      </c>
      <c r="D93" s="46">
        <v>0</v>
      </c>
      <c r="E93" s="46">
        <v>608158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608158</v>
      </c>
      <c r="O93" s="47">
        <f t="shared" si="12"/>
        <v>1.6656204467523361</v>
      </c>
      <c r="P93" s="9"/>
    </row>
    <row r="94" spans="1:16">
      <c r="A94" s="12"/>
      <c r="B94" s="25">
        <v>384</v>
      </c>
      <c r="C94" s="20" t="s">
        <v>100</v>
      </c>
      <c r="D94" s="46">
        <v>0</v>
      </c>
      <c r="E94" s="46">
        <v>0</v>
      </c>
      <c r="F94" s="46">
        <v>0</v>
      </c>
      <c r="G94" s="46">
        <v>131348024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131348024</v>
      </c>
      <c r="O94" s="47">
        <f t="shared" si="12"/>
        <v>359.73538852554202</v>
      </c>
      <c r="P94" s="9"/>
    </row>
    <row r="95" spans="1:16">
      <c r="A95" s="12"/>
      <c r="B95" s="25">
        <v>388.1</v>
      </c>
      <c r="C95" s="20" t="s">
        <v>153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-73350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-73350</v>
      </c>
      <c r="O95" s="47">
        <f t="shared" si="12"/>
        <v>-0.20089065632497452</v>
      </c>
      <c r="P95" s="9"/>
    </row>
    <row r="96" spans="1:16">
      <c r="A96" s="12"/>
      <c r="B96" s="25">
        <v>389.4</v>
      </c>
      <c r="C96" s="20" t="s">
        <v>154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2942517</v>
      </c>
      <c r="J96" s="46">
        <v>0</v>
      </c>
      <c r="K96" s="46">
        <v>0</v>
      </c>
      <c r="L96" s="46">
        <v>0</v>
      </c>
      <c r="M96" s="46">
        <v>50229</v>
      </c>
      <c r="N96" s="46">
        <f t="shared" si="18"/>
        <v>2992746</v>
      </c>
      <c r="O96" s="47">
        <f t="shared" si="12"/>
        <v>8.1965195385677188</v>
      </c>
      <c r="P96" s="9"/>
    </row>
    <row r="97" spans="1:119" ht="15.75" thickBot="1">
      <c r="A97" s="12"/>
      <c r="B97" s="25">
        <v>389.7</v>
      </c>
      <c r="C97" s="20" t="s">
        <v>159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3508179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3508179</v>
      </c>
      <c r="O97" s="47">
        <f t="shared" si="12"/>
        <v>9.6081851644920633</v>
      </c>
      <c r="P97" s="9"/>
    </row>
    <row r="98" spans="1:119" ht="16.5" thickBot="1">
      <c r="A98" s="14" t="s">
        <v>83</v>
      </c>
      <c r="B98" s="23"/>
      <c r="C98" s="22"/>
      <c r="D98" s="15">
        <f t="shared" ref="D98:M98" si="19">SUM(D5,D16,D26,D53,D74,D80,D91)</f>
        <v>391238995</v>
      </c>
      <c r="E98" s="15">
        <f t="shared" si="19"/>
        <v>95035090</v>
      </c>
      <c r="F98" s="15">
        <f t="shared" si="19"/>
        <v>25153799</v>
      </c>
      <c r="G98" s="15">
        <f t="shared" si="19"/>
        <v>191701401</v>
      </c>
      <c r="H98" s="15">
        <f t="shared" si="19"/>
        <v>0</v>
      </c>
      <c r="I98" s="15">
        <f t="shared" si="19"/>
        <v>345944669</v>
      </c>
      <c r="J98" s="15">
        <f t="shared" si="19"/>
        <v>29675343</v>
      </c>
      <c r="K98" s="15">
        <f t="shared" si="19"/>
        <v>337299031</v>
      </c>
      <c r="L98" s="15">
        <f t="shared" si="19"/>
        <v>0</v>
      </c>
      <c r="M98" s="15">
        <f t="shared" si="19"/>
        <v>2113737</v>
      </c>
      <c r="N98" s="15">
        <f t="shared" si="18"/>
        <v>1418162065</v>
      </c>
      <c r="O98" s="38">
        <f t="shared" si="12"/>
        <v>3884.0560056309637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0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8" t="s">
        <v>171</v>
      </c>
      <c r="M100" s="48"/>
      <c r="N100" s="48"/>
      <c r="O100" s="43">
        <v>365124</v>
      </c>
    </row>
    <row r="101" spans="1:119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</row>
    <row r="102" spans="1:119" ht="15.75" customHeight="1" thickBot="1">
      <c r="A102" s="52" t="s">
        <v>117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143182006</v>
      </c>
      <c r="E5" s="27">
        <f t="shared" si="0"/>
        <v>88499337</v>
      </c>
      <c r="F5" s="27">
        <f t="shared" si="0"/>
        <v>166000</v>
      </c>
      <c r="G5" s="27">
        <f t="shared" si="0"/>
        <v>16638400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966285</v>
      </c>
      <c r="N5" s="28">
        <f>SUM(D5:M5)</f>
        <v>249452028</v>
      </c>
      <c r="O5" s="33">
        <f t="shared" ref="O5:O36" si="1">(N5/O$97)</f>
        <v>696.250765464903</v>
      </c>
      <c r="P5" s="6"/>
    </row>
    <row r="6" spans="1:133">
      <c r="A6" s="12"/>
      <c r="B6" s="25">
        <v>311</v>
      </c>
      <c r="C6" s="20" t="s">
        <v>3</v>
      </c>
      <c r="D6" s="46">
        <v>133027354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133027354</v>
      </c>
      <c r="O6" s="47">
        <f t="shared" si="1"/>
        <v>371.29542619020373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166000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166000</v>
      </c>
      <c r="O7" s="47">
        <f t="shared" si="1"/>
        <v>0.46332606711529284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10393406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10393406</v>
      </c>
      <c r="O8" s="47">
        <f t="shared" si="1"/>
        <v>29.009252565737874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16638400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16638400</v>
      </c>
      <c r="O9" s="47">
        <f t="shared" si="1"/>
        <v>46.43978575356077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32521891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32521891</v>
      </c>
      <c r="O10" s="47">
        <f t="shared" si="1"/>
        <v>90.772529230013475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5068268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5068268</v>
      </c>
      <c r="O11" s="47">
        <f t="shared" si="1"/>
        <v>14.146148671845125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1561490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1561490</v>
      </c>
      <c r="O12" s="47">
        <f t="shared" si="1"/>
        <v>4.3583073526497502</v>
      </c>
      <c r="P12" s="9"/>
    </row>
    <row r="13" spans="1:133">
      <c r="A13" s="12"/>
      <c r="B13" s="25">
        <v>314.7</v>
      </c>
      <c r="C13" s="20" t="s">
        <v>17</v>
      </c>
      <c r="D13" s="46">
        <v>14840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14840</v>
      </c>
      <c r="O13" s="47">
        <f t="shared" si="1"/>
        <v>4.1420233951752684E-2</v>
      </c>
      <c r="P13" s="9"/>
    </row>
    <row r="14" spans="1:133">
      <c r="A14" s="12"/>
      <c r="B14" s="25">
        <v>315</v>
      </c>
      <c r="C14" s="20" t="s">
        <v>138</v>
      </c>
      <c r="D14" s="46">
        <v>0</v>
      </c>
      <c r="E14" s="46">
        <v>18759250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18759250</v>
      </c>
      <c r="O14" s="47">
        <f t="shared" si="1"/>
        <v>52.359334485135882</v>
      </c>
      <c r="P14" s="9"/>
    </row>
    <row r="15" spans="1:133">
      <c r="A15" s="12"/>
      <c r="B15" s="25">
        <v>316</v>
      </c>
      <c r="C15" s="20" t="s">
        <v>139</v>
      </c>
      <c r="D15" s="46">
        <v>10059725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10059725</v>
      </c>
      <c r="O15" s="47">
        <f t="shared" si="1"/>
        <v>28.077908557297526</v>
      </c>
      <c r="P15" s="9"/>
    </row>
    <row r="16" spans="1:133">
      <c r="A16" s="12"/>
      <c r="B16" s="25">
        <v>319</v>
      </c>
      <c r="C16" s="20" t="s">
        <v>20</v>
      </c>
      <c r="D16" s="46">
        <v>80087</v>
      </c>
      <c r="E16" s="46">
        <v>20195032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966285</v>
      </c>
      <c r="N16" s="46">
        <f t="shared" si="2"/>
        <v>21241404</v>
      </c>
      <c r="O16" s="47">
        <f t="shared" si="1"/>
        <v>59.287326357391862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SUM(D18:D24)</f>
        <v>33987094</v>
      </c>
      <c r="E17" s="32">
        <f t="shared" si="3"/>
        <v>17388623</v>
      </c>
      <c r="F17" s="32">
        <f t="shared" si="3"/>
        <v>0</v>
      </c>
      <c r="G17" s="32">
        <f t="shared" si="3"/>
        <v>188806</v>
      </c>
      <c r="H17" s="32">
        <f t="shared" si="3"/>
        <v>0</v>
      </c>
      <c r="I17" s="32">
        <f t="shared" si="3"/>
        <v>762297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52326820</v>
      </c>
      <c r="O17" s="45">
        <f t="shared" si="1"/>
        <v>146.05048021234848</v>
      </c>
      <c r="P17" s="10"/>
    </row>
    <row r="18" spans="1:16">
      <c r="A18" s="12"/>
      <c r="B18" s="25">
        <v>322</v>
      </c>
      <c r="C18" s="20" t="s">
        <v>0</v>
      </c>
      <c r="D18" s="46">
        <v>346933</v>
      </c>
      <c r="E18" s="46">
        <v>9377810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9724743</v>
      </c>
      <c r="O18" s="47">
        <f t="shared" si="1"/>
        <v>27.142933300584183</v>
      </c>
      <c r="P18" s="9"/>
    </row>
    <row r="19" spans="1:16">
      <c r="A19" s="12"/>
      <c r="B19" s="25">
        <v>323.10000000000002</v>
      </c>
      <c r="C19" s="20" t="s">
        <v>22</v>
      </c>
      <c r="D19" s="46">
        <v>32599520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32599520</v>
      </c>
      <c r="O19" s="47">
        <f t="shared" si="1"/>
        <v>90.989201153291148</v>
      </c>
      <c r="P19" s="9"/>
    </row>
    <row r="20" spans="1:16">
      <c r="A20" s="12"/>
      <c r="B20" s="25">
        <v>323.39999999999998</v>
      </c>
      <c r="C20" s="20" t="s">
        <v>24</v>
      </c>
      <c r="D20" s="46">
        <v>807531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807531</v>
      </c>
      <c r="O20" s="47">
        <f t="shared" si="1"/>
        <v>2.2539166403836117</v>
      </c>
      <c r="P20" s="9"/>
    </row>
    <row r="21" spans="1:16">
      <c r="A21" s="12"/>
      <c r="B21" s="25">
        <v>323.7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662332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662332</v>
      </c>
      <c r="O21" s="47">
        <f t="shared" si="1"/>
        <v>1.8486486788229286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1792212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1792212</v>
      </c>
      <c r="O22" s="47">
        <f t="shared" si="1"/>
        <v>5.0022803457640554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6218601</v>
      </c>
      <c r="F23" s="46">
        <v>0</v>
      </c>
      <c r="G23" s="46">
        <v>188806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6407407</v>
      </c>
      <c r="O23" s="47">
        <f t="shared" si="1"/>
        <v>17.88384750431926</v>
      </c>
      <c r="P23" s="9"/>
    </row>
    <row r="24" spans="1:16">
      <c r="A24" s="12"/>
      <c r="B24" s="25">
        <v>329</v>
      </c>
      <c r="C24" s="20" t="s">
        <v>29</v>
      </c>
      <c r="D24" s="46">
        <v>233110</v>
      </c>
      <c r="E24" s="46">
        <v>0</v>
      </c>
      <c r="F24" s="46">
        <v>0</v>
      </c>
      <c r="G24" s="46">
        <v>0</v>
      </c>
      <c r="H24" s="46">
        <v>0</v>
      </c>
      <c r="I24" s="46">
        <v>99965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333075</v>
      </c>
      <c r="O24" s="47">
        <f t="shared" si="1"/>
        <v>0.92965258918329008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SUM(D26:D51)</f>
        <v>48526627</v>
      </c>
      <c r="E25" s="32">
        <f t="shared" si="5"/>
        <v>23758247</v>
      </c>
      <c r="F25" s="32">
        <f t="shared" si="5"/>
        <v>0</v>
      </c>
      <c r="G25" s="32">
        <f t="shared" si="5"/>
        <v>12127970</v>
      </c>
      <c r="H25" s="32">
        <f t="shared" si="5"/>
        <v>0</v>
      </c>
      <c r="I25" s="32">
        <f t="shared" si="5"/>
        <v>155333</v>
      </c>
      <c r="J25" s="32">
        <f t="shared" si="5"/>
        <v>144375</v>
      </c>
      <c r="K25" s="32">
        <f t="shared" si="5"/>
        <v>0</v>
      </c>
      <c r="L25" s="32">
        <f t="shared" si="5"/>
        <v>0</v>
      </c>
      <c r="M25" s="32">
        <f t="shared" si="5"/>
        <v>300000</v>
      </c>
      <c r="N25" s="44">
        <f t="shared" si="4"/>
        <v>85012552</v>
      </c>
      <c r="O25" s="45">
        <f t="shared" si="1"/>
        <v>237.28030947948386</v>
      </c>
      <c r="P25" s="10"/>
    </row>
    <row r="26" spans="1:16">
      <c r="A26" s="12"/>
      <c r="B26" s="25">
        <v>331.2</v>
      </c>
      <c r="C26" s="20" t="s">
        <v>30</v>
      </c>
      <c r="D26" s="46">
        <v>332780</v>
      </c>
      <c r="E26" s="46">
        <v>559866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892646</v>
      </c>
      <c r="O26" s="47">
        <f t="shared" si="1"/>
        <v>2.4914828946156486</v>
      </c>
      <c r="P26" s="9"/>
    </row>
    <row r="27" spans="1:16">
      <c r="A27" s="12"/>
      <c r="B27" s="25">
        <v>331.39</v>
      </c>
      <c r="C27" s="20" t="s">
        <v>35</v>
      </c>
      <c r="D27" s="46">
        <v>0</v>
      </c>
      <c r="E27" s="46">
        <v>350413</v>
      </c>
      <c r="F27" s="46">
        <v>0</v>
      </c>
      <c r="G27" s="46">
        <v>652821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1003234</v>
      </c>
      <c r="O27" s="47">
        <f t="shared" si="1"/>
        <v>2.8001473711827933</v>
      </c>
      <c r="P27" s="9"/>
    </row>
    <row r="28" spans="1:16">
      <c r="A28" s="12"/>
      <c r="B28" s="25">
        <v>331.49</v>
      </c>
      <c r="C28" s="20" t="s">
        <v>36</v>
      </c>
      <c r="D28" s="46">
        <v>0</v>
      </c>
      <c r="E28" s="46">
        <v>0</v>
      </c>
      <c r="F28" s="46">
        <v>0</v>
      </c>
      <c r="G28" s="46">
        <v>7739998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7739998</v>
      </c>
      <c r="O28" s="47">
        <f t="shared" si="1"/>
        <v>21.603270077230317</v>
      </c>
      <c r="P28" s="9"/>
    </row>
    <row r="29" spans="1:16">
      <c r="A29" s="12"/>
      <c r="B29" s="25">
        <v>331.5</v>
      </c>
      <c r="C29" s="20" t="s">
        <v>32</v>
      </c>
      <c r="D29" s="46">
        <v>0</v>
      </c>
      <c r="E29" s="46">
        <v>6291812</v>
      </c>
      <c r="F29" s="46">
        <v>0</v>
      </c>
      <c r="G29" s="46">
        <v>164015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6455827</v>
      </c>
      <c r="O29" s="47">
        <f t="shared" si="1"/>
        <v>18.018993577630841</v>
      </c>
      <c r="P29" s="9"/>
    </row>
    <row r="30" spans="1:16">
      <c r="A30" s="12"/>
      <c r="B30" s="25">
        <v>331.61</v>
      </c>
      <c r="C30" s="20" t="s">
        <v>37</v>
      </c>
      <c r="D30" s="46">
        <v>0</v>
      </c>
      <c r="E30" s="46">
        <v>2889283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2889283</v>
      </c>
      <c r="O30" s="47">
        <f t="shared" si="1"/>
        <v>8.064338127548643</v>
      </c>
      <c r="P30" s="9"/>
    </row>
    <row r="31" spans="1:16">
      <c r="A31" s="12"/>
      <c r="B31" s="25">
        <v>331.7</v>
      </c>
      <c r="C31" s="20" t="s">
        <v>119</v>
      </c>
      <c r="D31" s="46">
        <v>0</v>
      </c>
      <c r="E31" s="46">
        <v>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50000</v>
      </c>
      <c r="O31" s="47">
        <f t="shared" si="1"/>
        <v>0.13955604431183519</v>
      </c>
      <c r="P31" s="9"/>
    </row>
    <row r="32" spans="1:16">
      <c r="A32" s="12"/>
      <c r="B32" s="25">
        <v>331.9</v>
      </c>
      <c r="C32" s="20" t="s">
        <v>33</v>
      </c>
      <c r="D32" s="46">
        <v>0</v>
      </c>
      <c r="E32" s="46">
        <v>575536</v>
      </c>
      <c r="F32" s="46">
        <v>0</v>
      </c>
      <c r="G32" s="46">
        <v>-864817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-289281</v>
      </c>
      <c r="O32" s="47">
        <f t="shared" si="1"/>
        <v>-0.80741824109143989</v>
      </c>
      <c r="P32" s="9"/>
    </row>
    <row r="33" spans="1:16">
      <c r="A33" s="12"/>
      <c r="B33" s="25">
        <v>334.2</v>
      </c>
      <c r="C33" s="20" t="s">
        <v>34</v>
      </c>
      <c r="D33" s="46">
        <v>6595362</v>
      </c>
      <c r="E33" s="46">
        <v>400900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6996262</v>
      </c>
      <c r="O33" s="47">
        <f t="shared" si="1"/>
        <v>19.527412993784175</v>
      </c>
      <c r="P33" s="9"/>
    </row>
    <row r="34" spans="1:16">
      <c r="A34" s="12"/>
      <c r="B34" s="25">
        <v>334.35</v>
      </c>
      <c r="C34" s="20" t="s">
        <v>162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40826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40826</v>
      </c>
      <c r="O34" s="47">
        <f t="shared" si="1"/>
        <v>0.11395030130149966</v>
      </c>
      <c r="P34" s="9"/>
    </row>
    <row r="35" spans="1:16">
      <c r="A35" s="12"/>
      <c r="B35" s="25">
        <v>334.39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5029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7">SUM(D35:M35)</f>
        <v>5029</v>
      </c>
      <c r="O35" s="47">
        <f t="shared" si="1"/>
        <v>1.4036546936884383E-2</v>
      </c>
      <c r="P35" s="9"/>
    </row>
    <row r="36" spans="1:16">
      <c r="A36" s="12"/>
      <c r="B36" s="25">
        <v>334.49</v>
      </c>
      <c r="C36" s="20" t="s">
        <v>39</v>
      </c>
      <c r="D36" s="46">
        <v>0</v>
      </c>
      <c r="E36" s="46">
        <v>1249930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1249930</v>
      </c>
      <c r="O36" s="47">
        <f t="shared" si="1"/>
        <v>3.488705729333843</v>
      </c>
      <c r="P36" s="9"/>
    </row>
    <row r="37" spans="1:16">
      <c r="A37" s="12"/>
      <c r="B37" s="25">
        <v>334.5</v>
      </c>
      <c r="C37" s="20" t="s">
        <v>40</v>
      </c>
      <c r="D37" s="46">
        <v>0</v>
      </c>
      <c r="E37" s="46">
        <v>0</v>
      </c>
      <c r="F37" s="46">
        <v>0</v>
      </c>
      <c r="G37" s="46">
        <v>219418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219418</v>
      </c>
      <c r="O37" s="47">
        <f t="shared" ref="O37:O68" si="8">(N37/O$97)</f>
        <v>0.61242216261628513</v>
      </c>
      <c r="P37" s="9"/>
    </row>
    <row r="38" spans="1:16">
      <c r="A38" s="12"/>
      <c r="B38" s="25">
        <v>334.9</v>
      </c>
      <c r="C38" s="20" t="s">
        <v>42</v>
      </c>
      <c r="D38" s="46">
        <v>0</v>
      </c>
      <c r="E38" s="46">
        <v>569744</v>
      </c>
      <c r="F38" s="46">
        <v>0</v>
      </c>
      <c r="G38" s="46">
        <v>809314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1379058</v>
      </c>
      <c r="O38" s="47">
        <f t="shared" si="8"/>
        <v>3.8491175871318162</v>
      </c>
      <c r="P38" s="9"/>
    </row>
    <row r="39" spans="1:16">
      <c r="A39" s="12"/>
      <c r="B39" s="25">
        <v>335.12</v>
      </c>
      <c r="C39" s="20" t="s">
        <v>142</v>
      </c>
      <c r="D39" s="46">
        <v>8615963</v>
      </c>
      <c r="E39" s="46">
        <v>3692556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12308519</v>
      </c>
      <c r="O39" s="47">
        <f t="shared" si="8"/>
        <v>34.354564459541308</v>
      </c>
      <c r="P39" s="9"/>
    </row>
    <row r="40" spans="1:16">
      <c r="A40" s="12"/>
      <c r="B40" s="25">
        <v>335.14</v>
      </c>
      <c r="C40" s="20" t="s">
        <v>143</v>
      </c>
      <c r="D40" s="46">
        <v>163392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163392</v>
      </c>
      <c r="O40" s="47">
        <f t="shared" si="8"/>
        <v>0.45604682384398748</v>
      </c>
      <c r="P40" s="9"/>
    </row>
    <row r="41" spans="1:16">
      <c r="A41" s="12"/>
      <c r="B41" s="25">
        <v>335.15</v>
      </c>
      <c r="C41" s="20" t="s">
        <v>144</v>
      </c>
      <c r="D41" s="46">
        <v>703378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703378</v>
      </c>
      <c r="O41" s="47">
        <f t="shared" si="8"/>
        <v>1.9632130267194003</v>
      </c>
      <c r="P41" s="9"/>
    </row>
    <row r="42" spans="1:16">
      <c r="A42" s="12"/>
      <c r="B42" s="25">
        <v>335.18</v>
      </c>
      <c r="C42" s="20" t="s">
        <v>145</v>
      </c>
      <c r="D42" s="46">
        <v>28873146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28873146</v>
      </c>
      <c r="O42" s="47">
        <f t="shared" si="8"/>
        <v>80.588440851961735</v>
      </c>
      <c r="P42" s="9"/>
    </row>
    <row r="43" spans="1:16">
      <c r="A43" s="12"/>
      <c r="B43" s="25">
        <v>335.19</v>
      </c>
      <c r="C43" s="20" t="s">
        <v>158</v>
      </c>
      <c r="D43" s="46">
        <v>0</v>
      </c>
      <c r="E43" s="46">
        <v>2326390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2326390</v>
      </c>
      <c r="O43" s="47">
        <f t="shared" si="8"/>
        <v>6.4932357185322056</v>
      </c>
      <c r="P43" s="9"/>
    </row>
    <row r="44" spans="1:16">
      <c r="A44" s="12"/>
      <c r="B44" s="25">
        <v>335.29</v>
      </c>
      <c r="C44" s="20" t="s">
        <v>47</v>
      </c>
      <c r="D44" s="46">
        <v>156557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156557</v>
      </c>
      <c r="O44" s="47">
        <f t="shared" si="8"/>
        <v>0.43696951258655964</v>
      </c>
      <c r="P44" s="9"/>
    </row>
    <row r="45" spans="1:16">
      <c r="A45" s="12"/>
      <c r="B45" s="25">
        <v>335.49</v>
      </c>
      <c r="C45" s="20" t="s">
        <v>48</v>
      </c>
      <c r="D45" s="46">
        <v>192599</v>
      </c>
      <c r="E45" s="46">
        <v>61493</v>
      </c>
      <c r="F45" s="46">
        <v>0</v>
      </c>
      <c r="G45" s="46">
        <v>0</v>
      </c>
      <c r="H45" s="46">
        <v>0</v>
      </c>
      <c r="I45" s="46">
        <v>0</v>
      </c>
      <c r="J45" s="46">
        <v>144375</v>
      </c>
      <c r="K45" s="46">
        <v>0</v>
      </c>
      <c r="L45" s="46">
        <v>0</v>
      </c>
      <c r="M45" s="46">
        <v>0</v>
      </c>
      <c r="N45" s="46">
        <f t="shared" si="7"/>
        <v>398467</v>
      </c>
      <c r="O45" s="47">
        <f t="shared" si="8"/>
        <v>1.1121695661760806</v>
      </c>
      <c r="P45" s="9"/>
    </row>
    <row r="46" spans="1:16">
      <c r="A46" s="12"/>
      <c r="B46" s="25">
        <v>335.5</v>
      </c>
      <c r="C46" s="20" t="s">
        <v>49</v>
      </c>
      <c r="D46" s="46">
        <v>0</v>
      </c>
      <c r="E46" s="46">
        <v>2130813</v>
      </c>
      <c r="F46" s="46">
        <v>0</v>
      </c>
      <c r="G46" s="46">
        <v>0</v>
      </c>
      <c r="H46" s="46">
        <v>0</v>
      </c>
      <c r="I46" s="46">
        <v>114610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2245423</v>
      </c>
      <c r="O46" s="47">
        <f t="shared" si="8"/>
        <v>6.267247033736278</v>
      </c>
      <c r="P46" s="9"/>
    </row>
    <row r="47" spans="1:16">
      <c r="A47" s="12"/>
      <c r="B47" s="25">
        <v>337.1</v>
      </c>
      <c r="C47" s="20" t="s">
        <v>50</v>
      </c>
      <c r="D47" s="46">
        <v>0</v>
      </c>
      <c r="E47" s="46">
        <v>0</v>
      </c>
      <c r="F47" s="46">
        <v>0</v>
      </c>
      <c r="G47" s="46">
        <v>854234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9">SUM(D47:M47)</f>
        <v>854234</v>
      </c>
      <c r="O47" s="47">
        <f t="shared" si="8"/>
        <v>2.3842703591335246</v>
      </c>
      <c r="P47" s="9"/>
    </row>
    <row r="48" spans="1:16">
      <c r="A48" s="12"/>
      <c r="B48" s="25">
        <v>337.2</v>
      </c>
      <c r="C48" s="20" t="s">
        <v>51</v>
      </c>
      <c r="D48" s="46">
        <v>1770606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1770606</v>
      </c>
      <c r="O48" s="47">
        <f t="shared" si="8"/>
        <v>4.9419753878960249</v>
      </c>
      <c r="P48" s="9"/>
    </row>
    <row r="49" spans="1:16">
      <c r="A49" s="12"/>
      <c r="B49" s="25">
        <v>337.3</v>
      </c>
      <c r="C49" s="20" t="s">
        <v>52</v>
      </c>
      <c r="D49" s="46">
        <v>0</v>
      </c>
      <c r="E49" s="46">
        <v>0</v>
      </c>
      <c r="F49" s="46">
        <v>0</v>
      </c>
      <c r="G49" s="46">
        <v>2552987</v>
      </c>
      <c r="H49" s="46">
        <v>0</v>
      </c>
      <c r="I49" s="46">
        <v>-5132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2547855</v>
      </c>
      <c r="O49" s="47">
        <f t="shared" si="8"/>
        <v>7.1113713056026171</v>
      </c>
      <c r="P49" s="9"/>
    </row>
    <row r="50" spans="1:16">
      <c r="A50" s="12"/>
      <c r="B50" s="25">
        <v>337.4</v>
      </c>
      <c r="C50" s="20" t="s">
        <v>53</v>
      </c>
      <c r="D50" s="46">
        <v>10000</v>
      </c>
      <c r="E50" s="46">
        <v>888439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300000</v>
      </c>
      <c r="N50" s="46">
        <f t="shared" si="9"/>
        <v>1198439</v>
      </c>
      <c r="O50" s="47">
        <f t="shared" si="8"/>
        <v>3.3449881237806292</v>
      </c>
      <c r="P50" s="9"/>
    </row>
    <row r="51" spans="1:16">
      <c r="A51" s="12"/>
      <c r="B51" s="25">
        <v>338</v>
      </c>
      <c r="C51" s="20" t="s">
        <v>56</v>
      </c>
      <c r="D51" s="46">
        <v>1112844</v>
      </c>
      <c r="E51" s="46">
        <v>1721072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2833916</v>
      </c>
      <c r="O51" s="47">
        <f t="shared" si="8"/>
        <v>7.9098021374403746</v>
      </c>
      <c r="P51" s="9"/>
    </row>
    <row r="52" spans="1:16" ht="15.75">
      <c r="A52" s="29" t="s">
        <v>61</v>
      </c>
      <c r="B52" s="30"/>
      <c r="C52" s="31"/>
      <c r="D52" s="32">
        <f t="shared" ref="D52:M52" si="10">SUM(D53:D71)</f>
        <v>40167940</v>
      </c>
      <c r="E52" s="32">
        <f t="shared" si="10"/>
        <v>695699</v>
      </c>
      <c r="F52" s="32">
        <f t="shared" si="10"/>
        <v>0</v>
      </c>
      <c r="G52" s="32">
        <f t="shared" si="10"/>
        <v>123032</v>
      </c>
      <c r="H52" s="32">
        <f t="shared" si="10"/>
        <v>0</v>
      </c>
      <c r="I52" s="32">
        <f t="shared" si="10"/>
        <v>312823244</v>
      </c>
      <c r="J52" s="32">
        <f t="shared" si="10"/>
        <v>23565227</v>
      </c>
      <c r="K52" s="32">
        <f t="shared" si="10"/>
        <v>0</v>
      </c>
      <c r="L52" s="32">
        <f t="shared" si="10"/>
        <v>0</v>
      </c>
      <c r="M52" s="32">
        <f t="shared" si="10"/>
        <v>646180</v>
      </c>
      <c r="N52" s="32">
        <f t="shared" si="9"/>
        <v>378021322</v>
      </c>
      <c r="O52" s="45">
        <f t="shared" si="8"/>
        <v>1055.1032072770104</v>
      </c>
      <c r="P52" s="10"/>
    </row>
    <row r="53" spans="1:16">
      <c r="A53" s="12"/>
      <c r="B53" s="25">
        <v>341.2</v>
      </c>
      <c r="C53" s="20" t="s">
        <v>146</v>
      </c>
      <c r="D53" s="46">
        <v>4987162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20305147</v>
      </c>
      <c r="K53" s="46">
        <v>0</v>
      </c>
      <c r="L53" s="46">
        <v>0</v>
      </c>
      <c r="M53" s="46">
        <v>0</v>
      </c>
      <c r="N53" s="46">
        <f t="shared" ref="N53:N71" si="11">SUM(D53:M53)</f>
        <v>25292309</v>
      </c>
      <c r="O53" s="47">
        <f t="shared" si="8"/>
        <v>70.593891911052566</v>
      </c>
      <c r="P53" s="9"/>
    </row>
    <row r="54" spans="1:16">
      <c r="A54" s="12"/>
      <c r="B54" s="25">
        <v>341.9</v>
      </c>
      <c r="C54" s="20" t="s">
        <v>147</v>
      </c>
      <c r="D54" s="46">
        <v>69142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69142</v>
      </c>
      <c r="O54" s="47">
        <f t="shared" si="8"/>
        <v>0.19298368031617819</v>
      </c>
      <c r="P54" s="9"/>
    </row>
    <row r="55" spans="1:16">
      <c r="A55" s="12"/>
      <c r="B55" s="25">
        <v>342.1</v>
      </c>
      <c r="C55" s="20" t="s">
        <v>66</v>
      </c>
      <c r="D55" s="46">
        <v>8771913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8771913</v>
      </c>
      <c r="O55" s="47">
        <f t="shared" si="8"/>
        <v>24.483469586551262</v>
      </c>
      <c r="P55" s="9"/>
    </row>
    <row r="56" spans="1:16">
      <c r="A56" s="12"/>
      <c r="B56" s="25">
        <v>342.2</v>
      </c>
      <c r="C56" s="20" t="s">
        <v>67</v>
      </c>
      <c r="D56" s="46">
        <v>4844811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4844811</v>
      </c>
      <c r="O56" s="47">
        <f t="shared" si="8"/>
        <v>13.522453171969332</v>
      </c>
      <c r="P56" s="9"/>
    </row>
    <row r="57" spans="1:16">
      <c r="A57" s="12"/>
      <c r="B57" s="25">
        <v>342.5</v>
      </c>
      <c r="C57" s="20" t="s">
        <v>68</v>
      </c>
      <c r="D57" s="46">
        <v>435754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435754</v>
      </c>
      <c r="O57" s="47">
        <f t="shared" si="8"/>
        <v>1.2162420906611886</v>
      </c>
      <c r="P57" s="9"/>
    </row>
    <row r="58" spans="1:16">
      <c r="A58" s="12"/>
      <c r="B58" s="25">
        <v>342.6</v>
      </c>
      <c r="C58" s="20" t="s">
        <v>69</v>
      </c>
      <c r="D58" s="46">
        <v>7137465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7137465</v>
      </c>
      <c r="O58" s="47">
        <f t="shared" si="8"/>
        <v>19.921527636283454</v>
      </c>
      <c r="P58" s="9"/>
    </row>
    <row r="59" spans="1:16">
      <c r="A59" s="12"/>
      <c r="B59" s="25">
        <v>342.9</v>
      </c>
      <c r="C59" s="20" t="s">
        <v>70</v>
      </c>
      <c r="D59" s="46">
        <v>131019</v>
      </c>
      <c r="E59" s="46">
        <v>252619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383638</v>
      </c>
      <c r="O59" s="47">
        <f t="shared" si="8"/>
        <v>1.0707800345540766</v>
      </c>
      <c r="P59" s="9"/>
    </row>
    <row r="60" spans="1:16">
      <c r="A60" s="12"/>
      <c r="B60" s="25">
        <v>343.3</v>
      </c>
      <c r="C60" s="20" t="s">
        <v>72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3260080</v>
      </c>
      <c r="K60" s="46">
        <v>0</v>
      </c>
      <c r="L60" s="46">
        <v>0</v>
      </c>
      <c r="M60" s="46">
        <v>0</v>
      </c>
      <c r="N60" s="46">
        <f t="shared" si="11"/>
        <v>3260080</v>
      </c>
      <c r="O60" s="47">
        <f t="shared" si="8"/>
        <v>9.0992773788025527</v>
      </c>
      <c r="P60" s="9"/>
    </row>
    <row r="61" spans="1:16">
      <c r="A61" s="12"/>
      <c r="B61" s="25">
        <v>343.4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89217040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89217040</v>
      </c>
      <c r="O61" s="47">
        <f t="shared" si="8"/>
        <v>249.01554375221545</v>
      </c>
      <c r="P61" s="9"/>
    </row>
    <row r="62" spans="1:16">
      <c r="A62" s="12"/>
      <c r="B62" s="25">
        <v>343.5</v>
      </c>
      <c r="C62" s="20" t="s">
        <v>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206804931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206804931</v>
      </c>
      <c r="O62" s="47">
        <f t="shared" si="8"/>
        <v>577.21756229084042</v>
      </c>
      <c r="P62" s="9"/>
    </row>
    <row r="63" spans="1:16">
      <c r="A63" s="12"/>
      <c r="B63" s="25">
        <v>343.9</v>
      </c>
      <c r="C63" s="20" t="s">
        <v>75</v>
      </c>
      <c r="D63" s="46">
        <v>2530</v>
      </c>
      <c r="E63" s="46">
        <v>16002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18532</v>
      </c>
      <c r="O63" s="47">
        <f t="shared" si="8"/>
        <v>5.1725052263738594E-2</v>
      </c>
      <c r="P63" s="9"/>
    </row>
    <row r="64" spans="1:16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646180</v>
      </c>
      <c r="N64" s="46">
        <f t="shared" si="11"/>
        <v>646180</v>
      </c>
      <c r="O64" s="47">
        <f t="shared" si="8"/>
        <v>1.8035664942684333</v>
      </c>
      <c r="P64" s="9"/>
    </row>
    <row r="65" spans="1:16">
      <c r="A65" s="12"/>
      <c r="B65" s="25">
        <v>344.5</v>
      </c>
      <c r="C65" s="20" t="s">
        <v>149</v>
      </c>
      <c r="D65" s="46">
        <v>37783</v>
      </c>
      <c r="E65" s="46">
        <v>0</v>
      </c>
      <c r="F65" s="46">
        <v>0</v>
      </c>
      <c r="G65" s="46">
        <v>123032</v>
      </c>
      <c r="H65" s="46">
        <v>0</v>
      </c>
      <c r="I65" s="46">
        <v>14160258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14321073</v>
      </c>
      <c r="O65" s="47">
        <f t="shared" si="8"/>
        <v>39.971845963620531</v>
      </c>
      <c r="P65" s="9"/>
    </row>
    <row r="66" spans="1:16">
      <c r="A66" s="12"/>
      <c r="B66" s="25">
        <v>345.1</v>
      </c>
      <c r="C66" s="20" t="s">
        <v>78</v>
      </c>
      <c r="D66" s="46">
        <v>27845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27845</v>
      </c>
      <c r="O66" s="47">
        <f t="shared" si="8"/>
        <v>7.7718761077261014E-2</v>
      </c>
      <c r="P66" s="9"/>
    </row>
    <row r="67" spans="1:16">
      <c r="A67" s="12"/>
      <c r="B67" s="25">
        <v>347.2</v>
      </c>
      <c r="C67" s="20" t="s">
        <v>79</v>
      </c>
      <c r="D67" s="46">
        <v>2492343</v>
      </c>
      <c r="E67" s="46">
        <v>0</v>
      </c>
      <c r="F67" s="46">
        <v>0</v>
      </c>
      <c r="G67" s="46">
        <v>0</v>
      </c>
      <c r="H67" s="46">
        <v>0</v>
      </c>
      <c r="I67" s="46">
        <v>16062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2508405</v>
      </c>
      <c r="O67" s="47">
        <f t="shared" si="8"/>
        <v>7.0012615866405792</v>
      </c>
      <c r="P67" s="9"/>
    </row>
    <row r="68" spans="1:16">
      <c r="A68" s="12"/>
      <c r="B68" s="25">
        <v>347.4</v>
      </c>
      <c r="C68" s="20" t="s">
        <v>80</v>
      </c>
      <c r="D68" s="46">
        <v>118816</v>
      </c>
      <c r="E68" s="46">
        <v>153654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272470</v>
      </c>
      <c r="O68" s="47">
        <f t="shared" si="8"/>
        <v>0.76049670787291468</v>
      </c>
      <c r="P68" s="9"/>
    </row>
    <row r="69" spans="1:16">
      <c r="A69" s="12"/>
      <c r="B69" s="25">
        <v>347.5</v>
      </c>
      <c r="C69" s="20" t="s">
        <v>81</v>
      </c>
      <c r="D69" s="46">
        <v>9388063</v>
      </c>
      <c r="E69" s="46">
        <v>0</v>
      </c>
      <c r="F69" s="46">
        <v>0</v>
      </c>
      <c r="G69" s="46">
        <v>0</v>
      </c>
      <c r="H69" s="46">
        <v>0</v>
      </c>
      <c r="I69" s="46">
        <v>2624953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12013016</v>
      </c>
      <c r="O69" s="47">
        <f t="shared" ref="O69:O95" si="12">(N69/O$97)</f>
        <v>33.529779864295705</v>
      </c>
      <c r="P69" s="9"/>
    </row>
    <row r="70" spans="1:16">
      <c r="A70" s="12"/>
      <c r="B70" s="25">
        <v>347.9</v>
      </c>
      <c r="C70" s="20" t="s">
        <v>82</v>
      </c>
      <c r="D70" s="46">
        <v>371488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371488</v>
      </c>
      <c r="O70" s="47">
        <f t="shared" si="12"/>
        <v>1.0368679157863006</v>
      </c>
      <c r="P70" s="9"/>
    </row>
    <row r="71" spans="1:16">
      <c r="A71" s="12"/>
      <c r="B71" s="25">
        <v>349</v>
      </c>
      <c r="C71" s="20" t="s">
        <v>1</v>
      </c>
      <c r="D71" s="46">
        <v>1351806</v>
      </c>
      <c r="E71" s="46">
        <v>273424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1625230</v>
      </c>
      <c r="O71" s="47">
        <f t="shared" si="12"/>
        <v>4.5362133979384778</v>
      </c>
      <c r="P71" s="9"/>
    </row>
    <row r="72" spans="1:16" ht="15.75">
      <c r="A72" s="29" t="s">
        <v>62</v>
      </c>
      <c r="B72" s="30"/>
      <c r="C72" s="31"/>
      <c r="D72" s="32">
        <f t="shared" ref="D72:M72" si="13">SUM(D73:D78)</f>
        <v>5896230</v>
      </c>
      <c r="E72" s="32">
        <f t="shared" si="13"/>
        <v>1532249</v>
      </c>
      <c r="F72" s="32">
        <f t="shared" si="13"/>
        <v>0</v>
      </c>
      <c r="G72" s="32">
        <f t="shared" si="13"/>
        <v>27428307</v>
      </c>
      <c r="H72" s="32">
        <f t="shared" si="13"/>
        <v>0</v>
      </c>
      <c r="I72" s="32">
        <f t="shared" si="13"/>
        <v>1906959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80" si="14">SUM(D72:M72)</f>
        <v>36763745</v>
      </c>
      <c r="O72" s="45">
        <f t="shared" si="12"/>
        <v>102.61205652578019</v>
      </c>
      <c r="P72" s="10"/>
    </row>
    <row r="73" spans="1:16">
      <c r="A73" s="13"/>
      <c r="B73" s="39">
        <v>351.1</v>
      </c>
      <c r="C73" s="21" t="s">
        <v>85</v>
      </c>
      <c r="D73" s="46">
        <v>4078361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4078361</v>
      </c>
      <c r="O73" s="47">
        <f t="shared" si="12"/>
        <v>11.38319856871321</v>
      </c>
      <c r="P73" s="9"/>
    </row>
    <row r="74" spans="1:16">
      <c r="A74" s="13"/>
      <c r="B74" s="39">
        <v>351.2</v>
      </c>
      <c r="C74" s="21" t="s">
        <v>86</v>
      </c>
      <c r="D74" s="46">
        <v>62112</v>
      </c>
      <c r="E74" s="46">
        <v>237511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299623</v>
      </c>
      <c r="O74" s="47">
        <f t="shared" si="12"/>
        <v>0.83628401329689994</v>
      </c>
      <c r="P74" s="9"/>
    </row>
    <row r="75" spans="1:16">
      <c r="A75" s="13"/>
      <c r="B75" s="39">
        <v>351.3</v>
      </c>
      <c r="C75" s="21" t="s">
        <v>87</v>
      </c>
      <c r="D75" s="46">
        <v>181673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181673</v>
      </c>
      <c r="O75" s="47">
        <f t="shared" si="12"/>
        <v>0.50707130476528073</v>
      </c>
      <c r="P75" s="9"/>
    </row>
    <row r="76" spans="1:16">
      <c r="A76" s="13"/>
      <c r="B76" s="39">
        <v>353</v>
      </c>
      <c r="C76" s="21" t="s">
        <v>163</v>
      </c>
      <c r="D76" s="46">
        <v>0</v>
      </c>
      <c r="E76" s="46">
        <v>0</v>
      </c>
      <c r="F76" s="46">
        <v>0</v>
      </c>
      <c r="G76" s="46">
        <v>27428307</v>
      </c>
      <c r="H76" s="46">
        <v>0</v>
      </c>
      <c r="I76" s="46">
        <v>270418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27698725</v>
      </c>
      <c r="O76" s="47">
        <f t="shared" si="12"/>
        <v>77.31048986962675</v>
      </c>
      <c r="P76" s="9"/>
    </row>
    <row r="77" spans="1:16">
      <c r="A77" s="13"/>
      <c r="B77" s="39">
        <v>354</v>
      </c>
      <c r="C77" s="21" t="s">
        <v>88</v>
      </c>
      <c r="D77" s="46">
        <v>1521922</v>
      </c>
      <c r="E77" s="46">
        <v>0</v>
      </c>
      <c r="F77" s="46">
        <v>0</v>
      </c>
      <c r="G77" s="46">
        <v>0</v>
      </c>
      <c r="H77" s="46">
        <v>0</v>
      </c>
      <c r="I77" s="46">
        <v>1636541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3158463</v>
      </c>
      <c r="O77" s="47">
        <f t="shared" si="12"/>
        <v>8.8156520477058375</v>
      </c>
      <c r="P77" s="9"/>
    </row>
    <row r="78" spans="1:16">
      <c r="A78" s="13"/>
      <c r="B78" s="39">
        <v>359</v>
      </c>
      <c r="C78" s="21" t="s">
        <v>89</v>
      </c>
      <c r="D78" s="46">
        <v>52162</v>
      </c>
      <c r="E78" s="46">
        <v>1294738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1346900</v>
      </c>
      <c r="O78" s="47">
        <f t="shared" si="12"/>
        <v>3.7593607216722162</v>
      </c>
      <c r="P78" s="9"/>
    </row>
    <row r="79" spans="1:16" ht="15.75">
      <c r="A79" s="29" t="s">
        <v>4</v>
      </c>
      <c r="B79" s="30"/>
      <c r="C79" s="31"/>
      <c r="D79" s="32">
        <f t="shared" ref="D79:M79" si="15">SUM(D80:D88)</f>
        <v>3297296</v>
      </c>
      <c r="E79" s="32">
        <f t="shared" si="15"/>
        <v>3198973</v>
      </c>
      <c r="F79" s="32">
        <f t="shared" si="15"/>
        <v>167381</v>
      </c>
      <c r="G79" s="32">
        <f t="shared" si="15"/>
        <v>1554123</v>
      </c>
      <c r="H79" s="32">
        <f t="shared" si="15"/>
        <v>0</v>
      </c>
      <c r="I79" s="32">
        <f t="shared" si="15"/>
        <v>3774872</v>
      </c>
      <c r="J79" s="32">
        <f t="shared" si="15"/>
        <v>349014</v>
      </c>
      <c r="K79" s="32">
        <f t="shared" si="15"/>
        <v>-41155312</v>
      </c>
      <c r="L79" s="32">
        <f t="shared" si="15"/>
        <v>0</v>
      </c>
      <c r="M79" s="32">
        <f t="shared" si="15"/>
        <v>1636</v>
      </c>
      <c r="N79" s="32">
        <f t="shared" si="14"/>
        <v>-28812017</v>
      </c>
      <c r="O79" s="45">
        <f t="shared" si="12"/>
        <v>-80.417822423306973</v>
      </c>
      <c r="P79" s="10"/>
    </row>
    <row r="80" spans="1:16">
      <c r="A80" s="12"/>
      <c r="B80" s="25">
        <v>361.1</v>
      </c>
      <c r="C80" s="20" t="s">
        <v>90</v>
      </c>
      <c r="D80" s="46">
        <v>519586</v>
      </c>
      <c r="E80" s="46">
        <v>800173</v>
      </c>
      <c r="F80" s="46">
        <v>132381</v>
      </c>
      <c r="G80" s="46">
        <v>587819</v>
      </c>
      <c r="H80" s="46">
        <v>0</v>
      </c>
      <c r="I80" s="46">
        <v>2158926</v>
      </c>
      <c r="J80" s="46">
        <v>90357</v>
      </c>
      <c r="K80" s="46">
        <v>13054761</v>
      </c>
      <c r="L80" s="46">
        <v>0</v>
      </c>
      <c r="M80" s="46">
        <v>1636</v>
      </c>
      <c r="N80" s="46">
        <f t="shared" si="14"/>
        <v>17345639</v>
      </c>
      <c r="O80" s="47">
        <f t="shared" si="12"/>
        <v>48.413775298021932</v>
      </c>
      <c r="P80" s="9"/>
    </row>
    <row r="81" spans="1:119">
      <c r="A81" s="12"/>
      <c r="B81" s="25">
        <v>361.3</v>
      </c>
      <c r="C81" s="20" t="s">
        <v>91</v>
      </c>
      <c r="D81" s="46">
        <v>71600</v>
      </c>
      <c r="E81" s="46">
        <v>-31246</v>
      </c>
      <c r="F81" s="46">
        <v>0</v>
      </c>
      <c r="G81" s="46">
        <v>0</v>
      </c>
      <c r="H81" s="46">
        <v>0</v>
      </c>
      <c r="I81" s="46">
        <v>1134462</v>
      </c>
      <c r="J81" s="46">
        <v>0</v>
      </c>
      <c r="K81" s="46">
        <v>30500057</v>
      </c>
      <c r="L81" s="46">
        <v>0</v>
      </c>
      <c r="M81" s="46">
        <v>0</v>
      </c>
      <c r="N81" s="46">
        <f t="shared" ref="N81:N88" si="16">SUM(D81:M81)</f>
        <v>31674873</v>
      </c>
      <c r="O81" s="47">
        <f t="shared" si="12"/>
        <v>88.408399599195036</v>
      </c>
      <c r="P81" s="9"/>
    </row>
    <row r="82" spans="1:119">
      <c r="A82" s="12"/>
      <c r="B82" s="25">
        <v>361.4</v>
      </c>
      <c r="C82" s="20" t="s">
        <v>150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-147871556</v>
      </c>
      <c r="L82" s="46">
        <v>0</v>
      </c>
      <c r="M82" s="46">
        <v>0</v>
      </c>
      <c r="N82" s="46">
        <f t="shared" si="16"/>
        <v>-147871556</v>
      </c>
      <c r="O82" s="47">
        <f t="shared" si="12"/>
        <v>-412.72738843192036</v>
      </c>
      <c r="P82" s="9"/>
    </row>
    <row r="83" spans="1:119">
      <c r="A83" s="12"/>
      <c r="B83" s="25">
        <v>362</v>
      </c>
      <c r="C83" s="20" t="s">
        <v>92</v>
      </c>
      <c r="D83" s="46">
        <v>674018</v>
      </c>
      <c r="E83" s="46">
        <v>0</v>
      </c>
      <c r="F83" s="46">
        <v>0</v>
      </c>
      <c r="G83" s="46">
        <v>0</v>
      </c>
      <c r="H83" s="46">
        <v>0</v>
      </c>
      <c r="I83" s="46">
        <v>608075</v>
      </c>
      <c r="J83" s="46">
        <v>0</v>
      </c>
      <c r="K83" s="46">
        <v>712606</v>
      </c>
      <c r="L83" s="46">
        <v>0</v>
      </c>
      <c r="M83" s="46">
        <v>0</v>
      </c>
      <c r="N83" s="46">
        <f t="shared" si="16"/>
        <v>1994699</v>
      </c>
      <c r="O83" s="47">
        <f t="shared" si="12"/>
        <v>5.5674460406554669</v>
      </c>
      <c r="P83" s="9"/>
    </row>
    <row r="84" spans="1:119">
      <c r="A84" s="12"/>
      <c r="B84" s="25">
        <v>364</v>
      </c>
      <c r="C84" s="20" t="s">
        <v>151</v>
      </c>
      <c r="D84" s="46">
        <v>184747</v>
      </c>
      <c r="E84" s="46">
        <v>900304</v>
      </c>
      <c r="F84" s="46">
        <v>0</v>
      </c>
      <c r="G84" s="46">
        <v>0</v>
      </c>
      <c r="H84" s="46">
        <v>0</v>
      </c>
      <c r="I84" s="46">
        <v>-1115228</v>
      </c>
      <c r="J84" s="46">
        <v>258006</v>
      </c>
      <c r="K84" s="46">
        <v>0</v>
      </c>
      <c r="L84" s="46">
        <v>0</v>
      </c>
      <c r="M84" s="46">
        <v>0</v>
      </c>
      <c r="N84" s="46">
        <f t="shared" si="16"/>
        <v>227829</v>
      </c>
      <c r="O84" s="47">
        <f t="shared" si="12"/>
        <v>0.63589828039042195</v>
      </c>
      <c r="P84" s="9"/>
    </row>
    <row r="85" spans="1:119">
      <c r="A85" s="12"/>
      <c r="B85" s="25">
        <v>365</v>
      </c>
      <c r="C85" s="20" t="s">
        <v>152</v>
      </c>
      <c r="D85" s="46">
        <v>0</v>
      </c>
      <c r="E85" s="46">
        <v>0</v>
      </c>
      <c r="F85" s="46">
        <v>0</v>
      </c>
      <c r="G85" s="46">
        <v>252776</v>
      </c>
      <c r="H85" s="46">
        <v>0</v>
      </c>
      <c r="I85" s="46">
        <v>287708</v>
      </c>
      <c r="J85" s="46">
        <v>9674</v>
      </c>
      <c r="K85" s="46">
        <v>0</v>
      </c>
      <c r="L85" s="46">
        <v>0</v>
      </c>
      <c r="M85" s="46">
        <v>0</v>
      </c>
      <c r="N85" s="46">
        <f t="shared" si="16"/>
        <v>550158</v>
      </c>
      <c r="O85" s="47">
        <f t="shared" si="12"/>
        <v>1.5355574845302125</v>
      </c>
      <c r="P85" s="9"/>
    </row>
    <row r="86" spans="1:119">
      <c r="A86" s="12"/>
      <c r="B86" s="25">
        <v>366</v>
      </c>
      <c r="C86" s="20" t="s">
        <v>95</v>
      </c>
      <c r="D86" s="46">
        <v>85357</v>
      </c>
      <c r="E86" s="46">
        <v>338143</v>
      </c>
      <c r="F86" s="46">
        <v>35000</v>
      </c>
      <c r="G86" s="46">
        <v>520484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978984</v>
      </c>
      <c r="O86" s="47">
        <f t="shared" si="12"/>
        <v>2.7324626896915531</v>
      </c>
      <c r="P86" s="9"/>
    </row>
    <row r="87" spans="1:119">
      <c r="A87" s="12"/>
      <c r="B87" s="25">
        <v>368</v>
      </c>
      <c r="C87" s="20" t="s">
        <v>96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54918183</v>
      </c>
      <c r="L87" s="46">
        <v>0</v>
      </c>
      <c r="M87" s="46">
        <v>0</v>
      </c>
      <c r="N87" s="46">
        <f t="shared" si="16"/>
        <v>54918183</v>
      </c>
      <c r="O87" s="47">
        <f t="shared" si="12"/>
        <v>153.28328760546947</v>
      </c>
      <c r="P87" s="9"/>
    </row>
    <row r="88" spans="1:119">
      <c r="A88" s="12"/>
      <c r="B88" s="25">
        <v>369.9</v>
      </c>
      <c r="C88" s="20" t="s">
        <v>98</v>
      </c>
      <c r="D88" s="46">
        <v>1761988</v>
      </c>
      <c r="E88" s="46">
        <v>1191599</v>
      </c>
      <c r="F88" s="46">
        <v>0</v>
      </c>
      <c r="G88" s="46">
        <v>193044</v>
      </c>
      <c r="H88" s="46">
        <v>0</v>
      </c>
      <c r="I88" s="46">
        <v>700929</v>
      </c>
      <c r="J88" s="46">
        <v>-9023</v>
      </c>
      <c r="K88" s="46">
        <v>7530637</v>
      </c>
      <c r="L88" s="46">
        <v>0</v>
      </c>
      <c r="M88" s="46">
        <v>0</v>
      </c>
      <c r="N88" s="46">
        <f t="shared" si="16"/>
        <v>11369174</v>
      </c>
      <c r="O88" s="47">
        <f t="shared" si="12"/>
        <v>31.732739010659291</v>
      </c>
      <c r="P88" s="9"/>
    </row>
    <row r="89" spans="1:119" ht="15.75">
      <c r="A89" s="29" t="s">
        <v>63</v>
      </c>
      <c r="B89" s="30"/>
      <c r="C89" s="31"/>
      <c r="D89" s="32">
        <f t="shared" ref="D89:M89" si="17">SUM(D90:D94)</f>
        <v>68061696</v>
      </c>
      <c r="E89" s="32">
        <f t="shared" si="17"/>
        <v>18496502</v>
      </c>
      <c r="F89" s="32">
        <f t="shared" si="17"/>
        <v>77138069</v>
      </c>
      <c r="G89" s="32">
        <f t="shared" si="17"/>
        <v>25090693</v>
      </c>
      <c r="H89" s="32">
        <f t="shared" si="17"/>
        <v>0</v>
      </c>
      <c r="I89" s="32">
        <f t="shared" si="17"/>
        <v>7801446</v>
      </c>
      <c r="J89" s="32">
        <f t="shared" si="17"/>
        <v>4000000</v>
      </c>
      <c r="K89" s="32">
        <f t="shared" si="17"/>
        <v>0</v>
      </c>
      <c r="L89" s="32">
        <f t="shared" si="17"/>
        <v>0</v>
      </c>
      <c r="M89" s="32">
        <f t="shared" si="17"/>
        <v>153646</v>
      </c>
      <c r="N89" s="32">
        <f t="shared" ref="N89:N95" si="18">SUM(D89:M89)</f>
        <v>200742052</v>
      </c>
      <c r="O89" s="45">
        <f t="shared" si="12"/>
        <v>560.29533408321447</v>
      </c>
      <c r="P89" s="9"/>
    </row>
    <row r="90" spans="1:119">
      <c r="A90" s="12"/>
      <c r="B90" s="25">
        <v>381</v>
      </c>
      <c r="C90" s="20" t="s">
        <v>99</v>
      </c>
      <c r="D90" s="46">
        <v>68061696</v>
      </c>
      <c r="E90" s="46">
        <v>18315880</v>
      </c>
      <c r="F90" s="46">
        <v>36058995</v>
      </c>
      <c r="G90" s="46">
        <v>25090693</v>
      </c>
      <c r="H90" s="46">
        <v>0</v>
      </c>
      <c r="I90" s="46">
        <v>3521766</v>
      </c>
      <c r="J90" s="46">
        <v>4000000</v>
      </c>
      <c r="K90" s="46">
        <v>0</v>
      </c>
      <c r="L90" s="46">
        <v>0</v>
      </c>
      <c r="M90" s="46">
        <v>0</v>
      </c>
      <c r="N90" s="46">
        <f t="shared" si="18"/>
        <v>155049030</v>
      </c>
      <c r="O90" s="47">
        <f t="shared" si="12"/>
        <v>432.76058602374127</v>
      </c>
      <c r="P90" s="9"/>
    </row>
    <row r="91" spans="1:119">
      <c r="A91" s="12"/>
      <c r="B91" s="25">
        <v>383</v>
      </c>
      <c r="C91" s="20" t="s">
        <v>164</v>
      </c>
      <c r="D91" s="46">
        <v>0</v>
      </c>
      <c r="E91" s="46">
        <v>180622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180622</v>
      </c>
      <c r="O91" s="47">
        <f t="shared" si="12"/>
        <v>0.50413783671384593</v>
      </c>
      <c r="P91" s="9"/>
    </row>
    <row r="92" spans="1:119">
      <c r="A92" s="12"/>
      <c r="B92" s="25">
        <v>384</v>
      </c>
      <c r="C92" s="20" t="s">
        <v>100</v>
      </c>
      <c r="D92" s="46">
        <v>0</v>
      </c>
      <c r="E92" s="46">
        <v>0</v>
      </c>
      <c r="F92" s="46">
        <v>41079074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41079074</v>
      </c>
      <c r="O92" s="47">
        <f t="shared" si="12"/>
        <v>114.65666142866314</v>
      </c>
      <c r="P92" s="9"/>
    </row>
    <row r="93" spans="1:119">
      <c r="A93" s="12"/>
      <c r="B93" s="25">
        <v>389.4</v>
      </c>
      <c r="C93" s="20" t="s">
        <v>154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50000</v>
      </c>
      <c r="J93" s="46">
        <v>0</v>
      </c>
      <c r="K93" s="46">
        <v>0</v>
      </c>
      <c r="L93" s="46">
        <v>0</v>
      </c>
      <c r="M93" s="46">
        <v>153646</v>
      </c>
      <c r="N93" s="46">
        <f t="shared" si="18"/>
        <v>203646</v>
      </c>
      <c r="O93" s="47">
        <f t="shared" si="12"/>
        <v>0.56840060399855974</v>
      </c>
      <c r="P93" s="9"/>
    </row>
    <row r="94" spans="1:119" ht="15.75" thickBot="1">
      <c r="A94" s="12"/>
      <c r="B94" s="25">
        <v>389.7</v>
      </c>
      <c r="C94" s="20" t="s">
        <v>159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4229680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4229680</v>
      </c>
      <c r="O94" s="47">
        <f t="shared" si="12"/>
        <v>11.805548190097662</v>
      </c>
      <c r="P94" s="9"/>
    </row>
    <row r="95" spans="1:119" ht="16.5" thickBot="1">
      <c r="A95" s="14" t="s">
        <v>83</v>
      </c>
      <c r="B95" s="23"/>
      <c r="C95" s="22"/>
      <c r="D95" s="15">
        <f t="shared" ref="D95:M95" si="19">SUM(D5,D17,D25,D52,D72,D79,D89)</f>
        <v>343118889</v>
      </c>
      <c r="E95" s="15">
        <f t="shared" si="19"/>
        <v>153569630</v>
      </c>
      <c r="F95" s="15">
        <f t="shared" si="19"/>
        <v>77471450</v>
      </c>
      <c r="G95" s="15">
        <f t="shared" si="19"/>
        <v>83151331</v>
      </c>
      <c r="H95" s="15">
        <f t="shared" si="19"/>
        <v>0</v>
      </c>
      <c r="I95" s="15">
        <f t="shared" si="19"/>
        <v>327224151</v>
      </c>
      <c r="J95" s="15">
        <f t="shared" si="19"/>
        <v>28058616</v>
      </c>
      <c r="K95" s="15">
        <f t="shared" si="19"/>
        <v>-41155312</v>
      </c>
      <c r="L95" s="15">
        <f t="shared" si="19"/>
        <v>0</v>
      </c>
      <c r="M95" s="15">
        <f t="shared" si="19"/>
        <v>2067747</v>
      </c>
      <c r="N95" s="15">
        <f t="shared" si="18"/>
        <v>973506502</v>
      </c>
      <c r="O95" s="38">
        <f t="shared" si="12"/>
        <v>2717.1743306194335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8" t="s">
        <v>165</v>
      </c>
      <c r="M97" s="48"/>
      <c r="N97" s="48"/>
      <c r="O97" s="43">
        <v>358279</v>
      </c>
    </row>
    <row r="98" spans="1: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117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103</v>
      </c>
      <c r="B3" s="62"/>
      <c r="C3" s="63"/>
      <c r="D3" s="67" t="s">
        <v>57</v>
      </c>
      <c r="E3" s="68"/>
      <c r="F3" s="68"/>
      <c r="G3" s="68"/>
      <c r="H3" s="69"/>
      <c r="I3" s="67" t="s">
        <v>58</v>
      </c>
      <c r="J3" s="69"/>
      <c r="K3" s="67" t="s">
        <v>60</v>
      </c>
      <c r="L3" s="69"/>
      <c r="M3" s="36"/>
      <c r="N3" s="37"/>
      <c r="O3" s="70" t="s">
        <v>108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104</v>
      </c>
      <c r="F4" s="34" t="s">
        <v>105</v>
      </c>
      <c r="G4" s="34" t="s">
        <v>106</v>
      </c>
      <c r="H4" s="34" t="s">
        <v>6</v>
      </c>
      <c r="I4" s="34" t="s">
        <v>7</v>
      </c>
      <c r="J4" s="35" t="s">
        <v>107</v>
      </c>
      <c r="K4" s="35" t="s">
        <v>8</v>
      </c>
      <c r="L4" s="35" t="s">
        <v>9</v>
      </c>
      <c r="M4" s="35" t="s">
        <v>10</v>
      </c>
      <c r="N4" s="35" t="s">
        <v>59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134611199</v>
      </c>
      <c r="E5" s="27">
        <f t="shared" si="0"/>
        <v>88415878</v>
      </c>
      <c r="F5" s="27">
        <f t="shared" si="0"/>
        <v>166000</v>
      </c>
      <c r="G5" s="27">
        <f t="shared" si="0"/>
        <v>16803447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950848</v>
      </c>
      <c r="N5" s="28">
        <f>SUM(D5:M5)</f>
        <v>240947372</v>
      </c>
      <c r="O5" s="33">
        <f t="shared" ref="O5:O36" si="1">(N5/O$94)</f>
        <v>683.07163612962484</v>
      </c>
      <c r="P5" s="6"/>
    </row>
    <row r="6" spans="1:133">
      <c r="A6" s="12"/>
      <c r="B6" s="25">
        <v>311</v>
      </c>
      <c r="C6" s="20" t="s">
        <v>3</v>
      </c>
      <c r="D6" s="46">
        <v>124243853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124243853</v>
      </c>
      <c r="O6" s="47">
        <f t="shared" si="1"/>
        <v>352.22401988994756</v>
      </c>
      <c r="P6" s="9"/>
    </row>
    <row r="7" spans="1:133">
      <c r="A7" s="12"/>
      <c r="B7" s="25">
        <v>312.10000000000002</v>
      </c>
      <c r="C7" s="20" t="s">
        <v>11</v>
      </c>
      <c r="D7" s="46">
        <v>35489</v>
      </c>
      <c r="E7" s="46">
        <v>0</v>
      </c>
      <c r="F7" s="46">
        <v>166000</v>
      </c>
      <c r="G7" s="46">
        <v>1245869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1447358</v>
      </c>
      <c r="O7" s="47">
        <f t="shared" si="1"/>
        <v>4.103174850669471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9875419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9875419</v>
      </c>
      <c r="O8" s="47">
        <f t="shared" si="1"/>
        <v>27.996232363121951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0</v>
      </c>
      <c r="F9" s="46">
        <v>0</v>
      </c>
      <c r="G9" s="46">
        <v>15557578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15557578</v>
      </c>
      <c r="O9" s="47">
        <f t="shared" si="1"/>
        <v>44.104819116575619</v>
      </c>
      <c r="P9" s="9"/>
    </row>
    <row r="10" spans="1:133">
      <c r="A10" s="12"/>
      <c r="B10" s="25">
        <v>314.10000000000002</v>
      </c>
      <c r="C10" s="20" t="s">
        <v>14</v>
      </c>
      <c r="D10" s="46">
        <v>0</v>
      </c>
      <c r="E10" s="46">
        <v>32543373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32543373</v>
      </c>
      <c r="O10" s="47">
        <f t="shared" si="1"/>
        <v>92.258549473976657</v>
      </c>
      <c r="P10" s="9"/>
    </row>
    <row r="11" spans="1:133">
      <c r="A11" s="12"/>
      <c r="B11" s="25">
        <v>314.3</v>
      </c>
      <c r="C11" s="20" t="s">
        <v>15</v>
      </c>
      <c r="D11" s="46">
        <v>0</v>
      </c>
      <c r="E11" s="46">
        <v>5146674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5146674</v>
      </c>
      <c r="O11" s="47">
        <f t="shared" si="1"/>
        <v>14.590518255603969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1415173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1415173</v>
      </c>
      <c r="O12" s="47">
        <f t="shared" si="1"/>
        <v>4.0119322675844318</v>
      </c>
      <c r="P12" s="9"/>
    </row>
    <row r="13" spans="1:133">
      <c r="A13" s="12"/>
      <c r="B13" s="25">
        <v>314.7</v>
      </c>
      <c r="C13" s="20" t="s">
        <v>17</v>
      </c>
      <c r="D13" s="46">
        <v>16101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16101</v>
      </c>
      <c r="O13" s="47">
        <f t="shared" si="1"/>
        <v>4.5645388542868565E-2</v>
      </c>
      <c r="P13" s="9"/>
    </row>
    <row r="14" spans="1:133">
      <c r="A14" s="12"/>
      <c r="B14" s="25">
        <v>315</v>
      </c>
      <c r="C14" s="20" t="s">
        <v>138</v>
      </c>
      <c r="D14" s="46">
        <v>0</v>
      </c>
      <c r="E14" s="46">
        <v>20531257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20531257</v>
      </c>
      <c r="O14" s="47">
        <f t="shared" si="1"/>
        <v>58.204906716259238</v>
      </c>
      <c r="P14" s="9"/>
    </row>
    <row r="15" spans="1:133">
      <c r="A15" s="12"/>
      <c r="B15" s="25">
        <v>316</v>
      </c>
      <c r="C15" s="20" t="s">
        <v>139</v>
      </c>
      <c r="D15" s="46">
        <v>10232835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10232835</v>
      </c>
      <c r="O15" s="47">
        <f t="shared" si="1"/>
        <v>29.009485713313733</v>
      </c>
      <c r="P15" s="9"/>
    </row>
    <row r="16" spans="1:133">
      <c r="A16" s="12"/>
      <c r="B16" s="25">
        <v>319</v>
      </c>
      <c r="C16" s="20" t="s">
        <v>20</v>
      </c>
      <c r="D16" s="46">
        <v>82921</v>
      </c>
      <c r="E16" s="46">
        <v>18903982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950848</v>
      </c>
      <c r="N16" s="46">
        <f t="shared" si="2"/>
        <v>19937751</v>
      </c>
      <c r="O16" s="47">
        <f t="shared" si="1"/>
        <v>56.52235209402933</v>
      </c>
      <c r="P16" s="9"/>
    </row>
    <row r="17" spans="1:16" ht="15.75">
      <c r="A17" s="29" t="s">
        <v>21</v>
      </c>
      <c r="B17" s="30"/>
      <c r="C17" s="31"/>
      <c r="D17" s="32">
        <f t="shared" ref="D17:M17" si="3">SUM(D18:D24)</f>
        <v>33598896</v>
      </c>
      <c r="E17" s="32">
        <f t="shared" si="3"/>
        <v>15482360</v>
      </c>
      <c r="F17" s="32">
        <f t="shared" si="3"/>
        <v>0</v>
      </c>
      <c r="G17" s="32">
        <f t="shared" si="3"/>
        <v>29838</v>
      </c>
      <c r="H17" s="32">
        <f t="shared" si="3"/>
        <v>0</v>
      </c>
      <c r="I17" s="32">
        <f t="shared" si="3"/>
        <v>836121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49947215</v>
      </c>
      <c r="O17" s="45">
        <f t="shared" si="1"/>
        <v>141.59741850252735</v>
      </c>
      <c r="P17" s="10"/>
    </row>
    <row r="18" spans="1:16">
      <c r="A18" s="12"/>
      <c r="B18" s="25">
        <v>322</v>
      </c>
      <c r="C18" s="20" t="s">
        <v>0</v>
      </c>
      <c r="D18" s="46">
        <v>141497</v>
      </c>
      <c r="E18" s="46">
        <v>7574549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7716046</v>
      </c>
      <c r="O18" s="47">
        <f t="shared" si="1"/>
        <v>21.874536841478591</v>
      </c>
      <c r="P18" s="9"/>
    </row>
    <row r="19" spans="1:16">
      <c r="A19" s="12"/>
      <c r="B19" s="25">
        <v>323.10000000000002</v>
      </c>
      <c r="C19" s="20" t="s">
        <v>22</v>
      </c>
      <c r="D19" s="46">
        <v>32525857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32525857</v>
      </c>
      <c r="O19" s="47">
        <f t="shared" si="1"/>
        <v>92.208892643611037</v>
      </c>
      <c r="P19" s="9"/>
    </row>
    <row r="20" spans="1:16">
      <c r="A20" s="12"/>
      <c r="B20" s="25">
        <v>323.2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742538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742538</v>
      </c>
      <c r="O20" s="47">
        <f t="shared" si="1"/>
        <v>2.1050515817554523</v>
      </c>
      <c r="P20" s="9"/>
    </row>
    <row r="21" spans="1:16">
      <c r="A21" s="12"/>
      <c r="B21" s="25">
        <v>323.39999999999998</v>
      </c>
      <c r="C21" s="20" t="s">
        <v>24</v>
      </c>
      <c r="D21" s="46">
        <v>643785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643785</v>
      </c>
      <c r="O21" s="47">
        <f t="shared" si="1"/>
        <v>1.8250926317042817</v>
      </c>
      <c r="P21" s="9"/>
    </row>
    <row r="22" spans="1:16">
      <c r="A22" s="12"/>
      <c r="B22" s="25">
        <v>324.32</v>
      </c>
      <c r="C22" s="20" t="s">
        <v>27</v>
      </c>
      <c r="D22" s="46">
        <v>0</v>
      </c>
      <c r="E22" s="46">
        <v>1732626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1732626</v>
      </c>
      <c r="O22" s="47">
        <f t="shared" si="1"/>
        <v>4.9118928619015083</v>
      </c>
      <c r="P22" s="9"/>
    </row>
    <row r="23" spans="1:16">
      <c r="A23" s="12"/>
      <c r="B23" s="25">
        <v>325.2</v>
      </c>
      <c r="C23" s="20" t="s">
        <v>28</v>
      </c>
      <c r="D23" s="46">
        <v>0</v>
      </c>
      <c r="E23" s="46">
        <v>6175185</v>
      </c>
      <c r="F23" s="46">
        <v>0</v>
      </c>
      <c r="G23" s="46">
        <v>29838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6205023</v>
      </c>
      <c r="O23" s="47">
        <f t="shared" si="1"/>
        <v>17.590875458197374</v>
      </c>
      <c r="P23" s="9"/>
    </row>
    <row r="24" spans="1:16">
      <c r="A24" s="12"/>
      <c r="B24" s="25">
        <v>329</v>
      </c>
      <c r="C24" s="20" t="s">
        <v>29</v>
      </c>
      <c r="D24" s="46">
        <v>287757</v>
      </c>
      <c r="E24" s="46">
        <v>0</v>
      </c>
      <c r="F24" s="46">
        <v>0</v>
      </c>
      <c r="G24" s="46">
        <v>0</v>
      </c>
      <c r="H24" s="46">
        <v>0</v>
      </c>
      <c r="I24" s="46">
        <v>93583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381340</v>
      </c>
      <c r="O24" s="47">
        <f t="shared" si="1"/>
        <v>1.0810764838791067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SUM(D26:D49)</f>
        <v>45454976</v>
      </c>
      <c r="E25" s="32">
        <f t="shared" si="5"/>
        <v>25483295</v>
      </c>
      <c r="F25" s="32">
        <f t="shared" si="5"/>
        <v>0</v>
      </c>
      <c r="G25" s="32">
        <f t="shared" si="5"/>
        <v>10637307</v>
      </c>
      <c r="H25" s="32">
        <f t="shared" si="5"/>
        <v>0</v>
      </c>
      <c r="I25" s="32">
        <f t="shared" si="5"/>
        <v>419494</v>
      </c>
      <c r="J25" s="32">
        <f t="shared" si="5"/>
        <v>143806</v>
      </c>
      <c r="K25" s="32">
        <f t="shared" si="5"/>
        <v>0</v>
      </c>
      <c r="L25" s="32">
        <f t="shared" si="5"/>
        <v>0</v>
      </c>
      <c r="M25" s="32">
        <f t="shared" si="5"/>
        <v>300000</v>
      </c>
      <c r="N25" s="44">
        <f t="shared" si="4"/>
        <v>82438878</v>
      </c>
      <c r="O25" s="45">
        <f t="shared" si="1"/>
        <v>233.7093731661474</v>
      </c>
      <c r="P25" s="10"/>
    </row>
    <row r="26" spans="1:16">
      <c r="A26" s="12"/>
      <c r="B26" s="25">
        <v>331.2</v>
      </c>
      <c r="C26" s="20" t="s">
        <v>30</v>
      </c>
      <c r="D26" s="46">
        <v>287533</v>
      </c>
      <c r="E26" s="46">
        <v>737067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1024600</v>
      </c>
      <c r="O26" s="47">
        <f t="shared" si="1"/>
        <v>2.904680771444204</v>
      </c>
      <c r="P26" s="9"/>
    </row>
    <row r="27" spans="1:16">
      <c r="A27" s="12"/>
      <c r="B27" s="25">
        <v>331.31</v>
      </c>
      <c r="C27" s="20" t="s">
        <v>113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276826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276826</v>
      </c>
      <c r="O27" s="47">
        <f t="shared" si="1"/>
        <v>0.78478543747395402</v>
      </c>
      <c r="P27" s="9"/>
    </row>
    <row r="28" spans="1:16">
      <c r="A28" s="12"/>
      <c r="B28" s="25">
        <v>331.39</v>
      </c>
      <c r="C28" s="20" t="s">
        <v>35</v>
      </c>
      <c r="D28" s="46">
        <v>0</v>
      </c>
      <c r="E28" s="46">
        <v>254451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254451</v>
      </c>
      <c r="O28" s="47">
        <f t="shared" si="1"/>
        <v>0.72135362773252898</v>
      </c>
      <c r="P28" s="9"/>
    </row>
    <row r="29" spans="1:16">
      <c r="A29" s="12"/>
      <c r="B29" s="25">
        <v>331.49</v>
      </c>
      <c r="C29" s="20" t="s">
        <v>36</v>
      </c>
      <c r="D29" s="46">
        <v>0</v>
      </c>
      <c r="E29" s="46">
        <v>0</v>
      </c>
      <c r="F29" s="46">
        <v>0</v>
      </c>
      <c r="G29" s="46">
        <v>3278424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3278424</v>
      </c>
      <c r="O29" s="47">
        <f t="shared" si="1"/>
        <v>9.2941393260210745</v>
      </c>
      <c r="P29" s="9"/>
    </row>
    <row r="30" spans="1:16">
      <c r="A30" s="12"/>
      <c r="B30" s="25">
        <v>331.5</v>
      </c>
      <c r="C30" s="20" t="s">
        <v>32</v>
      </c>
      <c r="D30" s="46">
        <v>0</v>
      </c>
      <c r="E30" s="46">
        <v>12198196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12198196</v>
      </c>
      <c r="O30" s="47">
        <f t="shared" si="1"/>
        <v>34.581168619468677</v>
      </c>
      <c r="P30" s="9"/>
    </row>
    <row r="31" spans="1:16">
      <c r="A31" s="12"/>
      <c r="B31" s="25">
        <v>331.61</v>
      </c>
      <c r="C31" s="20" t="s">
        <v>37</v>
      </c>
      <c r="D31" s="46">
        <v>0</v>
      </c>
      <c r="E31" s="46">
        <v>3383154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3383154</v>
      </c>
      <c r="O31" s="47">
        <f t="shared" si="1"/>
        <v>9.5910427197292059</v>
      </c>
      <c r="P31" s="9"/>
    </row>
    <row r="32" spans="1:16">
      <c r="A32" s="12"/>
      <c r="B32" s="25">
        <v>331.9</v>
      </c>
      <c r="C32" s="20" t="s">
        <v>33</v>
      </c>
      <c r="D32" s="46">
        <v>38150</v>
      </c>
      <c r="E32" s="46">
        <v>-2403186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-2365036</v>
      </c>
      <c r="O32" s="47">
        <f t="shared" si="1"/>
        <v>-6.7047380372567975</v>
      </c>
      <c r="P32" s="9"/>
    </row>
    <row r="33" spans="1:16">
      <c r="A33" s="12"/>
      <c r="B33" s="25">
        <v>334.2</v>
      </c>
      <c r="C33" s="20" t="s">
        <v>34</v>
      </c>
      <c r="D33" s="46">
        <v>6523189</v>
      </c>
      <c r="E33" s="46">
        <v>588546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7111735</v>
      </c>
      <c r="O33" s="47">
        <f t="shared" si="1"/>
        <v>20.161350679393664</v>
      </c>
      <c r="P33" s="9"/>
    </row>
    <row r="34" spans="1:16">
      <c r="A34" s="12"/>
      <c r="B34" s="25">
        <v>334.41</v>
      </c>
      <c r="C34" s="20" t="s">
        <v>157</v>
      </c>
      <c r="D34" s="46">
        <v>0</v>
      </c>
      <c r="E34" s="46">
        <v>954762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954762</v>
      </c>
      <c r="O34" s="47">
        <f t="shared" si="1"/>
        <v>2.7066941466968681</v>
      </c>
      <c r="P34" s="9"/>
    </row>
    <row r="35" spans="1:16">
      <c r="A35" s="12"/>
      <c r="B35" s="25">
        <v>334.49</v>
      </c>
      <c r="C35" s="20" t="s">
        <v>39</v>
      </c>
      <c r="D35" s="46">
        <v>0</v>
      </c>
      <c r="E35" s="46">
        <v>525573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525573</v>
      </c>
      <c r="O35" s="47">
        <f t="shared" si="1"/>
        <v>1.489968560501898</v>
      </c>
      <c r="P35" s="9"/>
    </row>
    <row r="36" spans="1:16">
      <c r="A36" s="12"/>
      <c r="B36" s="25">
        <v>334.9</v>
      </c>
      <c r="C36" s="20" t="s">
        <v>42</v>
      </c>
      <c r="D36" s="46">
        <v>0</v>
      </c>
      <c r="E36" s="46">
        <v>648075</v>
      </c>
      <c r="F36" s="46">
        <v>0</v>
      </c>
      <c r="G36" s="46">
        <v>3511055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4159130</v>
      </c>
      <c r="O36" s="47">
        <f t="shared" si="1"/>
        <v>11.790889065915218</v>
      </c>
      <c r="P36" s="9"/>
    </row>
    <row r="37" spans="1:16">
      <c r="A37" s="12"/>
      <c r="B37" s="25">
        <v>335.12</v>
      </c>
      <c r="C37" s="20" t="s">
        <v>142</v>
      </c>
      <c r="D37" s="46">
        <v>8131908</v>
      </c>
      <c r="E37" s="46">
        <v>3485103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11617011</v>
      </c>
      <c r="O37" s="47">
        <f t="shared" ref="O37:O68" si="8">(N37/O$94)</f>
        <v>32.933543307979512</v>
      </c>
      <c r="P37" s="9"/>
    </row>
    <row r="38" spans="1:16">
      <c r="A38" s="12"/>
      <c r="B38" s="25">
        <v>335.14</v>
      </c>
      <c r="C38" s="20" t="s">
        <v>143</v>
      </c>
      <c r="D38" s="46">
        <v>165821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165821</v>
      </c>
      <c r="O38" s="47">
        <f t="shared" si="8"/>
        <v>0.47009278762604856</v>
      </c>
      <c r="P38" s="9"/>
    </row>
    <row r="39" spans="1:16">
      <c r="A39" s="12"/>
      <c r="B39" s="25">
        <v>335.15</v>
      </c>
      <c r="C39" s="20" t="s">
        <v>144</v>
      </c>
      <c r="D39" s="46">
        <v>441493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441493</v>
      </c>
      <c r="O39" s="47">
        <f t="shared" si="8"/>
        <v>1.2516067029350146</v>
      </c>
      <c r="P39" s="9"/>
    </row>
    <row r="40" spans="1:16">
      <c r="A40" s="12"/>
      <c r="B40" s="25">
        <v>335.18</v>
      </c>
      <c r="C40" s="20" t="s">
        <v>145</v>
      </c>
      <c r="D40" s="46">
        <v>27085499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27085499</v>
      </c>
      <c r="O40" s="47">
        <f t="shared" si="8"/>
        <v>76.785797511488596</v>
      </c>
      <c r="P40" s="9"/>
    </row>
    <row r="41" spans="1:16">
      <c r="A41" s="12"/>
      <c r="B41" s="25">
        <v>335.19</v>
      </c>
      <c r="C41" s="20" t="s">
        <v>158</v>
      </c>
      <c r="D41" s="46">
        <v>0</v>
      </c>
      <c r="E41" s="46">
        <v>2232911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2232911</v>
      </c>
      <c r="O41" s="47">
        <f t="shared" si="8"/>
        <v>6.3301714288954223</v>
      </c>
      <c r="P41" s="9"/>
    </row>
    <row r="42" spans="1:16">
      <c r="A42" s="12"/>
      <c r="B42" s="25">
        <v>335.29</v>
      </c>
      <c r="C42" s="20" t="s">
        <v>47</v>
      </c>
      <c r="D42" s="46">
        <v>149382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149382</v>
      </c>
      <c r="O42" s="47">
        <f t="shared" si="8"/>
        <v>0.42348918895166709</v>
      </c>
      <c r="P42" s="9"/>
    </row>
    <row r="43" spans="1:16">
      <c r="A43" s="12"/>
      <c r="B43" s="25">
        <v>335.49</v>
      </c>
      <c r="C43" s="20" t="s">
        <v>48</v>
      </c>
      <c r="D43" s="46">
        <v>194500</v>
      </c>
      <c r="E43" s="46">
        <v>62584</v>
      </c>
      <c r="F43" s="46">
        <v>0</v>
      </c>
      <c r="G43" s="46">
        <v>0</v>
      </c>
      <c r="H43" s="46">
        <v>0</v>
      </c>
      <c r="I43" s="46">
        <v>60101</v>
      </c>
      <c r="J43" s="46">
        <v>143806</v>
      </c>
      <c r="K43" s="46">
        <v>0</v>
      </c>
      <c r="L43" s="46">
        <v>0</v>
      </c>
      <c r="M43" s="46">
        <v>0</v>
      </c>
      <c r="N43" s="46">
        <f t="shared" si="7"/>
        <v>460991</v>
      </c>
      <c r="O43" s="47">
        <f t="shared" si="8"/>
        <v>1.3068823867937098</v>
      </c>
      <c r="P43" s="9"/>
    </row>
    <row r="44" spans="1:16">
      <c r="A44" s="12"/>
      <c r="B44" s="25">
        <v>335.5</v>
      </c>
      <c r="C44" s="20" t="s">
        <v>49</v>
      </c>
      <c r="D44" s="46">
        <v>0</v>
      </c>
      <c r="E44" s="46">
        <v>311159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311159</v>
      </c>
      <c r="O44" s="47">
        <f t="shared" si="8"/>
        <v>0.88211747429417053</v>
      </c>
      <c r="P44" s="9"/>
    </row>
    <row r="45" spans="1:16">
      <c r="A45" s="12"/>
      <c r="B45" s="25">
        <v>337.1</v>
      </c>
      <c r="C45" s="20" t="s">
        <v>50</v>
      </c>
      <c r="D45" s="46">
        <v>7489</v>
      </c>
      <c r="E45" s="46">
        <v>0</v>
      </c>
      <c r="F45" s="46">
        <v>0</v>
      </c>
      <c r="G45" s="46">
        <v>-579666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-572177</v>
      </c>
      <c r="O45" s="47">
        <f t="shared" si="8"/>
        <v>-1.6220881610019817</v>
      </c>
      <c r="P45" s="9"/>
    </row>
    <row r="46" spans="1:16">
      <c r="A46" s="12"/>
      <c r="B46" s="25">
        <v>337.2</v>
      </c>
      <c r="C46" s="20" t="s">
        <v>51</v>
      </c>
      <c r="D46" s="46">
        <v>1452112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1452112</v>
      </c>
      <c r="O46" s="47">
        <f t="shared" si="8"/>
        <v>4.1166521612174369</v>
      </c>
      <c r="P46" s="9"/>
    </row>
    <row r="47" spans="1:16">
      <c r="A47" s="12"/>
      <c r="B47" s="25">
        <v>337.3</v>
      </c>
      <c r="C47" s="20" t="s">
        <v>52</v>
      </c>
      <c r="D47" s="46">
        <v>0</v>
      </c>
      <c r="E47" s="46">
        <v>0</v>
      </c>
      <c r="F47" s="46">
        <v>0</v>
      </c>
      <c r="G47" s="46">
        <v>2927494</v>
      </c>
      <c r="H47" s="46">
        <v>0</v>
      </c>
      <c r="I47" s="46">
        <v>82567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3010061</v>
      </c>
      <c r="O47" s="47">
        <f t="shared" si="8"/>
        <v>8.5333459960707714</v>
      </c>
      <c r="P47" s="9"/>
    </row>
    <row r="48" spans="1:16">
      <c r="A48" s="12"/>
      <c r="B48" s="25">
        <v>337.4</v>
      </c>
      <c r="C48" s="20" t="s">
        <v>53</v>
      </c>
      <c r="D48" s="46">
        <v>10000</v>
      </c>
      <c r="E48" s="46">
        <v>867616</v>
      </c>
      <c r="F48" s="46">
        <v>0</v>
      </c>
      <c r="G48" s="46">
        <v>1500000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300000</v>
      </c>
      <c r="N48" s="46">
        <f t="shared" si="9"/>
        <v>2677616</v>
      </c>
      <c r="O48" s="47">
        <f t="shared" si="8"/>
        <v>7.5908839630210272</v>
      </c>
      <c r="P48" s="9"/>
    </row>
    <row r="49" spans="1:16">
      <c r="A49" s="12"/>
      <c r="B49" s="25">
        <v>338</v>
      </c>
      <c r="C49" s="20" t="s">
        <v>56</v>
      </c>
      <c r="D49" s="46">
        <v>967900</v>
      </c>
      <c r="E49" s="46">
        <v>1637284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2605184</v>
      </c>
      <c r="O49" s="47">
        <f t="shared" si="8"/>
        <v>7.3855435007555119</v>
      </c>
      <c r="P49" s="9"/>
    </row>
    <row r="50" spans="1:16" ht="15.75">
      <c r="A50" s="29" t="s">
        <v>61</v>
      </c>
      <c r="B50" s="30"/>
      <c r="C50" s="31"/>
      <c r="D50" s="32">
        <f t="shared" ref="D50:M50" si="10">SUM(D51:D71)</f>
        <v>34201524</v>
      </c>
      <c r="E50" s="32">
        <f t="shared" si="10"/>
        <v>734121</v>
      </c>
      <c r="F50" s="32">
        <f t="shared" si="10"/>
        <v>0</v>
      </c>
      <c r="G50" s="32">
        <f t="shared" si="10"/>
        <v>95789</v>
      </c>
      <c r="H50" s="32">
        <f t="shared" si="10"/>
        <v>0</v>
      </c>
      <c r="I50" s="32">
        <f t="shared" si="10"/>
        <v>305630918</v>
      </c>
      <c r="J50" s="32">
        <f t="shared" si="10"/>
        <v>25816007</v>
      </c>
      <c r="K50" s="32">
        <f t="shared" si="10"/>
        <v>0</v>
      </c>
      <c r="L50" s="32">
        <f t="shared" si="10"/>
        <v>0</v>
      </c>
      <c r="M50" s="32">
        <f t="shared" si="10"/>
        <v>600864</v>
      </c>
      <c r="N50" s="32">
        <f t="shared" si="9"/>
        <v>367079223</v>
      </c>
      <c r="O50" s="45">
        <f t="shared" si="8"/>
        <v>1040.6480193683185</v>
      </c>
      <c r="P50" s="10"/>
    </row>
    <row r="51" spans="1:16">
      <c r="A51" s="12"/>
      <c r="B51" s="25">
        <v>341.2</v>
      </c>
      <c r="C51" s="20" t="s">
        <v>146</v>
      </c>
      <c r="D51" s="46">
        <v>-3614960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22476049</v>
      </c>
      <c r="K51" s="46">
        <v>0</v>
      </c>
      <c r="L51" s="46">
        <v>0</v>
      </c>
      <c r="M51" s="46">
        <v>0</v>
      </c>
      <c r="N51" s="46">
        <f t="shared" ref="N51:N71" si="11">SUM(D51:M51)</f>
        <v>18861089</v>
      </c>
      <c r="O51" s="47">
        <f t="shared" si="8"/>
        <v>53.470078612919963</v>
      </c>
      <c r="P51" s="9"/>
    </row>
    <row r="52" spans="1:16">
      <c r="A52" s="12"/>
      <c r="B52" s="25">
        <v>341.9</v>
      </c>
      <c r="C52" s="20" t="s">
        <v>147</v>
      </c>
      <c r="D52" s="46">
        <v>27822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27822</v>
      </c>
      <c r="O52" s="47">
        <f t="shared" si="8"/>
        <v>7.8873734553114042E-2</v>
      </c>
      <c r="P52" s="9"/>
    </row>
    <row r="53" spans="1:16">
      <c r="A53" s="12"/>
      <c r="B53" s="25">
        <v>342.1</v>
      </c>
      <c r="C53" s="20" t="s">
        <v>66</v>
      </c>
      <c r="D53" s="46">
        <v>8986727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8986727</v>
      </c>
      <c r="O53" s="47">
        <f t="shared" si="8"/>
        <v>25.476842782664903</v>
      </c>
      <c r="P53" s="9"/>
    </row>
    <row r="54" spans="1:16">
      <c r="A54" s="12"/>
      <c r="B54" s="25">
        <v>342.2</v>
      </c>
      <c r="C54" s="20" t="s">
        <v>67</v>
      </c>
      <c r="D54" s="46">
        <v>4980856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4980856</v>
      </c>
      <c r="O54" s="47">
        <f t="shared" si="8"/>
        <v>14.120433972801575</v>
      </c>
      <c r="P54" s="9"/>
    </row>
    <row r="55" spans="1:16">
      <c r="A55" s="12"/>
      <c r="B55" s="25">
        <v>342.5</v>
      </c>
      <c r="C55" s="20" t="s">
        <v>68</v>
      </c>
      <c r="D55" s="46">
        <v>428754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428754</v>
      </c>
      <c r="O55" s="47">
        <f t="shared" si="8"/>
        <v>1.2154923867653604</v>
      </c>
      <c r="P55" s="9"/>
    </row>
    <row r="56" spans="1:16">
      <c r="A56" s="12"/>
      <c r="B56" s="25">
        <v>342.6</v>
      </c>
      <c r="C56" s="20" t="s">
        <v>69</v>
      </c>
      <c r="D56" s="46">
        <v>5775921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5775921</v>
      </c>
      <c r="O56" s="47">
        <f t="shared" si="8"/>
        <v>16.374396511888325</v>
      </c>
      <c r="P56" s="9"/>
    </row>
    <row r="57" spans="1:16">
      <c r="A57" s="12"/>
      <c r="B57" s="25">
        <v>342.9</v>
      </c>
      <c r="C57" s="20" t="s">
        <v>70</v>
      </c>
      <c r="D57" s="46">
        <v>170393</v>
      </c>
      <c r="E57" s="46">
        <v>252619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423012</v>
      </c>
      <c r="O57" s="47">
        <f t="shared" si="8"/>
        <v>1.1992141542945107</v>
      </c>
      <c r="P57" s="9"/>
    </row>
    <row r="58" spans="1:16">
      <c r="A58" s="12"/>
      <c r="B58" s="25">
        <v>343.1</v>
      </c>
      <c r="C58" s="20" t="s">
        <v>71</v>
      </c>
      <c r="D58" s="46">
        <v>4332</v>
      </c>
      <c r="E58" s="46">
        <v>0</v>
      </c>
      <c r="F58" s="46">
        <v>0</v>
      </c>
      <c r="G58" s="46">
        <v>0</v>
      </c>
      <c r="H58" s="46">
        <v>0</v>
      </c>
      <c r="I58" s="46">
        <v>8157876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8162208</v>
      </c>
      <c r="O58" s="47">
        <f t="shared" si="8"/>
        <v>23.139379884958085</v>
      </c>
      <c r="P58" s="9"/>
    </row>
    <row r="59" spans="1:16">
      <c r="A59" s="12"/>
      <c r="B59" s="25">
        <v>343.3</v>
      </c>
      <c r="C59" s="20" t="s">
        <v>72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3339958</v>
      </c>
      <c r="K59" s="46">
        <v>0</v>
      </c>
      <c r="L59" s="46">
        <v>0</v>
      </c>
      <c r="M59" s="46">
        <v>0</v>
      </c>
      <c r="N59" s="46">
        <f t="shared" si="11"/>
        <v>3339958</v>
      </c>
      <c r="O59" s="47">
        <f t="shared" si="8"/>
        <v>9.4685845988983424</v>
      </c>
      <c r="P59" s="9"/>
    </row>
    <row r="60" spans="1:16">
      <c r="A60" s="12"/>
      <c r="B60" s="25">
        <v>343.4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76289983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76289983</v>
      </c>
      <c r="O60" s="47">
        <f t="shared" si="8"/>
        <v>216.27761728860551</v>
      </c>
      <c r="P60" s="9"/>
    </row>
    <row r="61" spans="1:16">
      <c r="A61" s="12"/>
      <c r="B61" s="25">
        <v>343.5</v>
      </c>
      <c r="C61" s="20" t="s">
        <v>74</v>
      </c>
      <c r="D61" s="46">
        <v>518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518</v>
      </c>
      <c r="O61" s="47">
        <f t="shared" si="8"/>
        <v>1.468499550661817E-3</v>
      </c>
      <c r="P61" s="9"/>
    </row>
    <row r="62" spans="1:16">
      <c r="A62" s="12"/>
      <c r="B62" s="25">
        <v>343.6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203737079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203737079</v>
      </c>
      <c r="O62" s="47">
        <f t="shared" si="8"/>
        <v>577.58264278890181</v>
      </c>
      <c r="P62" s="9"/>
    </row>
    <row r="63" spans="1:16">
      <c r="A63" s="12"/>
      <c r="B63" s="25">
        <v>343.9</v>
      </c>
      <c r="C63" s="20" t="s">
        <v>75</v>
      </c>
      <c r="D63" s="46">
        <v>5120</v>
      </c>
      <c r="E63" s="46">
        <v>37004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42124</v>
      </c>
      <c r="O63" s="47">
        <f t="shared" si="8"/>
        <v>0.11941906384571116</v>
      </c>
      <c r="P63" s="9"/>
    </row>
    <row r="64" spans="1:16">
      <c r="A64" s="12"/>
      <c r="B64" s="25">
        <v>344.3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600864</v>
      </c>
      <c r="N64" s="46">
        <f t="shared" si="11"/>
        <v>600864</v>
      </c>
      <c r="O64" s="47">
        <f t="shared" si="8"/>
        <v>1.7034141197082278</v>
      </c>
      <c r="P64" s="9"/>
    </row>
    <row r="65" spans="1:16">
      <c r="A65" s="12"/>
      <c r="B65" s="25">
        <v>344.5</v>
      </c>
      <c r="C65" s="20" t="s">
        <v>149</v>
      </c>
      <c r="D65" s="46">
        <v>39121</v>
      </c>
      <c r="E65" s="46">
        <v>0</v>
      </c>
      <c r="F65" s="46">
        <v>0</v>
      </c>
      <c r="G65" s="46">
        <v>95789</v>
      </c>
      <c r="H65" s="46">
        <v>0</v>
      </c>
      <c r="I65" s="46">
        <v>14537742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14672652</v>
      </c>
      <c r="O65" s="47">
        <f t="shared" si="8"/>
        <v>41.596105924743654</v>
      </c>
      <c r="P65" s="9"/>
    </row>
    <row r="66" spans="1:16">
      <c r="A66" s="12"/>
      <c r="B66" s="25">
        <v>345.1</v>
      </c>
      <c r="C66" s="20" t="s">
        <v>78</v>
      </c>
      <c r="D66" s="46">
        <v>579225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579225</v>
      </c>
      <c r="O66" s="47">
        <f t="shared" si="8"/>
        <v>1.6420688267028782</v>
      </c>
      <c r="P66" s="9"/>
    </row>
    <row r="67" spans="1:16">
      <c r="A67" s="12"/>
      <c r="B67" s="25">
        <v>347.2</v>
      </c>
      <c r="C67" s="20" t="s">
        <v>79</v>
      </c>
      <c r="D67" s="46">
        <v>2375138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2375138</v>
      </c>
      <c r="O67" s="47">
        <f t="shared" si="8"/>
        <v>6.7333766134359205</v>
      </c>
      <c r="P67" s="9"/>
    </row>
    <row r="68" spans="1:16">
      <c r="A68" s="12"/>
      <c r="B68" s="25">
        <v>347.4</v>
      </c>
      <c r="C68" s="20" t="s">
        <v>80</v>
      </c>
      <c r="D68" s="46">
        <v>84014</v>
      </c>
      <c r="E68" s="46">
        <v>145026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229040</v>
      </c>
      <c r="O68" s="47">
        <f t="shared" si="8"/>
        <v>0.64931493645479266</v>
      </c>
      <c r="P68" s="9"/>
    </row>
    <row r="69" spans="1:16">
      <c r="A69" s="12"/>
      <c r="B69" s="25">
        <v>347.5</v>
      </c>
      <c r="C69" s="20" t="s">
        <v>81</v>
      </c>
      <c r="D69" s="46">
        <v>11304345</v>
      </c>
      <c r="E69" s="46">
        <v>0</v>
      </c>
      <c r="F69" s="46">
        <v>0</v>
      </c>
      <c r="G69" s="46">
        <v>0</v>
      </c>
      <c r="H69" s="46">
        <v>0</v>
      </c>
      <c r="I69" s="46">
        <v>2908238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14212583</v>
      </c>
      <c r="O69" s="47">
        <f t="shared" ref="O69:O92" si="12">(N69/O$94)</f>
        <v>40.29183735375247</v>
      </c>
      <c r="P69" s="9"/>
    </row>
    <row r="70" spans="1:16">
      <c r="A70" s="12"/>
      <c r="B70" s="25">
        <v>347.9</v>
      </c>
      <c r="C70" s="20" t="s">
        <v>82</v>
      </c>
      <c r="D70" s="46">
        <v>404249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404249</v>
      </c>
      <c r="O70" s="47">
        <f t="shared" si="12"/>
        <v>1.1460221522306735</v>
      </c>
      <c r="P70" s="9"/>
    </row>
    <row r="71" spans="1:16">
      <c r="A71" s="12"/>
      <c r="B71" s="25">
        <v>349</v>
      </c>
      <c r="C71" s="20" t="s">
        <v>1</v>
      </c>
      <c r="D71" s="46">
        <v>2649949</v>
      </c>
      <c r="E71" s="46">
        <v>299472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2949421</v>
      </c>
      <c r="O71" s="47">
        <f t="shared" si="12"/>
        <v>8.3614351606419444</v>
      </c>
      <c r="P71" s="9"/>
    </row>
    <row r="72" spans="1:16" ht="15.75">
      <c r="A72" s="29" t="s">
        <v>62</v>
      </c>
      <c r="B72" s="30"/>
      <c r="C72" s="31"/>
      <c r="D72" s="32">
        <f t="shared" ref="D72:M72" si="13">SUM(D73:D77)</f>
        <v>5008374</v>
      </c>
      <c r="E72" s="32">
        <f t="shared" si="13"/>
        <v>2337364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43872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ref="N72:N79" si="14">SUM(D72:M72)</f>
        <v>7389610</v>
      </c>
      <c r="O72" s="45">
        <f t="shared" si="12"/>
        <v>20.949109970204766</v>
      </c>
      <c r="P72" s="10"/>
    </row>
    <row r="73" spans="1:16">
      <c r="A73" s="13"/>
      <c r="B73" s="39">
        <v>351.1</v>
      </c>
      <c r="C73" s="21" t="s">
        <v>85</v>
      </c>
      <c r="D73" s="46">
        <v>3521026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3521026</v>
      </c>
      <c r="O73" s="47">
        <f t="shared" si="12"/>
        <v>9.9819017352675186</v>
      </c>
      <c r="P73" s="9"/>
    </row>
    <row r="74" spans="1:16">
      <c r="A74" s="13"/>
      <c r="B74" s="39">
        <v>351.2</v>
      </c>
      <c r="C74" s="21" t="s">
        <v>86</v>
      </c>
      <c r="D74" s="46">
        <v>61016</v>
      </c>
      <c r="E74" s="46">
        <v>229300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290316</v>
      </c>
      <c r="O74" s="47">
        <f t="shared" si="12"/>
        <v>0.82302879449794608</v>
      </c>
      <c r="P74" s="9"/>
    </row>
    <row r="75" spans="1:16">
      <c r="A75" s="13"/>
      <c r="B75" s="39">
        <v>351.3</v>
      </c>
      <c r="C75" s="21" t="s">
        <v>87</v>
      </c>
      <c r="D75" s="46">
        <v>136647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136647</v>
      </c>
      <c r="O75" s="47">
        <f t="shared" si="12"/>
        <v>0.38738621254688282</v>
      </c>
      <c r="P75" s="9"/>
    </row>
    <row r="76" spans="1:16">
      <c r="A76" s="13"/>
      <c r="B76" s="39">
        <v>354</v>
      </c>
      <c r="C76" s="21" t="s">
        <v>88</v>
      </c>
      <c r="D76" s="46">
        <v>1218967</v>
      </c>
      <c r="E76" s="46">
        <v>0</v>
      </c>
      <c r="F76" s="46">
        <v>0</v>
      </c>
      <c r="G76" s="46">
        <v>0</v>
      </c>
      <c r="H76" s="46">
        <v>0</v>
      </c>
      <c r="I76" s="46">
        <v>43872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1262839</v>
      </c>
      <c r="O76" s="47">
        <f t="shared" si="12"/>
        <v>3.5800743321587225</v>
      </c>
      <c r="P76" s="9"/>
    </row>
    <row r="77" spans="1:16">
      <c r="A77" s="13"/>
      <c r="B77" s="39">
        <v>359</v>
      </c>
      <c r="C77" s="21" t="s">
        <v>89</v>
      </c>
      <c r="D77" s="46">
        <v>70718</v>
      </c>
      <c r="E77" s="46">
        <v>2108064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2178782</v>
      </c>
      <c r="O77" s="47">
        <f t="shared" si="12"/>
        <v>6.1767188957336971</v>
      </c>
      <c r="P77" s="9"/>
    </row>
    <row r="78" spans="1:16" ht="15.75">
      <c r="A78" s="29" t="s">
        <v>4</v>
      </c>
      <c r="B78" s="30"/>
      <c r="C78" s="31"/>
      <c r="D78" s="32">
        <f t="shared" ref="D78:M78" si="15">SUM(D79:D87)</f>
        <v>1937028</v>
      </c>
      <c r="E78" s="32">
        <f t="shared" si="15"/>
        <v>2370341</v>
      </c>
      <c r="F78" s="32">
        <f t="shared" si="15"/>
        <v>173338</v>
      </c>
      <c r="G78" s="32">
        <f t="shared" si="15"/>
        <v>2895407</v>
      </c>
      <c r="H78" s="32">
        <f t="shared" si="15"/>
        <v>0</v>
      </c>
      <c r="I78" s="32">
        <f t="shared" si="15"/>
        <v>1606984</v>
      </c>
      <c r="J78" s="32">
        <f t="shared" si="15"/>
        <v>23392</v>
      </c>
      <c r="K78" s="32">
        <f t="shared" si="15"/>
        <v>327265629</v>
      </c>
      <c r="L78" s="32">
        <f t="shared" si="15"/>
        <v>0</v>
      </c>
      <c r="M78" s="32">
        <f t="shared" si="15"/>
        <v>1518</v>
      </c>
      <c r="N78" s="32">
        <f t="shared" si="14"/>
        <v>336273637</v>
      </c>
      <c r="O78" s="45">
        <f t="shared" si="12"/>
        <v>953.31599388786674</v>
      </c>
      <c r="P78" s="10"/>
    </row>
    <row r="79" spans="1:16">
      <c r="A79" s="12"/>
      <c r="B79" s="25">
        <v>361.1</v>
      </c>
      <c r="C79" s="20" t="s">
        <v>90</v>
      </c>
      <c r="D79" s="46">
        <v>521310</v>
      </c>
      <c r="E79" s="46">
        <v>863773</v>
      </c>
      <c r="F79" s="46">
        <v>138338</v>
      </c>
      <c r="G79" s="46">
        <v>662649</v>
      </c>
      <c r="H79" s="46">
        <v>0</v>
      </c>
      <c r="I79" s="46">
        <v>2445435</v>
      </c>
      <c r="J79" s="46">
        <v>56384</v>
      </c>
      <c r="K79" s="46">
        <v>8182508</v>
      </c>
      <c r="L79" s="46">
        <v>0</v>
      </c>
      <c r="M79" s="46">
        <v>1518</v>
      </c>
      <c r="N79" s="46">
        <f t="shared" si="14"/>
        <v>12871915</v>
      </c>
      <c r="O79" s="47">
        <f t="shared" si="12"/>
        <v>36.491122381577419</v>
      </c>
      <c r="P79" s="9"/>
    </row>
    <row r="80" spans="1:16">
      <c r="A80" s="12"/>
      <c r="B80" s="25">
        <v>361.3</v>
      </c>
      <c r="C80" s="20" t="s">
        <v>91</v>
      </c>
      <c r="D80" s="46">
        <v>-1316975</v>
      </c>
      <c r="E80" s="46">
        <v>347615</v>
      </c>
      <c r="F80" s="46">
        <v>0</v>
      </c>
      <c r="G80" s="46">
        <v>-293216</v>
      </c>
      <c r="H80" s="46">
        <v>0</v>
      </c>
      <c r="I80" s="46">
        <v>-1789239</v>
      </c>
      <c r="J80" s="46">
        <v>0</v>
      </c>
      <c r="K80" s="46">
        <v>-281019</v>
      </c>
      <c r="L80" s="46">
        <v>0</v>
      </c>
      <c r="M80" s="46">
        <v>0</v>
      </c>
      <c r="N80" s="46">
        <f t="shared" ref="N80:N87" si="16">SUM(D80:M80)</f>
        <v>-3332834</v>
      </c>
      <c r="O80" s="47">
        <f t="shared" si="12"/>
        <v>-9.4483884776649152</v>
      </c>
      <c r="P80" s="9"/>
    </row>
    <row r="81" spans="1:119">
      <c r="A81" s="12"/>
      <c r="B81" s="25">
        <v>361.4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223717287</v>
      </c>
      <c r="L81" s="46">
        <v>0</v>
      </c>
      <c r="M81" s="46">
        <v>0</v>
      </c>
      <c r="N81" s="46">
        <f t="shared" si="16"/>
        <v>223717287</v>
      </c>
      <c r="O81" s="47">
        <f t="shared" si="12"/>
        <v>634.22535798220224</v>
      </c>
      <c r="P81" s="9"/>
    </row>
    <row r="82" spans="1:119">
      <c r="A82" s="12"/>
      <c r="B82" s="25">
        <v>362</v>
      </c>
      <c r="C82" s="20" t="s">
        <v>92</v>
      </c>
      <c r="D82" s="46">
        <v>703034</v>
      </c>
      <c r="E82" s="46">
        <v>1222</v>
      </c>
      <c r="F82" s="46">
        <v>0</v>
      </c>
      <c r="G82" s="46">
        <v>0</v>
      </c>
      <c r="H82" s="46">
        <v>0</v>
      </c>
      <c r="I82" s="46">
        <v>400194</v>
      </c>
      <c r="J82" s="46">
        <v>0</v>
      </c>
      <c r="K82" s="46">
        <v>1576622</v>
      </c>
      <c r="L82" s="46">
        <v>0</v>
      </c>
      <c r="M82" s="46">
        <v>0</v>
      </c>
      <c r="N82" s="46">
        <f t="shared" si="16"/>
        <v>2681072</v>
      </c>
      <c r="O82" s="47">
        <f t="shared" si="12"/>
        <v>7.6006815198686857</v>
      </c>
      <c r="P82" s="9"/>
    </row>
    <row r="83" spans="1:119">
      <c r="A83" s="12"/>
      <c r="B83" s="25">
        <v>364</v>
      </c>
      <c r="C83" s="20" t="s">
        <v>151</v>
      </c>
      <c r="D83" s="46">
        <v>350357</v>
      </c>
      <c r="E83" s="46">
        <v>135125</v>
      </c>
      <c r="F83" s="46">
        <v>0</v>
      </c>
      <c r="G83" s="46">
        <v>1460400</v>
      </c>
      <c r="H83" s="46">
        <v>0</v>
      </c>
      <c r="I83" s="46">
        <v>-307681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1638201</v>
      </c>
      <c r="O83" s="47">
        <f t="shared" si="12"/>
        <v>4.6442035374396511</v>
      </c>
      <c r="P83" s="9"/>
    </row>
    <row r="84" spans="1:119">
      <c r="A84" s="12"/>
      <c r="B84" s="25">
        <v>365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586584</v>
      </c>
      <c r="J84" s="46">
        <v>12609</v>
      </c>
      <c r="K84" s="46">
        <v>0</v>
      </c>
      <c r="L84" s="46">
        <v>0</v>
      </c>
      <c r="M84" s="46">
        <v>0</v>
      </c>
      <c r="N84" s="46">
        <f t="shared" si="16"/>
        <v>599193</v>
      </c>
      <c r="O84" s="47">
        <f t="shared" si="12"/>
        <v>1.6986769329337956</v>
      </c>
      <c r="P84" s="9"/>
    </row>
    <row r="85" spans="1:119">
      <c r="A85" s="12"/>
      <c r="B85" s="25">
        <v>366</v>
      </c>
      <c r="C85" s="20" t="s">
        <v>95</v>
      </c>
      <c r="D85" s="46">
        <v>66971</v>
      </c>
      <c r="E85" s="46">
        <v>90000</v>
      </c>
      <c r="F85" s="46">
        <v>35000</v>
      </c>
      <c r="G85" s="46">
        <v>414068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606039</v>
      </c>
      <c r="O85" s="47">
        <f t="shared" si="12"/>
        <v>1.7180849405087586</v>
      </c>
      <c r="P85" s="9"/>
    </row>
    <row r="86" spans="1:119">
      <c r="A86" s="12"/>
      <c r="B86" s="25">
        <v>368</v>
      </c>
      <c r="C86" s="20" t="s">
        <v>96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59678831</v>
      </c>
      <c r="L86" s="46">
        <v>0</v>
      </c>
      <c r="M86" s="46">
        <v>0</v>
      </c>
      <c r="N86" s="46">
        <f t="shared" si="16"/>
        <v>59678831</v>
      </c>
      <c r="O86" s="47">
        <f t="shared" si="12"/>
        <v>169.18597781375004</v>
      </c>
      <c r="P86" s="9"/>
    </row>
    <row r="87" spans="1:119">
      <c r="A87" s="12"/>
      <c r="B87" s="25">
        <v>369.9</v>
      </c>
      <c r="C87" s="20" t="s">
        <v>98</v>
      </c>
      <c r="D87" s="46">
        <v>1612331</v>
      </c>
      <c r="E87" s="46">
        <v>932606</v>
      </c>
      <c r="F87" s="46">
        <v>0</v>
      </c>
      <c r="G87" s="46">
        <v>651506</v>
      </c>
      <c r="H87" s="46">
        <v>0</v>
      </c>
      <c r="I87" s="46">
        <v>271691</v>
      </c>
      <c r="J87" s="46">
        <v>-45601</v>
      </c>
      <c r="K87" s="46">
        <v>34391400</v>
      </c>
      <c r="L87" s="46">
        <v>0</v>
      </c>
      <c r="M87" s="46">
        <v>0</v>
      </c>
      <c r="N87" s="46">
        <f t="shared" si="16"/>
        <v>37813933</v>
      </c>
      <c r="O87" s="47">
        <f t="shared" si="12"/>
        <v>107.20027725725107</v>
      </c>
      <c r="P87" s="9"/>
    </row>
    <row r="88" spans="1:119" ht="15.75">
      <c r="A88" s="29" t="s">
        <v>63</v>
      </c>
      <c r="B88" s="30"/>
      <c r="C88" s="31"/>
      <c r="D88" s="32">
        <f t="shared" ref="D88:M88" si="17">SUM(D89:D91)</f>
        <v>67826795</v>
      </c>
      <c r="E88" s="32">
        <f t="shared" si="17"/>
        <v>15283599</v>
      </c>
      <c r="F88" s="32">
        <f t="shared" si="17"/>
        <v>38377325</v>
      </c>
      <c r="G88" s="32">
        <f t="shared" si="17"/>
        <v>22618050</v>
      </c>
      <c r="H88" s="32">
        <f t="shared" si="17"/>
        <v>0</v>
      </c>
      <c r="I88" s="32">
        <f t="shared" si="17"/>
        <v>6803572</v>
      </c>
      <c r="J88" s="32">
        <f t="shared" si="17"/>
        <v>0</v>
      </c>
      <c r="K88" s="32">
        <f t="shared" si="17"/>
        <v>0</v>
      </c>
      <c r="L88" s="32">
        <f t="shared" si="17"/>
        <v>0</v>
      </c>
      <c r="M88" s="32">
        <f t="shared" si="17"/>
        <v>3451</v>
      </c>
      <c r="N88" s="32">
        <f>SUM(D88:M88)</f>
        <v>150912792</v>
      </c>
      <c r="O88" s="45">
        <f t="shared" si="12"/>
        <v>427.82889428787695</v>
      </c>
      <c r="P88" s="9"/>
    </row>
    <row r="89" spans="1:119">
      <c r="A89" s="12"/>
      <c r="B89" s="25">
        <v>381</v>
      </c>
      <c r="C89" s="20" t="s">
        <v>99</v>
      </c>
      <c r="D89" s="46">
        <v>67826795</v>
      </c>
      <c r="E89" s="46">
        <v>15283599</v>
      </c>
      <c r="F89" s="46">
        <v>38377325</v>
      </c>
      <c r="G89" s="46">
        <v>22618050</v>
      </c>
      <c r="H89" s="46">
        <v>0</v>
      </c>
      <c r="I89" s="46">
        <v>1174292</v>
      </c>
      <c r="J89" s="46">
        <v>0</v>
      </c>
      <c r="K89" s="46">
        <v>0</v>
      </c>
      <c r="L89" s="46">
        <v>0</v>
      </c>
      <c r="M89" s="46">
        <v>0</v>
      </c>
      <c r="N89" s="46">
        <f>SUM(D89:M89)</f>
        <v>145280061</v>
      </c>
      <c r="O89" s="47">
        <f t="shared" si="12"/>
        <v>411.86043300892158</v>
      </c>
      <c r="P89" s="9"/>
    </row>
    <row r="90" spans="1:119">
      <c r="A90" s="12"/>
      <c r="B90" s="25">
        <v>389.4</v>
      </c>
      <c r="C90" s="20" t="s">
        <v>154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3451</v>
      </c>
      <c r="N90" s="46">
        <f>SUM(D90:M90)</f>
        <v>3451</v>
      </c>
      <c r="O90" s="47">
        <f t="shared" si="12"/>
        <v>9.7833821415712948E-3</v>
      </c>
      <c r="P90" s="9"/>
    </row>
    <row r="91" spans="1:119" ht="15.75" thickBot="1">
      <c r="A91" s="12"/>
      <c r="B91" s="25">
        <v>389.7</v>
      </c>
      <c r="C91" s="20" t="s">
        <v>159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5629280</v>
      </c>
      <c r="J91" s="46">
        <v>0</v>
      </c>
      <c r="K91" s="46">
        <v>0</v>
      </c>
      <c r="L91" s="46">
        <v>0</v>
      </c>
      <c r="M91" s="46">
        <v>0</v>
      </c>
      <c r="N91" s="46">
        <f>SUM(D91:M91)</f>
        <v>5629280</v>
      </c>
      <c r="O91" s="47">
        <f t="shared" si="12"/>
        <v>15.958677896813809</v>
      </c>
      <c r="P91" s="9"/>
    </row>
    <row r="92" spans="1:119" ht="16.5" thickBot="1">
      <c r="A92" s="14" t="s">
        <v>83</v>
      </c>
      <c r="B92" s="23"/>
      <c r="C92" s="22"/>
      <c r="D92" s="15">
        <f t="shared" ref="D92:M92" si="18">SUM(D5,D17,D25,D50,D72,D78,D88)</f>
        <v>322638792</v>
      </c>
      <c r="E92" s="15">
        <f t="shared" si="18"/>
        <v>150106958</v>
      </c>
      <c r="F92" s="15">
        <f t="shared" si="18"/>
        <v>38716663</v>
      </c>
      <c r="G92" s="15">
        <f t="shared" si="18"/>
        <v>53079838</v>
      </c>
      <c r="H92" s="15">
        <f t="shared" si="18"/>
        <v>0</v>
      </c>
      <c r="I92" s="15">
        <f t="shared" si="18"/>
        <v>315340961</v>
      </c>
      <c r="J92" s="15">
        <f t="shared" si="18"/>
        <v>25983205</v>
      </c>
      <c r="K92" s="15">
        <f t="shared" si="18"/>
        <v>327265629</v>
      </c>
      <c r="L92" s="15">
        <f t="shared" si="18"/>
        <v>0</v>
      </c>
      <c r="M92" s="15">
        <f t="shared" si="18"/>
        <v>1856681</v>
      </c>
      <c r="N92" s="15">
        <f>SUM(D92:M92)</f>
        <v>1234988727</v>
      </c>
      <c r="O92" s="38">
        <f t="shared" si="12"/>
        <v>3501.1204453125665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160</v>
      </c>
      <c r="M94" s="48"/>
      <c r="N94" s="48"/>
      <c r="O94" s="43">
        <v>352741</v>
      </c>
    </row>
    <row r="95" spans="1:119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19" ht="15.75" customHeight="1" thickBot="1">
      <c r="A96" s="52" t="s">
        <v>117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2023-07-14T18:21:24Z</cp:lastPrinted>
  <dcterms:created xsi:type="dcterms:W3CDTF">2000-08-31T21:26:31Z</dcterms:created>
  <dcterms:modified xsi:type="dcterms:W3CDTF">2023-07-14T18:21:26Z</dcterms:modified>
</cp:coreProperties>
</file>