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'2009'!$A$1:$O$68</definedName>
    <definedName name="_xlnm.Print_Area" localSheetId="11">'2010'!$A$1:$O$71</definedName>
    <definedName name="_xlnm.Print_Area" localSheetId="10">'2011'!$A$1:$O$69</definedName>
    <definedName name="_xlnm.Print_Area" localSheetId="9">'2012'!$A$1:$O$71</definedName>
    <definedName name="_xlnm.Print_Area" localSheetId="8">'2013'!$A$1:$O$71</definedName>
    <definedName name="_xlnm.Print_Area" localSheetId="7">'2014'!$A$1:$O$69</definedName>
    <definedName name="_xlnm.Print_Area" localSheetId="6">'2015'!$A$1:$O$83</definedName>
    <definedName name="_xlnm.Print_Area" localSheetId="5">'2016'!$A$1:$O$78</definedName>
    <definedName name="_xlnm.Print_Area" localSheetId="4">'2017'!$A$1:$O$75</definedName>
    <definedName name="_xlnm.Print_Area" localSheetId="3">'2018'!$A$1:$O$74</definedName>
    <definedName name="_xlnm.Print_Area" localSheetId="2">'2019'!$A$1:$O$80</definedName>
    <definedName name="_xlnm.Print_Area" localSheetId="1">'2020'!$A$1:$O$80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<sst xmlns="http://schemas.openxmlformats.org/spreadsheetml/2006/main" count="1201" uniqueCount="173">
  <si>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</si>
  <si>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</si>
  <si>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</si>
  <si>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</si>
  <si>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</si>
  <si>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</si>
  <si>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</si>
  <si>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</si>
  <si>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</si>
  <si>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</si>
  <si>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</si>
  <si>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</si>
  <si>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</si>
  <si>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</si>
  <si>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</si>
  <si>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</si>
  <si>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</si>
  <si>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</si>
  <si>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</si>
  <si>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</si>
  <si>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</si>
  <si>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</si>
  <si>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</si>
  <si>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</si>
  <si>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</si>
  <si>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</si>
  <si>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</si>
  <si>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</si>
  <si>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</si>
  <si>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</si>
  <si>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</si>
  <si>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</si>
  <si>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</si>
  <si>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</si>
  <si>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</si>
  <si>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</si>
  <si>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</si>
  <si>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</si>
  <si>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</si>
  <si>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</si>
  <si>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</si>
  <si>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</si>
  <si>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</si>
  <si>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</si>
  <si>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</si>
  <si>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</si>
  <si>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</si>
  <si>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</si>
  <si>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</si>
  <si>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</si>
  <si>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</si>
  <si>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</si>
  <si>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</si>
  <si>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</si>
  <si>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</si>
  <si>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</si>
  <si>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</si>
  <si>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</si>
  <si>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</si>
  <si>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</si>
  <si>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</si>
  <si>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</si>
  <si>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</si>
  <si>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</si>
  <si>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</si>
  <si>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</si>
  <si>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</si>
  <si>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</si>
  <si>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</si>
  <si>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</si>
  <si>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</si>
  <si>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</si>
  <si>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</si>
  <si>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</si>
  <si>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</si>
  <si>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</si>
  <si>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</si>
  <si>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</si>
  <si>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Temple Terrace Revenues Reported by Account Code and Fund Type</t>
  </si>
  <si>
    <t>Local Fiscal Year Ended September 30, 2010</t>
  </si>
  <si>
    <t>Fire Insurance Premium Tax for Firefighters' Pension</t>
  </si>
  <si>
    <t>Federal Grant - Transportation - Other Transportation</t>
  </si>
  <si>
    <t>Grants from Other Local Units - Transportation</t>
  </si>
  <si>
    <t>Sale of Surplus Materials and Scrap</t>
  </si>
  <si>
    <t>2010 Municipal Census Population:</t>
  </si>
  <si>
    <t>Local Fiscal Year Ended September 30, 2011</t>
  </si>
  <si>
    <t>State Grant - Transportation - Other Transportation</t>
  </si>
  <si>
    <t>Interest and Other Earnings - Dividends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</si>
  <si>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</si>
  <si>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</si>
  <si>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</si>
  <si>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Culture / Recreation</t>
  </si>
  <si>
    <t>2012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</si>
  <si>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</si>
  <si>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</si>
  <si>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</si>
  <si>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</si>
  <si>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State Shared Revenues - Other</t>
  </si>
  <si>
    <t>Grants from Other Local Units - General Government</t>
  </si>
  <si>
    <t>Impact Fees - Physical Environment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</si>
  <si>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</si>
  <si>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</si>
  <si>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</si>
  <si>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</si>
  <si>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</si>
  <si>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</si>
  <si>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Transportation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</si>
  <si>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</si>
  <si>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</si>
  <si>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</si>
  <si>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</si>
  <si>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</si>
  <si>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</si>
  <si>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</si>
  <si>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</si>
  <si>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</si>
  <si>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</si>
  <si>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</si>
  <si>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</si>
  <si>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Utility Service Tax - Propane</t>
  </si>
  <si>
    <t>Special Assessments - Charges for Public Services</t>
  </si>
  <si>
    <t>Federal Grant - Economic Environment</t>
  </si>
  <si>
    <t>State Shared Revenues - Transportation - Airport Development</t>
  </si>
  <si>
    <t>State Shared Revenues - Culture / Recreation</t>
  </si>
  <si>
    <t>General Government - Recording Fees</t>
  </si>
  <si>
    <t>General Government - Internal Service Fund Fees and Charges</t>
  </si>
  <si>
    <t>Public Safety - Law Enforcement Services</t>
  </si>
  <si>
    <t>Transportation - Other Transportation Charges</t>
  </si>
  <si>
    <t>Court-Ordered Judgments and Fines - As Decided by Circuit Court Criminal</t>
  </si>
  <si>
    <t>Court-Ordered Judgments and Fines - As Decided by County Court Civil</t>
  </si>
  <si>
    <t>Other Judgments, Fines, and Forfeits</t>
  </si>
  <si>
    <t>Other Miscellaneous Revenues - Settlements</t>
  </si>
  <si>
    <t>Other Miscellaneous Revenues - Slot Machine Proceeds</t>
  </si>
  <si>
    <t>Proprietary Non-Operating - Other Grants and Donations</t>
  </si>
  <si>
    <t>2015 Municipal Population:</t>
  </si>
  <si>
    <t>Local Fiscal Year Ended September 30, 2016</t>
  </si>
  <si>
    <t>State Grant - Physical Environment - Stormwater Management</t>
  </si>
  <si>
    <t>Public Safety - Emergency Management Service Fees / Charges</t>
  </si>
  <si>
    <t>Pension Fund Contributions</t>
  </si>
  <si>
    <t>Proprietary Non-Operating - Capital Contributions from Private Source</t>
  </si>
  <si>
    <t>2016 Municipal Population:</t>
  </si>
  <si>
    <t>Local Fiscal Year Ended September 30, 2017</t>
  </si>
  <si>
    <t>County Ninth-Cent Voted Fuel Tax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</si>
  <si>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</si>
  <si>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</si>
  <si>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</si>
  <si>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</si>
  <si>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Proceeds - Proceeds from Refunding Bonds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</si>
  <si>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</si>
  <si>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</si>
  <si>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</si>
  <si>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</si>
  <si>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Transportation - Other Transportation</t>
  </si>
  <si>
    <t>Contributions from Enterprise Operations</t>
  </si>
  <si>
    <t>2019 Municipal Population:</t>
  </si>
  <si>
    <t>Local Fiscal Year Ended September 30, 2020</t>
  </si>
  <si>
    <t>Proprietary Non-Operating - Other Non-Operating Sources</t>
  </si>
  <si>
    <t>2020 Municipal Population:</t>
  </si>
  <si>
    <t>Local Fiscal Year Ended September 30, 2021</t>
  </si>
  <si>
    <t>Other Financial Assistance - Federal Source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</si>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</sst>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164</v>
      </c>
      <c r="B5" s="26"/>
      <c r="C5" s="26"/>
      <c r="D5" s="27">
        <f>SUM(D6:D14)</f>
        <v>16567062</v>
      </c>
      <c r="E5" s="27">
        <f>SUM(E6:E14)</f>
        <v>1254292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516008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18337362</v>
      </c>
      <c r="P5" s="33">
        <f>(O5/P$72)</f>
        <v>679.0358081836697</v>
      </c>
      <c r="Q5" s="6"/>
    </row>
    <row r="6" spans="1:17" ht="15">
      <c r="A6" s="12"/>
      <c r="B6" s="25">
        <v>311</v>
      </c>
      <c r="C6" s="20" t="s">
        <v>3</v>
      </c>
      <c r="D6" s="46">
        <v>12591080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12591080</v>
      </c>
      <c r="P6" s="47">
        <f>(O6/P$72)</f>
        <v>466.2499537122755</v>
      </c>
      <c r="Q6" s="9"/>
    </row>
    <row r="7" spans="1:17" ht="15">
      <c r="A7" s="12"/>
      <c r="B7" s="25">
        <v>312.41</v>
      </c>
      <c r="C7" s="20" t="s">
        <v>165</v>
      </c>
      <c r="D7" s="46">
        <v>0</v>
      </c>
      <c r="E7" s="46">
        <v>738284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738284</v>
      </c>
      <c r="P7" s="47">
        <f>(O7/P$72)</f>
        <v>27.3387891131272</v>
      </c>
      <c r="Q7" s="9"/>
    </row>
    <row r="8" spans="1:17" ht="15">
      <c r="A8" s="12"/>
      <c r="B8" s="25">
        <v>312.51</v>
      </c>
      <c r="C8" s="20" t="s">
        <v>76</v>
      </c>
      <c r="D8" s="46">
        <v>0</v>
      </c>
      <c r="E8" s="46">
        <v>172877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172877</v>
      </c>
      <c r="L8" s="46">
        <v>0</v>
      </c>
      <c r="M8" s="46">
        <v>0</v>
      </c>
      <c r="N8" s="46">
        <v>0</v>
      </c>
      <c r="O8" s="46">
        <f t="shared" si="0"/>
        <v>345754</v>
      </c>
      <c r="P8" s="47">
        <f>(O8/P$72)</f>
        <v>12.803332716163673</v>
      </c>
      <c r="Q8" s="9"/>
    </row>
    <row r="9" spans="1:17" ht="15">
      <c r="A9" s="12"/>
      <c r="B9" s="25">
        <v>312.52</v>
      </c>
      <c r="C9" s="20" t="s">
        <v>103</v>
      </c>
      <c r="D9" s="46">
        <v>0</v>
      </c>
      <c r="E9" s="46">
        <v>343131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343131</v>
      </c>
      <c r="L9" s="46">
        <v>0</v>
      </c>
      <c r="M9" s="46">
        <v>0</v>
      </c>
      <c r="N9" s="46">
        <v>0</v>
      </c>
      <c r="O9" s="46">
        <f t="shared" si="0"/>
        <v>686262</v>
      </c>
      <c r="P9" s="47">
        <f>(O9/P$72)</f>
        <v>25.412405110164784</v>
      </c>
      <c r="Q9" s="9"/>
    </row>
    <row r="10" spans="1:17" ht="15">
      <c r="A10" s="12"/>
      <c r="B10" s="25">
        <v>314.1</v>
      </c>
      <c r="C10" s="20" t="s">
        <v>13</v>
      </c>
      <c r="D10" s="46">
        <v>2316726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2316726</v>
      </c>
      <c r="P10" s="47">
        <f>(O10/P$72)</f>
        <v>85.7887798555823</v>
      </c>
      <c r="Q10" s="9"/>
    </row>
    <row r="11" spans="1:17" ht="15">
      <c r="A11" s="12"/>
      <c r="B11" s="25">
        <v>314.3</v>
      </c>
      <c r="C11" s="20" t="s">
        <v>14</v>
      </c>
      <c r="D11" s="46">
        <v>357356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357356</v>
      </c>
      <c r="P11" s="47">
        <f>(O11/P$72)</f>
        <v>13.23295685984077</v>
      </c>
      <c r="Q11" s="9"/>
    </row>
    <row r="12" spans="1:17" ht="15">
      <c r="A12" s="12"/>
      <c r="B12" s="25">
        <v>314.8</v>
      </c>
      <c r="C12" s="20" t="s">
        <v>119</v>
      </c>
      <c r="D12" s="46">
        <v>32134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32134</v>
      </c>
      <c r="P12" s="47">
        <f>(O12/P$72)</f>
        <v>1.189927791149787</v>
      </c>
      <c r="Q12" s="9"/>
    </row>
    <row r="13" spans="1:17" ht="15">
      <c r="A13" s="12"/>
      <c r="B13" s="25">
        <v>315.2</v>
      </c>
      <c r="C13" s="20" t="s">
        <v>166</v>
      </c>
      <c r="D13" s="46">
        <v>1023702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1023702</v>
      </c>
      <c r="P13" s="47">
        <f>(O13/P$72)</f>
        <v>37.90786891316423</v>
      </c>
      <c r="Q13" s="9"/>
    </row>
    <row r="14" spans="1:17" ht="15">
      <c r="A14" s="12"/>
      <c r="B14" s="25">
        <v>316</v>
      </c>
      <c r="C14" s="20" t="s">
        <v>105</v>
      </c>
      <c r="D14" s="46">
        <v>246064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246064</v>
      </c>
      <c r="P14" s="47">
        <f>(O14/P$72)</f>
        <v>9.111794112201444</v>
      </c>
      <c r="Q14" s="9"/>
    </row>
    <row r="15" spans="1:17" ht="15.75">
      <c r="A15" s="29" t="s">
        <v>18</v>
      </c>
      <c r="B15" s="30"/>
      <c r="C15" s="31"/>
      <c r="D15" s="32">
        <f>SUM(D16:D21)</f>
        <v>2685640</v>
      </c>
      <c r="E15" s="32">
        <f>SUM(E16:E21)</f>
        <v>689298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175719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3550657</v>
      </c>
      <c r="P15" s="45">
        <f>(O15/P$72)</f>
        <v>131.48146639511202</v>
      </c>
      <c r="Q15" s="10"/>
    </row>
    <row r="16" spans="1:17" ht="15">
      <c r="A16" s="12"/>
      <c r="B16" s="25">
        <v>322</v>
      </c>
      <c r="C16" s="20" t="s">
        <v>167</v>
      </c>
      <c r="D16" s="46">
        <v>580208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580208</v>
      </c>
      <c r="P16" s="47">
        <f>(O16/P$72)</f>
        <v>21.48520644325125</v>
      </c>
      <c r="Q16" s="9"/>
    </row>
    <row r="17" spans="1:17" ht="15">
      <c r="A17" s="12"/>
      <c r="B17" s="25">
        <v>322.9</v>
      </c>
      <c r="C17" s="20" t="s">
        <v>168</v>
      </c>
      <c r="D17" s="46">
        <v>17783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17783</v>
      </c>
      <c r="P17" s="47">
        <f>(O17/P$72)</f>
        <v>0.6585076837622662</v>
      </c>
      <c r="Q17" s="9"/>
    </row>
    <row r="18" spans="1:17" ht="15">
      <c r="A18" s="12"/>
      <c r="B18" s="25">
        <v>323.1</v>
      </c>
      <c r="C18" s="20" t="s">
        <v>19</v>
      </c>
      <c r="D18" s="46">
        <v>2010893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2010893</v>
      </c>
      <c r="P18" s="47">
        <f>(O18/P$72)</f>
        <v>74.46372893908536</v>
      </c>
      <c r="Q18" s="9"/>
    </row>
    <row r="19" spans="1:17" ht="15">
      <c r="A19" s="12"/>
      <c r="B19" s="25">
        <v>323.4</v>
      </c>
      <c r="C19" s="20" t="s">
        <v>20</v>
      </c>
      <c r="D19" s="46">
        <v>31156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31156</v>
      </c>
      <c r="P19" s="47">
        <f>(O19/P$72)</f>
        <v>1.1537122755045361</v>
      </c>
      <c r="Q19" s="9"/>
    </row>
    <row r="20" spans="1:17" ht="15">
      <c r="A20" s="12"/>
      <c r="B20" s="25">
        <v>324.32</v>
      </c>
      <c r="C20" s="20" t="s">
        <v>106</v>
      </c>
      <c r="D20" s="46">
        <v>0</v>
      </c>
      <c r="E20" s="46">
        <v>689298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689298</v>
      </c>
      <c r="P20" s="47">
        <f>(O20/P$72)</f>
        <v>25.524828735419366</v>
      </c>
      <c r="Q20" s="9"/>
    </row>
    <row r="21" spans="1:17" ht="15">
      <c r="A21" s="12"/>
      <c r="B21" s="25">
        <v>325.2</v>
      </c>
      <c r="C21" s="20" t="s">
        <v>120</v>
      </c>
      <c r="D21" s="46">
        <v>45600</v>
      </c>
      <c r="E21" s="46">
        <v>0</v>
      </c>
      <c r="F21" s="46">
        <v>0</v>
      </c>
      <c r="G21" s="46">
        <v>0</v>
      </c>
      <c r="H21" s="46">
        <v>0</v>
      </c>
      <c r="I21" s="46">
        <v>175719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221319</v>
      </c>
      <c r="P21" s="47">
        <f>(O21/P$72)</f>
        <v>8.195482318089242</v>
      </c>
      <c r="Q21" s="9"/>
    </row>
    <row r="22" spans="1:17" ht="15.75">
      <c r="A22" s="29" t="s">
        <v>169</v>
      </c>
      <c r="B22" s="30"/>
      <c r="C22" s="31"/>
      <c r="D22" s="32">
        <f>SUM(D23:D34)</f>
        <v>7207410</v>
      </c>
      <c r="E22" s="32">
        <f>SUM(E23:E34)</f>
        <v>2808879</v>
      </c>
      <c r="F22" s="32">
        <f>SUM(F23:F34)</f>
        <v>0</v>
      </c>
      <c r="G22" s="32">
        <f>SUM(G23:G34)</f>
        <v>0</v>
      </c>
      <c r="H22" s="32">
        <f>SUM(H23:H34)</f>
        <v>0</v>
      </c>
      <c r="I22" s="32">
        <f>SUM(I23:I34)</f>
        <v>0</v>
      </c>
      <c r="J22" s="32">
        <f>SUM(J23:J34)</f>
        <v>0</v>
      </c>
      <c r="K22" s="32">
        <f>SUM(K23:K34)</f>
        <v>0</v>
      </c>
      <c r="L22" s="32">
        <f>SUM(L23:L34)</f>
        <v>0</v>
      </c>
      <c r="M22" s="32">
        <f>SUM(M23:M34)</f>
        <v>0</v>
      </c>
      <c r="N22" s="32">
        <f>SUM(N23:N34)</f>
        <v>0</v>
      </c>
      <c r="O22" s="44">
        <f>SUM(D22:N22)</f>
        <v>10016289</v>
      </c>
      <c r="P22" s="45">
        <f>(O22/P$72)</f>
        <v>370.9049805591557</v>
      </c>
      <c r="Q22" s="10"/>
    </row>
    <row r="23" spans="1:17" ht="15">
      <c r="A23" s="12"/>
      <c r="B23" s="25">
        <v>331.49</v>
      </c>
      <c r="C23" s="20" t="s">
        <v>81</v>
      </c>
      <c r="D23" s="46">
        <v>0</v>
      </c>
      <c r="E23" s="46">
        <v>260407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28">SUM(D23:N23)</f>
        <v>260407</v>
      </c>
      <c r="P23" s="47">
        <f>(O23/P$72)</f>
        <v>9.642917978152195</v>
      </c>
      <c r="Q23" s="9"/>
    </row>
    <row r="24" spans="1:17" ht="15">
      <c r="A24" s="12"/>
      <c r="B24" s="25">
        <v>332</v>
      </c>
      <c r="C24" s="20" t="s">
        <v>159</v>
      </c>
      <c r="D24" s="46">
        <v>2900000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2900000</v>
      </c>
      <c r="P24" s="47">
        <f>(O24/P$72)</f>
        <v>107.38752082947602</v>
      </c>
      <c r="Q24" s="9"/>
    </row>
    <row r="25" spans="1:17" ht="15">
      <c r="A25" s="12"/>
      <c r="B25" s="25">
        <v>335.125</v>
      </c>
      <c r="C25" s="20" t="s">
        <v>170</v>
      </c>
      <c r="D25" s="46">
        <v>879863</v>
      </c>
      <c r="E25" s="46">
        <v>274394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1154257</v>
      </c>
      <c r="P25" s="47">
        <f>(O25/P$72)</f>
        <v>42.74234401036845</v>
      </c>
      <c r="Q25" s="9"/>
    </row>
    <row r="26" spans="1:17" ht="15">
      <c r="A26" s="12"/>
      <c r="B26" s="25">
        <v>335.15</v>
      </c>
      <c r="C26" s="20" t="s">
        <v>108</v>
      </c>
      <c r="D26" s="46">
        <v>12600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12600</v>
      </c>
      <c r="P26" s="47">
        <f>(O26/P$72)</f>
        <v>0.4665802629142751</v>
      </c>
      <c r="Q26" s="9"/>
    </row>
    <row r="27" spans="1:17" ht="15">
      <c r="A27" s="12"/>
      <c r="B27" s="25">
        <v>335.18</v>
      </c>
      <c r="C27" s="20" t="s">
        <v>171</v>
      </c>
      <c r="D27" s="46">
        <v>2654233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2654233</v>
      </c>
      <c r="P27" s="47">
        <f>(O27/P$72)</f>
        <v>98.2867246806147</v>
      </c>
      <c r="Q27" s="9"/>
    </row>
    <row r="28" spans="1:17" ht="15">
      <c r="A28" s="12"/>
      <c r="B28" s="25">
        <v>335.21</v>
      </c>
      <c r="C28" s="20" t="s">
        <v>31</v>
      </c>
      <c r="D28" s="46">
        <v>27141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27141</v>
      </c>
      <c r="P28" s="47">
        <f>(O28/P$72)</f>
        <v>1.0050361044251064</v>
      </c>
      <c r="Q28" s="9"/>
    </row>
    <row r="29" spans="1:17" ht="15">
      <c r="A29" s="12"/>
      <c r="B29" s="25">
        <v>335.48</v>
      </c>
      <c r="C29" s="20" t="s">
        <v>152</v>
      </c>
      <c r="D29" s="46">
        <v>0</v>
      </c>
      <c r="E29" s="46">
        <v>23127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4">SUM(D29:N29)</f>
        <v>23127</v>
      </c>
      <c r="P29" s="47">
        <f>(O29/P$72)</f>
        <v>0.8563969635252731</v>
      </c>
      <c r="Q29" s="9"/>
    </row>
    <row r="30" spans="1:17" ht="15">
      <c r="A30" s="12"/>
      <c r="B30" s="25">
        <v>335.9</v>
      </c>
      <c r="C30" s="20" t="s">
        <v>97</v>
      </c>
      <c r="D30" s="46">
        <v>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650</v>
      </c>
      <c r="P30" s="47">
        <f>(O30/P$72)</f>
        <v>0.024069616737641176</v>
      </c>
      <c r="Q30" s="9"/>
    </row>
    <row r="31" spans="1:17" ht="15">
      <c r="A31" s="12"/>
      <c r="B31" s="25">
        <v>337.1</v>
      </c>
      <c r="C31" s="20" t="s">
        <v>98</v>
      </c>
      <c r="D31" s="46">
        <v>0</v>
      </c>
      <c r="E31" s="46">
        <v>231914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231914</v>
      </c>
      <c r="P31" s="47">
        <f>(O31/P$72)</f>
        <v>8.587817070912793</v>
      </c>
      <c r="Q31" s="9"/>
    </row>
    <row r="32" spans="1:17" ht="15">
      <c r="A32" s="12"/>
      <c r="B32" s="25">
        <v>337.2</v>
      </c>
      <c r="C32" s="20" t="s">
        <v>32</v>
      </c>
      <c r="D32" s="46">
        <v>191656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191656</v>
      </c>
      <c r="P32" s="47">
        <f>(O32/P$72)</f>
        <v>7.097056100722089</v>
      </c>
      <c r="Q32" s="9"/>
    </row>
    <row r="33" spans="1:17" ht="15">
      <c r="A33" s="12"/>
      <c r="B33" s="25">
        <v>337.7</v>
      </c>
      <c r="C33" s="20" t="s">
        <v>34</v>
      </c>
      <c r="D33" s="46">
        <v>411430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411430</v>
      </c>
      <c r="P33" s="47">
        <f>(O33/P$72)</f>
        <v>15.235326791334938</v>
      </c>
      <c r="Q33" s="9"/>
    </row>
    <row r="34" spans="1:17" ht="15">
      <c r="A34" s="12"/>
      <c r="B34" s="25">
        <v>338</v>
      </c>
      <c r="C34" s="20" t="s">
        <v>35</v>
      </c>
      <c r="D34" s="46">
        <v>129837</v>
      </c>
      <c r="E34" s="46">
        <v>2019037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2148874</v>
      </c>
      <c r="P34" s="47">
        <f>(O34/P$72)</f>
        <v>79.57319014997223</v>
      </c>
      <c r="Q34" s="9"/>
    </row>
    <row r="35" spans="1:17" ht="15.75">
      <c r="A35" s="29" t="s">
        <v>40</v>
      </c>
      <c r="B35" s="30"/>
      <c r="C35" s="31"/>
      <c r="D35" s="32">
        <f>SUM(D36:D50)</f>
        <v>4560247</v>
      </c>
      <c r="E35" s="32">
        <f>SUM(E36:E50)</f>
        <v>0</v>
      </c>
      <c r="F35" s="32">
        <f>SUM(F36:F50)</f>
        <v>0</v>
      </c>
      <c r="G35" s="32">
        <f>SUM(G36:G50)</f>
        <v>0</v>
      </c>
      <c r="H35" s="32">
        <f>SUM(H36:H50)</f>
        <v>0</v>
      </c>
      <c r="I35" s="32">
        <f>SUM(I36:I50)</f>
        <v>17581550</v>
      </c>
      <c r="J35" s="32">
        <f>SUM(J36:J50)</f>
        <v>72873</v>
      </c>
      <c r="K35" s="32">
        <f>SUM(K36:K50)</f>
        <v>0</v>
      </c>
      <c r="L35" s="32">
        <f>SUM(L36:L50)</f>
        <v>0</v>
      </c>
      <c r="M35" s="32">
        <f>SUM(M36:M50)</f>
        <v>0</v>
      </c>
      <c r="N35" s="32">
        <f>SUM(N36:N50)</f>
        <v>0</v>
      </c>
      <c r="O35" s="32">
        <f>SUM(D35:N35)</f>
        <v>22214670</v>
      </c>
      <c r="P35" s="45">
        <f>(O35/P$72)</f>
        <v>822.6132197741159</v>
      </c>
      <c r="Q35" s="10"/>
    </row>
    <row r="36" spans="1:17" ht="15">
      <c r="A36" s="12"/>
      <c r="B36" s="25">
        <v>341.2</v>
      </c>
      <c r="C36" s="20" t="s">
        <v>125</v>
      </c>
      <c r="D36" s="46">
        <v>544127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72873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3" ref="O36:O50">SUM(D36:N36)</f>
        <v>617000</v>
      </c>
      <c r="P36" s="47">
        <f>(O36/P$72)</f>
        <v>22.847620810960933</v>
      </c>
      <c r="Q36" s="9"/>
    </row>
    <row r="37" spans="1:17" ht="15">
      <c r="A37" s="12"/>
      <c r="B37" s="25">
        <v>342.1</v>
      </c>
      <c r="C37" s="20" t="s">
        <v>126</v>
      </c>
      <c r="D37" s="46">
        <v>45315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45315</v>
      </c>
      <c r="P37" s="47">
        <f>(O37/P$72)</f>
        <v>1.6780225884095539</v>
      </c>
      <c r="Q37" s="9"/>
    </row>
    <row r="38" spans="1:17" ht="15">
      <c r="A38" s="12"/>
      <c r="B38" s="25">
        <v>342.2</v>
      </c>
      <c r="C38" s="20" t="s">
        <v>45</v>
      </c>
      <c r="D38" s="46">
        <v>266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266</v>
      </c>
      <c r="P38" s="47">
        <f>(O38/P$72)</f>
        <v>0.009850027772634697</v>
      </c>
      <c r="Q38" s="9"/>
    </row>
    <row r="39" spans="1:17" ht="15">
      <c r="A39" s="12"/>
      <c r="B39" s="25">
        <v>342.5</v>
      </c>
      <c r="C39" s="20" t="s">
        <v>46</v>
      </c>
      <c r="D39" s="46">
        <v>310875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310875</v>
      </c>
      <c r="P39" s="47">
        <f>(O39/P$72)</f>
        <v>11.511757082021848</v>
      </c>
      <c r="Q39" s="9"/>
    </row>
    <row r="40" spans="1:17" ht="15">
      <c r="A40" s="12"/>
      <c r="B40" s="25">
        <v>342.6</v>
      </c>
      <c r="C40" s="20" t="s">
        <v>47</v>
      </c>
      <c r="D40" s="46">
        <v>1018952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1018952</v>
      </c>
      <c r="P40" s="47">
        <f>(O40/P$72)</f>
        <v>37.731975560081466</v>
      </c>
      <c r="Q40" s="9"/>
    </row>
    <row r="41" spans="1:17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4651569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4651569</v>
      </c>
      <c r="P41" s="47">
        <f>(O41/P$72)</f>
        <v>172.24843547491204</v>
      </c>
      <c r="Q41" s="9"/>
    </row>
    <row r="42" spans="1:17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3966806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3966806</v>
      </c>
      <c r="P42" s="47">
        <f>(O42/P$72)</f>
        <v>146.89153860396223</v>
      </c>
      <c r="Q42" s="9"/>
    </row>
    <row r="43" spans="1:17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8908751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8908751</v>
      </c>
      <c r="P43" s="47">
        <f>(O43/P$72)</f>
        <v>329.8926495093501</v>
      </c>
      <c r="Q43" s="9"/>
    </row>
    <row r="44" spans="1:17" ht="15">
      <c r="A44" s="12"/>
      <c r="B44" s="25">
        <v>343.6</v>
      </c>
      <c r="C44" s="20" t="s">
        <v>52</v>
      </c>
      <c r="D44" s="46">
        <v>201681</v>
      </c>
      <c r="E44" s="46">
        <v>0</v>
      </c>
      <c r="F44" s="46">
        <v>0</v>
      </c>
      <c r="G44" s="46">
        <v>0</v>
      </c>
      <c r="H44" s="46">
        <v>0</v>
      </c>
      <c r="I44" s="46">
        <v>54424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256105</v>
      </c>
      <c r="P44" s="47">
        <f>(O44/P$72)</f>
        <v>9.483614145528605</v>
      </c>
      <c r="Q44" s="9"/>
    </row>
    <row r="45" spans="1:17" ht="15">
      <c r="A45" s="12"/>
      <c r="B45" s="25">
        <v>347.2</v>
      </c>
      <c r="C45" s="20" t="s">
        <v>53</v>
      </c>
      <c r="D45" s="46">
        <v>286855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286855</v>
      </c>
      <c r="P45" s="47">
        <f>(O45/P$72)</f>
        <v>10.622292168117015</v>
      </c>
      <c r="Q45" s="9"/>
    </row>
    <row r="46" spans="1:17" ht="15">
      <c r="A46" s="12"/>
      <c r="B46" s="25">
        <v>347.3</v>
      </c>
      <c r="C46" s="20" t="s">
        <v>143</v>
      </c>
      <c r="D46" s="46">
        <v>33874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33874</v>
      </c>
      <c r="P46" s="47">
        <f>(O46/P$72)</f>
        <v>1.2543603036474726</v>
      </c>
      <c r="Q46" s="9"/>
    </row>
    <row r="47" spans="1:17" ht="15">
      <c r="A47" s="12"/>
      <c r="B47" s="25">
        <v>347.4</v>
      </c>
      <c r="C47" s="20" t="s">
        <v>144</v>
      </c>
      <c r="D47" s="46">
        <v>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710</v>
      </c>
      <c r="P47" s="47">
        <f>(O47/P$72)</f>
        <v>0.026291427513423442</v>
      </c>
      <c r="Q47" s="9"/>
    </row>
    <row r="48" spans="1:17" ht="15">
      <c r="A48" s="12"/>
      <c r="B48" s="25">
        <v>347.5</v>
      </c>
      <c r="C48" s="20" t="s">
        <v>145</v>
      </c>
      <c r="D48" s="46">
        <v>262307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262307</v>
      </c>
      <c r="P48" s="47">
        <f>(O48/P$72)</f>
        <v>9.7132753193853</v>
      </c>
      <c r="Q48" s="9"/>
    </row>
    <row r="49" spans="1:17" ht="15">
      <c r="A49" s="12"/>
      <c r="B49" s="25">
        <v>347.9</v>
      </c>
      <c r="C49" s="20" t="s">
        <v>146</v>
      </c>
      <c r="D49" s="46">
        <v>26284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26284</v>
      </c>
      <c r="P49" s="47">
        <f>(O49/P$72)</f>
        <v>0.9733012405110165</v>
      </c>
      <c r="Q49" s="9"/>
    </row>
    <row r="50" spans="1:17" ht="15">
      <c r="A50" s="12"/>
      <c r="B50" s="25">
        <v>349</v>
      </c>
      <c r="C50" s="20" t="s">
        <v>172</v>
      </c>
      <c r="D50" s="46">
        <v>1829001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1829001</v>
      </c>
      <c r="P50" s="47">
        <f>(O50/P$72)</f>
        <v>67.72823551194223</v>
      </c>
      <c r="Q50" s="9"/>
    </row>
    <row r="51" spans="1:17" ht="15.75">
      <c r="A51" s="29" t="s">
        <v>41</v>
      </c>
      <c r="B51" s="30"/>
      <c r="C51" s="31"/>
      <c r="D51" s="32">
        <f>SUM(D52:D56)</f>
        <v>83631</v>
      </c>
      <c r="E51" s="32">
        <f>SUM(E52:E56)</f>
        <v>0</v>
      </c>
      <c r="F51" s="32">
        <f>SUM(F52:F56)</f>
        <v>0</v>
      </c>
      <c r="G51" s="32">
        <f>SUM(G52:G56)</f>
        <v>0</v>
      </c>
      <c r="H51" s="32">
        <f>SUM(H52:H56)</f>
        <v>0</v>
      </c>
      <c r="I51" s="32">
        <f>SUM(I52:I56)</f>
        <v>0</v>
      </c>
      <c r="J51" s="32">
        <f>SUM(J52:J56)</f>
        <v>0</v>
      </c>
      <c r="K51" s="32">
        <f>SUM(K52:K56)</f>
        <v>0</v>
      </c>
      <c r="L51" s="32">
        <f>SUM(L52:L56)</f>
        <v>0</v>
      </c>
      <c r="M51" s="32">
        <f>SUM(M52:M56)</f>
        <v>0</v>
      </c>
      <c r="N51" s="32">
        <f>SUM(N52:N56)</f>
        <v>0</v>
      </c>
      <c r="O51" s="32">
        <f>SUM(D51:N51)</f>
        <v>83631</v>
      </c>
      <c r="P51" s="45">
        <f>(O51/P$72)</f>
        <v>3.0968709498241065</v>
      </c>
      <c r="Q51" s="10"/>
    </row>
    <row r="52" spans="1:17" ht="15">
      <c r="A52" s="13"/>
      <c r="B52" s="39">
        <v>351.1</v>
      </c>
      <c r="C52" s="21" t="s">
        <v>56</v>
      </c>
      <c r="D52" s="46">
        <v>12022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12022</v>
      </c>
      <c r="P52" s="47">
        <f>(O52/P$72)</f>
        <v>0.4451768191075727</v>
      </c>
      <c r="Q52" s="9"/>
    </row>
    <row r="53" spans="1:17" ht="15">
      <c r="A53" s="13"/>
      <c r="B53" s="39">
        <v>351.3</v>
      </c>
      <c r="C53" s="21" t="s">
        <v>129</v>
      </c>
      <c r="D53" s="46">
        <v>1261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1261</v>
      </c>
      <c r="P53" s="47">
        <f>(O53/P$72)</f>
        <v>0.046695056471023885</v>
      </c>
      <c r="Q53" s="9"/>
    </row>
    <row r="54" spans="1:17" ht="15">
      <c r="A54" s="13"/>
      <c r="B54" s="39">
        <v>352</v>
      </c>
      <c r="C54" s="21" t="s">
        <v>57</v>
      </c>
      <c r="D54" s="46">
        <v>11785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11785</v>
      </c>
      <c r="P54" s="47">
        <f>(O54/P$72)</f>
        <v>0.43640066654323273</v>
      </c>
      <c r="Q54" s="9"/>
    </row>
    <row r="55" spans="1:17" ht="15">
      <c r="A55" s="13"/>
      <c r="B55" s="39">
        <v>354</v>
      </c>
      <c r="C55" s="21" t="s">
        <v>58</v>
      </c>
      <c r="D55" s="46">
        <v>52471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52471</v>
      </c>
      <c r="P55" s="47">
        <f>(O55/P$72)</f>
        <v>1.943010553601185</v>
      </c>
      <c r="Q55" s="9"/>
    </row>
    <row r="56" spans="1:17" ht="15">
      <c r="A56" s="13"/>
      <c r="B56" s="39">
        <v>359</v>
      </c>
      <c r="C56" s="21" t="s">
        <v>130</v>
      </c>
      <c r="D56" s="46">
        <v>6092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6092</v>
      </c>
      <c r="P56" s="47">
        <f>(O56/P$72)</f>
        <v>0.2255878541010924</v>
      </c>
      <c r="Q56" s="9"/>
    </row>
    <row r="57" spans="1:17" ht="15.75">
      <c r="A57" s="29" t="s">
        <v>4</v>
      </c>
      <c r="B57" s="30"/>
      <c r="C57" s="31"/>
      <c r="D57" s="32">
        <f>SUM(D58:D66)</f>
        <v>846779</v>
      </c>
      <c r="E57" s="32">
        <f>SUM(E58:E66)</f>
        <v>7904</v>
      </c>
      <c r="F57" s="32">
        <f>SUM(F58:F66)</f>
        <v>0</v>
      </c>
      <c r="G57" s="32">
        <f>SUM(G58:G66)</f>
        <v>0</v>
      </c>
      <c r="H57" s="32">
        <f>SUM(H58:H66)</f>
        <v>0</v>
      </c>
      <c r="I57" s="32">
        <f>SUM(I58:I66)</f>
        <v>11269</v>
      </c>
      <c r="J57" s="32">
        <f>SUM(J58:J66)</f>
        <v>-2</v>
      </c>
      <c r="K57" s="32">
        <f>SUM(K58:K66)</f>
        <v>18629555</v>
      </c>
      <c r="L57" s="32">
        <f>SUM(L58:L66)</f>
        <v>0</v>
      </c>
      <c r="M57" s="32">
        <f>SUM(M58:M66)</f>
        <v>0</v>
      </c>
      <c r="N57" s="32">
        <f>SUM(N58:N66)</f>
        <v>0</v>
      </c>
      <c r="O57" s="32">
        <f>SUM(D57:N57)</f>
        <v>19495505</v>
      </c>
      <c r="P57" s="45">
        <f>(O57/P$72)</f>
        <v>721.9220514719497</v>
      </c>
      <c r="Q57" s="10"/>
    </row>
    <row r="58" spans="1:17" ht="15">
      <c r="A58" s="12"/>
      <c r="B58" s="25">
        <v>361.1</v>
      </c>
      <c r="C58" s="20" t="s">
        <v>59</v>
      </c>
      <c r="D58" s="46">
        <v>85105</v>
      </c>
      <c r="E58" s="46">
        <v>7904</v>
      </c>
      <c r="F58" s="46">
        <v>0</v>
      </c>
      <c r="G58" s="46">
        <v>0</v>
      </c>
      <c r="H58" s="46">
        <v>0</v>
      </c>
      <c r="I58" s="46">
        <v>6845</v>
      </c>
      <c r="J58" s="46">
        <v>-2</v>
      </c>
      <c r="K58" s="46">
        <v>13804861</v>
      </c>
      <c r="L58" s="46">
        <v>0</v>
      </c>
      <c r="M58" s="46">
        <v>0</v>
      </c>
      <c r="N58" s="46">
        <v>0</v>
      </c>
      <c r="O58" s="46">
        <f>SUM(D58:N58)</f>
        <v>13904713</v>
      </c>
      <c r="P58" s="47">
        <f>(O58/P$72)</f>
        <v>514.8940196259952</v>
      </c>
      <c r="Q58" s="9"/>
    </row>
    <row r="59" spans="1:17" ht="15">
      <c r="A59" s="12"/>
      <c r="B59" s="25">
        <v>361.3</v>
      </c>
      <c r="C59" s="20" t="s">
        <v>60</v>
      </c>
      <c r="D59" s="46">
        <v>414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aca="true" t="shared" si="4" ref="O59:O66">SUM(D59:N59)</f>
        <v>414</v>
      </c>
      <c r="P59" s="47">
        <f>(O59/P$72)</f>
        <v>0.015330494352897612</v>
      </c>
      <c r="Q59" s="9"/>
    </row>
    <row r="60" spans="1:17" ht="15">
      <c r="A60" s="12"/>
      <c r="B60" s="25">
        <v>362</v>
      </c>
      <c r="C60" s="20" t="s">
        <v>62</v>
      </c>
      <c r="D60" s="46">
        <v>380455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380455</v>
      </c>
      <c r="P60" s="47">
        <f>(O60/P$72)</f>
        <v>14.088316978337344</v>
      </c>
      <c r="Q60" s="9"/>
    </row>
    <row r="61" spans="1:17" ht="15">
      <c r="A61" s="12"/>
      <c r="B61" s="25">
        <v>364</v>
      </c>
      <c r="C61" s="20" t="s">
        <v>113</v>
      </c>
      <c r="D61" s="46">
        <v>68019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68019</v>
      </c>
      <c r="P61" s="47">
        <f>(O61/P$72)</f>
        <v>2.518755785965562</v>
      </c>
      <c r="Q61" s="9"/>
    </row>
    <row r="62" spans="1:17" ht="15">
      <c r="A62" s="12"/>
      <c r="B62" s="25">
        <v>365</v>
      </c>
      <c r="C62" s="20" t="s">
        <v>114</v>
      </c>
      <c r="D62" s="46">
        <v>129</v>
      </c>
      <c r="E62" s="46">
        <v>0</v>
      </c>
      <c r="F62" s="46">
        <v>0</v>
      </c>
      <c r="G62" s="46">
        <v>0</v>
      </c>
      <c r="H62" s="46">
        <v>0</v>
      </c>
      <c r="I62" s="46">
        <v>4424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4553</v>
      </c>
      <c r="P62" s="47">
        <f>(O62/P$72)</f>
        <v>0.16859840770227735</v>
      </c>
      <c r="Q62" s="9"/>
    </row>
    <row r="63" spans="1:17" ht="15">
      <c r="A63" s="12"/>
      <c r="B63" s="25">
        <v>366</v>
      </c>
      <c r="C63" s="20" t="s">
        <v>64</v>
      </c>
      <c r="D63" s="46">
        <v>21711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21711</v>
      </c>
      <c r="P63" s="47">
        <f>(O63/P$72)</f>
        <v>0.8039622292168117</v>
      </c>
      <c r="Q63" s="9"/>
    </row>
    <row r="64" spans="1:17" ht="15">
      <c r="A64" s="12"/>
      <c r="B64" s="25">
        <v>368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4824694</v>
      </c>
      <c r="L64" s="46">
        <v>0</v>
      </c>
      <c r="M64" s="46">
        <v>0</v>
      </c>
      <c r="N64" s="46">
        <v>0</v>
      </c>
      <c r="O64" s="46">
        <f t="shared" si="4"/>
        <v>4824694</v>
      </c>
      <c r="P64" s="47">
        <f>(O64/P$72)</f>
        <v>178.6592853175338</v>
      </c>
      <c r="Q64" s="9"/>
    </row>
    <row r="65" spans="1:17" ht="15">
      <c r="A65" s="12"/>
      <c r="B65" s="25">
        <v>369.3</v>
      </c>
      <c r="C65" s="20" t="s">
        <v>131</v>
      </c>
      <c r="D65" s="46">
        <v>173478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173478</v>
      </c>
      <c r="P65" s="47">
        <f>(O65/P$72)</f>
        <v>6.423921496019256</v>
      </c>
      <c r="Q65" s="9"/>
    </row>
    <row r="66" spans="1:17" ht="15">
      <c r="A66" s="12"/>
      <c r="B66" s="25">
        <v>369.9</v>
      </c>
      <c r="C66" s="20" t="s">
        <v>66</v>
      </c>
      <c r="D66" s="46">
        <v>117468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117468</v>
      </c>
      <c r="P66" s="47">
        <f>(O66/P$72)</f>
        <v>4.349861136826513</v>
      </c>
      <c r="Q66" s="9"/>
    </row>
    <row r="67" spans="1:17" ht="15.75">
      <c r="A67" s="29" t="s">
        <v>42</v>
      </c>
      <c r="B67" s="30"/>
      <c r="C67" s="31"/>
      <c r="D67" s="32">
        <f>SUM(D68:D69)</f>
        <v>0</v>
      </c>
      <c r="E67" s="32">
        <f>SUM(E68:E69)</f>
        <v>260758</v>
      </c>
      <c r="F67" s="32">
        <f>SUM(F68:F69)</f>
        <v>13956504</v>
      </c>
      <c r="G67" s="32">
        <f>SUM(G68:G69)</f>
        <v>0</v>
      </c>
      <c r="H67" s="32">
        <f>SUM(H68:H69)</f>
        <v>0</v>
      </c>
      <c r="I67" s="32">
        <f>SUM(I68:I69)</f>
        <v>0</v>
      </c>
      <c r="J67" s="32">
        <f>SUM(J68:J69)</f>
        <v>272102</v>
      </c>
      <c r="K67" s="32">
        <f>SUM(K68:K69)</f>
        <v>0</v>
      </c>
      <c r="L67" s="32">
        <f>SUM(L68:L69)</f>
        <v>0</v>
      </c>
      <c r="M67" s="32">
        <f>SUM(M68:M69)</f>
        <v>0</v>
      </c>
      <c r="N67" s="32">
        <f>SUM(N68:N69)</f>
        <v>0</v>
      </c>
      <c r="O67" s="32">
        <f>SUM(D67:N67)</f>
        <v>14489364</v>
      </c>
      <c r="P67" s="45">
        <f>(O67/P$72)</f>
        <v>536.5437511571931</v>
      </c>
      <c r="Q67" s="9"/>
    </row>
    <row r="68" spans="1:17" ht="15">
      <c r="A68" s="12"/>
      <c r="B68" s="25">
        <v>381</v>
      </c>
      <c r="C68" s="20" t="s">
        <v>67</v>
      </c>
      <c r="D68" s="46">
        <v>0</v>
      </c>
      <c r="E68" s="46">
        <v>260758</v>
      </c>
      <c r="F68" s="46">
        <v>1165504</v>
      </c>
      <c r="G68" s="46">
        <v>0</v>
      </c>
      <c r="H68" s="46">
        <v>0</v>
      </c>
      <c r="I68" s="46">
        <v>0</v>
      </c>
      <c r="J68" s="46">
        <v>272102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1698364</v>
      </c>
      <c r="P68" s="47">
        <f>(O68/P$72)</f>
        <v>62.89072394001111</v>
      </c>
      <c r="Q68" s="9"/>
    </row>
    <row r="69" spans="1:17" ht="15.75" thickBot="1">
      <c r="A69" s="12"/>
      <c r="B69" s="25">
        <v>384</v>
      </c>
      <c r="C69" s="20" t="s">
        <v>68</v>
      </c>
      <c r="D69" s="46">
        <v>0</v>
      </c>
      <c r="E69" s="46">
        <v>0</v>
      </c>
      <c r="F69" s="46">
        <v>12791000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12791000</v>
      </c>
      <c r="P69" s="47">
        <f>(O69/P$72)</f>
        <v>473.653027217182</v>
      </c>
      <c r="Q69" s="9"/>
    </row>
    <row r="70" spans="1:120" ht="16.5" thickBot="1">
      <c r="A70" s="14" t="s">
        <v>54</v>
      </c>
      <c r="B70" s="23"/>
      <c r="C70" s="22"/>
      <c r="D70" s="15">
        <f>SUM(D5,D15,D22,D35,D51,D57,D67)</f>
        <v>31950769</v>
      </c>
      <c r="E70" s="15">
        <f>SUM(E5,E15,E22,E35,E51,E57,E67)</f>
        <v>5021131</v>
      </c>
      <c r="F70" s="15">
        <f>SUM(F5,F15,F22,F35,F51,F57,F67)</f>
        <v>13956504</v>
      </c>
      <c r="G70" s="15">
        <f>SUM(G5,G15,G22,G35,G51,G57,G67)</f>
        <v>0</v>
      </c>
      <c r="H70" s="15">
        <f>SUM(H5,H15,H22,H35,H51,H57,H67)</f>
        <v>0</v>
      </c>
      <c r="I70" s="15">
        <f>SUM(I5,I15,I22,I35,I51,I57,I67)</f>
        <v>17768538</v>
      </c>
      <c r="J70" s="15">
        <f>SUM(J5,J15,J22,J35,J51,J57,J67)</f>
        <v>344973</v>
      </c>
      <c r="K70" s="15">
        <f>SUM(K5,K15,K22,K35,K51,K57,K67)</f>
        <v>19145563</v>
      </c>
      <c r="L70" s="15">
        <f>SUM(L5,L15,L22,L35,L51,L57,L67)</f>
        <v>0</v>
      </c>
      <c r="M70" s="15">
        <f>SUM(M5,M15,M22,M35,M51,M57,M67)</f>
        <v>0</v>
      </c>
      <c r="N70" s="15">
        <f>SUM(N5,N15,N22,N35,N51,N57,N67)</f>
        <v>0</v>
      </c>
      <c r="O70" s="15">
        <f>SUM(D70:N70)</f>
        <v>88187478</v>
      </c>
      <c r="P70" s="38">
        <f>(O70/P$72)</f>
        <v>3265.5981484910203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6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6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160</v>
      </c>
      <c r="N72" s="48"/>
      <c r="O72" s="48"/>
      <c r="P72" s="43">
        <v>27005</v>
      </c>
    </row>
    <row r="73" spans="1:16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sheetProtection/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11565975</v>
      </c>
      <c r="E5" s="27">
        <f t="shared" si="0"/>
        <v>1760198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13326173</v>
      </c>
      <c r="O5" s="33">
        <f aca="true" t="shared" si="1" ref="O5:O36">(N5/O$69)</f>
        <v>534.7796059231912</v>
      </c>
      <c r="P5" s="6"/>
    </row>
    <row r="6" spans="1:16" ht="15">
      <c r="A6" s="12"/>
      <c r="B6" s="25">
        <v>311</v>
      </c>
      <c r="C6" s="20" t="s">
        <v>3</v>
      </c>
      <c r="D6" s="46">
        <v>7121260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7121260</v>
      </c>
      <c r="O6" s="47">
        <f t="shared" si="1"/>
        <v>285.7763152614471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1035854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1035854</v>
      </c>
      <c r="O7" s="47">
        <f t="shared" si="1"/>
        <v>41.568843051486816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724344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724344</v>
      </c>
      <c r="O8" s="47">
        <f t="shared" si="1"/>
        <v>29.067940126008267</v>
      </c>
      <c r="P8" s="9"/>
    </row>
    <row r="9" spans="1:16" ht="15">
      <c r="A9" s="12"/>
      <c r="B9" s="25">
        <v>312.51</v>
      </c>
      <c r="C9" s="20" t="s">
        <v>80</v>
      </c>
      <c r="D9" s="46">
        <v>164956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164956</v>
      </c>
      <c r="O9" s="47">
        <f t="shared" si="1"/>
        <v>6.619687788434528</v>
      </c>
      <c r="P9" s="9"/>
    </row>
    <row r="10" spans="1:16" ht="15">
      <c r="A10" s="12"/>
      <c r="B10" s="25">
        <v>312.52</v>
      </c>
      <c r="C10" s="20" t="s">
        <v>77</v>
      </c>
      <c r="D10" s="46">
        <v>139664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139664</v>
      </c>
      <c r="O10" s="47">
        <f t="shared" si="1"/>
        <v>5.604719290501224</v>
      </c>
      <c r="P10" s="9"/>
    </row>
    <row r="11" spans="1:16" ht="15">
      <c r="A11" s="12"/>
      <c r="B11" s="25">
        <v>314.1</v>
      </c>
      <c r="C11" s="20" t="s">
        <v>13</v>
      </c>
      <c r="D11" s="46">
        <v>1924442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1924442</v>
      </c>
      <c r="O11" s="47">
        <f t="shared" si="1"/>
        <v>77.22789839078615</v>
      </c>
      <c r="P11" s="9"/>
    </row>
    <row r="12" spans="1:16" ht="15">
      <c r="A12" s="12"/>
      <c r="B12" s="25">
        <v>314.3</v>
      </c>
      <c r="C12" s="20" t="s">
        <v>14</v>
      </c>
      <c r="D12" s="46">
        <v>273283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273283</v>
      </c>
      <c r="O12" s="47">
        <f t="shared" si="1"/>
        <v>10.96685260243188</v>
      </c>
      <c r="P12" s="9"/>
    </row>
    <row r="13" spans="1:16" ht="15">
      <c r="A13" s="12"/>
      <c r="B13" s="25">
        <v>314.4</v>
      </c>
      <c r="C13" s="20" t="s">
        <v>15</v>
      </c>
      <c r="D13" s="46">
        <v>30661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30661</v>
      </c>
      <c r="O13" s="47">
        <f t="shared" si="1"/>
        <v>1.2304265821260885</v>
      </c>
      <c r="P13" s="9"/>
    </row>
    <row r="14" spans="1:16" ht="15">
      <c r="A14" s="12"/>
      <c r="B14" s="25">
        <v>315</v>
      </c>
      <c r="C14" s="20" t="s">
        <v>16</v>
      </c>
      <c r="D14" s="46">
        <v>1678859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1678859</v>
      </c>
      <c r="O14" s="47">
        <f t="shared" si="1"/>
        <v>67.37264737750311</v>
      </c>
      <c r="P14" s="9"/>
    </row>
    <row r="15" spans="1:16" ht="15">
      <c r="A15" s="12"/>
      <c r="B15" s="25">
        <v>316</v>
      </c>
      <c r="C15" s="20" t="s">
        <v>17</v>
      </c>
      <c r="D15" s="46">
        <v>232850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232850</v>
      </c>
      <c r="O15" s="47">
        <f t="shared" si="1"/>
        <v>9.34427545246599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2061898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98091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7">SUM(D16:M16)</f>
        <v>2159989</v>
      </c>
      <c r="O16" s="45">
        <f t="shared" si="1"/>
        <v>86.6804045106144</v>
      </c>
      <c r="P16" s="10"/>
    </row>
    <row r="17" spans="1:16" ht="15">
      <c r="A17" s="12"/>
      <c r="B17" s="25">
        <v>322</v>
      </c>
      <c r="C17" s="20" t="s">
        <v>0</v>
      </c>
      <c r="D17" s="46">
        <v>220312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220312</v>
      </c>
      <c r="O17" s="47">
        <f t="shared" si="1"/>
        <v>8.84112524579638</v>
      </c>
      <c r="P17" s="9"/>
    </row>
    <row r="18" spans="1:16" ht="15">
      <c r="A18" s="12"/>
      <c r="B18" s="25">
        <v>323.1</v>
      </c>
      <c r="C18" s="20" t="s">
        <v>19</v>
      </c>
      <c r="D18" s="46">
        <v>1764912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1764912</v>
      </c>
      <c r="O18" s="47">
        <f t="shared" si="1"/>
        <v>70.82595609775673</v>
      </c>
      <c r="P18" s="9"/>
    </row>
    <row r="19" spans="1:16" ht="15">
      <c r="A19" s="12"/>
      <c r="B19" s="25">
        <v>323.4</v>
      </c>
      <c r="C19" s="20" t="s">
        <v>20</v>
      </c>
      <c r="D19" s="46">
        <v>14351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14351</v>
      </c>
      <c r="O19" s="47">
        <f t="shared" si="1"/>
        <v>0.5759059352301457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98091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98091</v>
      </c>
      <c r="O20" s="47">
        <f t="shared" si="1"/>
        <v>3.9363939162887758</v>
      </c>
      <c r="P20" s="9"/>
    </row>
    <row r="21" spans="1:16" ht="15">
      <c r="A21" s="12"/>
      <c r="B21" s="25">
        <v>329</v>
      </c>
      <c r="C21" s="20" t="s">
        <v>22</v>
      </c>
      <c r="D21" s="46">
        <v>62323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62323</v>
      </c>
      <c r="O21" s="47">
        <f t="shared" si="1"/>
        <v>2.501023315542357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SUM(D23:D36)</f>
        <v>2989439</v>
      </c>
      <c r="E22" s="32">
        <f t="shared" si="5"/>
        <v>1502535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4491974</v>
      </c>
      <c r="O22" s="45">
        <f t="shared" si="1"/>
        <v>180.26301215939645</v>
      </c>
      <c r="P22" s="10"/>
    </row>
    <row r="23" spans="1:16" ht="15">
      <c r="A23" s="12"/>
      <c r="B23" s="25">
        <v>331.2</v>
      </c>
      <c r="C23" s="20" t="s">
        <v>23</v>
      </c>
      <c r="D23" s="46">
        <v>117055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117055</v>
      </c>
      <c r="O23" s="47">
        <f t="shared" si="1"/>
        <v>4.697419639632409</v>
      </c>
      <c r="P23" s="9"/>
    </row>
    <row r="24" spans="1:16" ht="15">
      <c r="A24" s="12"/>
      <c r="B24" s="25">
        <v>331.49</v>
      </c>
      <c r="C24" s="20" t="s">
        <v>81</v>
      </c>
      <c r="D24" s="46">
        <v>0</v>
      </c>
      <c r="E24" s="46">
        <v>596443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596443</v>
      </c>
      <c r="O24" s="47">
        <f t="shared" si="1"/>
        <v>23.935270275693245</v>
      </c>
      <c r="P24" s="9"/>
    </row>
    <row r="25" spans="1:16" ht="15">
      <c r="A25" s="12"/>
      <c r="B25" s="25">
        <v>331.7</v>
      </c>
      <c r="C25" s="20" t="s">
        <v>91</v>
      </c>
      <c r="D25" s="46">
        <v>0</v>
      </c>
      <c r="E25" s="46">
        <v>110000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110000</v>
      </c>
      <c r="O25" s="47">
        <f t="shared" si="1"/>
        <v>4.41430233958024</v>
      </c>
      <c r="P25" s="9"/>
    </row>
    <row r="26" spans="1:16" ht="15">
      <c r="A26" s="12"/>
      <c r="B26" s="25">
        <v>331.9</v>
      </c>
      <c r="C26" s="20" t="s">
        <v>25</v>
      </c>
      <c r="D26" s="46">
        <v>83314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83314</v>
      </c>
      <c r="O26" s="47">
        <f t="shared" si="1"/>
        <v>3.343392591998074</v>
      </c>
      <c r="P26" s="9"/>
    </row>
    <row r="27" spans="1:16" ht="15">
      <c r="A27" s="12"/>
      <c r="B27" s="25">
        <v>334.49</v>
      </c>
      <c r="C27" s="20" t="s">
        <v>86</v>
      </c>
      <c r="D27" s="46">
        <v>27937</v>
      </c>
      <c r="E27" s="46">
        <v>227237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255174</v>
      </c>
      <c r="O27" s="47">
        <f t="shared" si="1"/>
        <v>10.240138047273165</v>
      </c>
      <c r="P27" s="9"/>
    </row>
    <row r="28" spans="1:16" ht="15">
      <c r="A28" s="12"/>
      <c r="B28" s="25">
        <v>335.12</v>
      </c>
      <c r="C28" s="20" t="s">
        <v>28</v>
      </c>
      <c r="D28" s="46">
        <v>561926</v>
      </c>
      <c r="E28" s="46">
        <v>235156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797082</v>
      </c>
      <c r="O28" s="47">
        <f t="shared" si="1"/>
        <v>31.986917613066336</v>
      </c>
      <c r="P28" s="9"/>
    </row>
    <row r="29" spans="1:16" ht="15">
      <c r="A29" s="12"/>
      <c r="B29" s="25">
        <v>335.15</v>
      </c>
      <c r="C29" s="20" t="s">
        <v>29</v>
      </c>
      <c r="D29" s="46">
        <v>10728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10728</v>
      </c>
      <c r="O29" s="47">
        <f t="shared" si="1"/>
        <v>0.43051486817288015</v>
      </c>
      <c r="P29" s="9"/>
    </row>
    <row r="30" spans="1:16" ht="15">
      <c r="A30" s="12"/>
      <c r="B30" s="25">
        <v>335.18</v>
      </c>
      <c r="C30" s="20" t="s">
        <v>30</v>
      </c>
      <c r="D30" s="46">
        <v>1792355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1792355</v>
      </c>
      <c r="O30" s="47">
        <f t="shared" si="1"/>
        <v>71.92724427143946</v>
      </c>
      <c r="P30" s="9"/>
    </row>
    <row r="31" spans="1:16" ht="15">
      <c r="A31" s="12"/>
      <c r="B31" s="25">
        <v>335.21</v>
      </c>
      <c r="C31" s="20" t="s">
        <v>31</v>
      </c>
      <c r="D31" s="46">
        <v>22153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22153</v>
      </c>
      <c r="O31" s="47">
        <f t="shared" si="1"/>
        <v>0.8890003611701914</v>
      </c>
      <c r="P31" s="9"/>
    </row>
    <row r="32" spans="1:16" ht="15">
      <c r="A32" s="12"/>
      <c r="B32" s="25">
        <v>337.2</v>
      </c>
      <c r="C32" s="20" t="s">
        <v>32</v>
      </c>
      <c r="D32" s="46">
        <v>104705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104705</v>
      </c>
      <c r="O32" s="47">
        <f t="shared" si="1"/>
        <v>4.201813876961355</v>
      </c>
      <c r="P32" s="9"/>
    </row>
    <row r="33" spans="1:16" ht="15">
      <c r="A33" s="12"/>
      <c r="B33" s="25">
        <v>337.4</v>
      </c>
      <c r="C33" s="20" t="s">
        <v>82</v>
      </c>
      <c r="D33" s="46">
        <v>0</v>
      </c>
      <c r="E33" s="46">
        <v>161897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161897</v>
      </c>
      <c r="O33" s="47">
        <f t="shared" si="1"/>
        <v>6.496930053372928</v>
      </c>
      <c r="P33" s="9"/>
    </row>
    <row r="34" spans="1:16" ht="15">
      <c r="A34" s="12"/>
      <c r="B34" s="25">
        <v>337.5</v>
      </c>
      <c r="C34" s="20" t="s">
        <v>33</v>
      </c>
      <c r="D34" s="46">
        <v>0</v>
      </c>
      <c r="E34" s="46">
        <v>19734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19734</v>
      </c>
      <c r="O34" s="47">
        <f t="shared" si="1"/>
        <v>0.7919258397206951</v>
      </c>
      <c r="P34" s="9"/>
    </row>
    <row r="35" spans="1:16" ht="15">
      <c r="A35" s="12"/>
      <c r="B35" s="25">
        <v>337.7</v>
      </c>
      <c r="C35" s="20" t="s">
        <v>34</v>
      </c>
      <c r="D35" s="46">
        <v>155483</v>
      </c>
      <c r="E35" s="46">
        <v>32000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187483</v>
      </c>
      <c r="O35" s="47">
        <f t="shared" si="1"/>
        <v>7.523696777559292</v>
      </c>
      <c r="P35" s="9"/>
    </row>
    <row r="36" spans="1:16" ht="15">
      <c r="A36" s="12"/>
      <c r="B36" s="25">
        <v>338</v>
      </c>
      <c r="C36" s="20" t="s">
        <v>35</v>
      </c>
      <c r="D36" s="46">
        <v>113783</v>
      </c>
      <c r="E36" s="46">
        <v>120068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233851</v>
      </c>
      <c r="O36" s="47">
        <f t="shared" si="1"/>
        <v>9.38444560375617</v>
      </c>
      <c r="P36" s="9"/>
    </row>
    <row r="37" spans="1:16" ht="15.75">
      <c r="A37" s="29" t="s">
        <v>40</v>
      </c>
      <c r="B37" s="30"/>
      <c r="C37" s="31"/>
      <c r="D37" s="32">
        <f aca="true" t="shared" si="6" ref="D37:M37">SUM(D38:D48)</f>
        <v>3692472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13128751</v>
      </c>
      <c r="J37" s="32">
        <f t="shared" si="6"/>
        <v>905190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17726413</v>
      </c>
      <c r="O37" s="45">
        <f aca="true" t="shared" si="7" ref="O37:O67">(N37/O$69)</f>
        <v>711.3613307115053</v>
      </c>
      <c r="P37" s="10"/>
    </row>
    <row r="38" spans="1:16" ht="15">
      <c r="A38" s="12"/>
      <c r="B38" s="25">
        <v>341.3</v>
      </c>
      <c r="C38" s="20" t="s">
        <v>43</v>
      </c>
      <c r="D38" s="46">
        <v>1659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8">SUM(D38:M38)</f>
        <v>1659</v>
      </c>
      <c r="O38" s="47">
        <f t="shared" si="7"/>
        <v>0.0665757052851238</v>
      </c>
      <c r="P38" s="9"/>
    </row>
    <row r="39" spans="1:16" ht="15">
      <c r="A39" s="12"/>
      <c r="B39" s="25">
        <v>341.9</v>
      </c>
      <c r="C39" s="20" t="s">
        <v>44</v>
      </c>
      <c r="D39" s="46">
        <v>3300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3300</v>
      </c>
      <c r="O39" s="47">
        <f t="shared" si="7"/>
        <v>0.1324290701874072</v>
      </c>
      <c r="P39" s="9"/>
    </row>
    <row r="40" spans="1:16" ht="15">
      <c r="A40" s="12"/>
      <c r="B40" s="25">
        <v>342.2</v>
      </c>
      <c r="C40" s="20" t="s">
        <v>45</v>
      </c>
      <c r="D40" s="46">
        <v>343375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343375</v>
      </c>
      <c r="O40" s="47">
        <f t="shared" si="7"/>
        <v>13.779646053212408</v>
      </c>
      <c r="P40" s="9"/>
    </row>
    <row r="41" spans="1:16" ht="15">
      <c r="A41" s="12"/>
      <c r="B41" s="25">
        <v>342.6</v>
      </c>
      <c r="C41" s="20" t="s">
        <v>47</v>
      </c>
      <c r="D41" s="46">
        <v>414061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414061</v>
      </c>
      <c r="O41" s="47">
        <f t="shared" si="7"/>
        <v>16.61627673662667</v>
      </c>
      <c r="P41" s="9"/>
    </row>
    <row r="42" spans="1:16" ht="15">
      <c r="A42" s="12"/>
      <c r="B42" s="25">
        <v>342.9</v>
      </c>
      <c r="C42" s="20" t="s">
        <v>48</v>
      </c>
      <c r="D42" s="46">
        <v>10671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10671</v>
      </c>
      <c r="O42" s="47">
        <f t="shared" si="7"/>
        <v>0.4282274569605522</v>
      </c>
      <c r="P42" s="9"/>
    </row>
    <row r="43" spans="1:16" ht="15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3321959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3321959</v>
      </c>
      <c r="O43" s="47">
        <f t="shared" si="7"/>
        <v>133.31028532445123</v>
      </c>
      <c r="P43" s="9"/>
    </row>
    <row r="44" spans="1:16" ht="15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3017634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3017634</v>
      </c>
      <c r="O44" s="47">
        <f t="shared" si="7"/>
        <v>121.0977166017898</v>
      </c>
      <c r="P44" s="9"/>
    </row>
    <row r="45" spans="1:16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6453284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6453284</v>
      </c>
      <c r="O45" s="47">
        <f t="shared" si="7"/>
        <v>258.9704241743248</v>
      </c>
      <c r="P45" s="9"/>
    </row>
    <row r="46" spans="1:16" ht="15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335874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335874</v>
      </c>
      <c r="O46" s="47">
        <f t="shared" si="7"/>
        <v>13.478630763674305</v>
      </c>
      <c r="P46" s="9"/>
    </row>
    <row r="47" spans="1:16" ht="15">
      <c r="A47" s="12"/>
      <c r="B47" s="25">
        <v>347.2</v>
      </c>
      <c r="C47" s="20" t="s">
        <v>53</v>
      </c>
      <c r="D47" s="46">
        <v>899707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899707</v>
      </c>
      <c r="O47" s="47">
        <f t="shared" si="7"/>
        <v>36.10526104578835</v>
      </c>
      <c r="P47" s="9"/>
    </row>
    <row r="48" spans="1:16" ht="15">
      <c r="A48" s="12"/>
      <c r="B48" s="25">
        <v>349</v>
      </c>
      <c r="C48" s="20" t="s">
        <v>1</v>
      </c>
      <c r="D48" s="46">
        <v>2019699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905190</v>
      </c>
      <c r="K48" s="46">
        <v>0</v>
      </c>
      <c r="L48" s="46">
        <v>0</v>
      </c>
      <c r="M48" s="46">
        <v>0</v>
      </c>
      <c r="N48" s="46">
        <f t="shared" si="8"/>
        <v>2924889</v>
      </c>
      <c r="O48" s="47">
        <f t="shared" si="7"/>
        <v>117.37585777920462</v>
      </c>
      <c r="P48" s="9"/>
    </row>
    <row r="49" spans="1:16" ht="15.75">
      <c r="A49" s="29" t="s">
        <v>41</v>
      </c>
      <c r="B49" s="30"/>
      <c r="C49" s="31"/>
      <c r="D49" s="32">
        <f aca="true" t="shared" si="9" ref="D49:M49">SUM(D50:D52)</f>
        <v>788489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aca="true" t="shared" si="10" ref="N49:N54">SUM(D49:M49)</f>
        <v>788489</v>
      </c>
      <c r="O49" s="45">
        <f t="shared" si="7"/>
        <v>31.64208034030258</v>
      </c>
      <c r="P49" s="10"/>
    </row>
    <row r="50" spans="1:16" ht="15">
      <c r="A50" s="13"/>
      <c r="B50" s="39">
        <v>351.1</v>
      </c>
      <c r="C50" s="21" t="s">
        <v>56</v>
      </c>
      <c r="D50" s="46">
        <v>78220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78220</v>
      </c>
      <c r="O50" s="47">
        <f t="shared" si="7"/>
        <v>3.13897026365424</v>
      </c>
      <c r="P50" s="9"/>
    </row>
    <row r="51" spans="1:16" ht="15">
      <c r="A51" s="13"/>
      <c r="B51" s="39">
        <v>352</v>
      </c>
      <c r="C51" s="21" t="s">
        <v>57</v>
      </c>
      <c r="D51" s="46">
        <v>45232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45232</v>
      </c>
      <c r="O51" s="47">
        <f t="shared" si="7"/>
        <v>1.8151611220353947</v>
      </c>
      <c r="P51" s="9"/>
    </row>
    <row r="52" spans="1:16" ht="15">
      <c r="A52" s="13"/>
      <c r="B52" s="39">
        <v>354</v>
      </c>
      <c r="C52" s="21" t="s">
        <v>58</v>
      </c>
      <c r="D52" s="46">
        <v>665037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665037</v>
      </c>
      <c r="O52" s="47">
        <f t="shared" si="7"/>
        <v>26.687948954612946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SUM(D54:D63)</f>
        <v>1500016</v>
      </c>
      <c r="E53" s="32">
        <f t="shared" si="11"/>
        <v>319721</v>
      </c>
      <c r="F53" s="32">
        <f t="shared" si="11"/>
        <v>198332</v>
      </c>
      <c r="G53" s="32">
        <f t="shared" si="11"/>
        <v>0</v>
      </c>
      <c r="H53" s="32">
        <f t="shared" si="11"/>
        <v>0</v>
      </c>
      <c r="I53" s="32">
        <f t="shared" si="11"/>
        <v>103873</v>
      </c>
      <c r="J53" s="32">
        <f t="shared" si="11"/>
        <v>30178</v>
      </c>
      <c r="K53" s="32">
        <f t="shared" si="11"/>
        <v>0</v>
      </c>
      <c r="L53" s="32">
        <f t="shared" si="11"/>
        <v>7969728</v>
      </c>
      <c r="M53" s="32">
        <f t="shared" si="11"/>
        <v>0</v>
      </c>
      <c r="N53" s="32">
        <f t="shared" si="10"/>
        <v>10121848</v>
      </c>
      <c r="O53" s="45">
        <f t="shared" si="7"/>
        <v>406.189975520687</v>
      </c>
      <c r="P53" s="10"/>
    </row>
    <row r="54" spans="1:16" ht="15">
      <c r="A54" s="12"/>
      <c r="B54" s="25">
        <v>361.1</v>
      </c>
      <c r="C54" s="20" t="s">
        <v>59</v>
      </c>
      <c r="D54" s="46">
        <v>72106</v>
      </c>
      <c r="E54" s="46">
        <v>54414</v>
      </c>
      <c r="F54" s="46">
        <v>8336</v>
      </c>
      <c r="G54" s="46">
        <v>0</v>
      </c>
      <c r="H54" s="46">
        <v>0</v>
      </c>
      <c r="I54" s="46">
        <v>103873</v>
      </c>
      <c r="J54" s="46">
        <v>18853</v>
      </c>
      <c r="K54" s="46">
        <v>0</v>
      </c>
      <c r="L54" s="46">
        <v>619376</v>
      </c>
      <c r="M54" s="46">
        <v>0</v>
      </c>
      <c r="N54" s="46">
        <f t="shared" si="10"/>
        <v>876958</v>
      </c>
      <c r="O54" s="47">
        <f t="shared" si="7"/>
        <v>35.192343191941895</v>
      </c>
      <c r="P54" s="9"/>
    </row>
    <row r="55" spans="1:16" ht="15">
      <c r="A55" s="12"/>
      <c r="B55" s="25">
        <v>361.2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377614</v>
      </c>
      <c r="M55" s="46">
        <v>0</v>
      </c>
      <c r="N55" s="46">
        <f aca="true" t="shared" si="12" ref="N55:N63">SUM(D55:M55)</f>
        <v>377614</v>
      </c>
      <c r="O55" s="47">
        <f t="shared" si="7"/>
        <v>15.15365785143866</v>
      </c>
      <c r="P55" s="9"/>
    </row>
    <row r="56" spans="1:16" ht="15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3272872</v>
      </c>
      <c r="M56" s="46">
        <v>0</v>
      </c>
      <c r="N56" s="46">
        <f t="shared" si="12"/>
        <v>3272872</v>
      </c>
      <c r="O56" s="47">
        <f t="shared" si="7"/>
        <v>131.34042297042419</v>
      </c>
      <c r="P56" s="9"/>
    </row>
    <row r="57" spans="1:16" ht="15">
      <c r="A57" s="12"/>
      <c r="B57" s="25">
        <v>361.4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938930</v>
      </c>
      <c r="M57" s="46">
        <v>0</v>
      </c>
      <c r="N57" s="46">
        <f t="shared" si="12"/>
        <v>938930</v>
      </c>
      <c r="O57" s="47">
        <f t="shared" si="7"/>
        <v>37.679280870018864</v>
      </c>
      <c r="P57" s="9"/>
    </row>
    <row r="58" spans="1:16" ht="15">
      <c r="A58" s="12"/>
      <c r="B58" s="25">
        <v>362</v>
      </c>
      <c r="C58" s="20" t="s">
        <v>62</v>
      </c>
      <c r="D58" s="46">
        <v>545272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545272</v>
      </c>
      <c r="O58" s="47">
        <f t="shared" si="7"/>
        <v>21.88177695734179</v>
      </c>
      <c r="P58" s="9"/>
    </row>
    <row r="59" spans="1:16" ht="15">
      <c r="A59" s="12"/>
      <c r="B59" s="25">
        <v>364</v>
      </c>
      <c r="C59" s="20" t="s">
        <v>63</v>
      </c>
      <c r="D59" s="46">
        <v>69047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4301</v>
      </c>
      <c r="K59" s="46">
        <v>0</v>
      </c>
      <c r="L59" s="46">
        <v>0</v>
      </c>
      <c r="M59" s="46">
        <v>0</v>
      </c>
      <c r="N59" s="46">
        <f t="shared" si="12"/>
        <v>73348</v>
      </c>
      <c r="O59" s="47">
        <f t="shared" si="7"/>
        <v>2.943456800032104</v>
      </c>
      <c r="P59" s="9"/>
    </row>
    <row r="60" spans="1:16" ht="15">
      <c r="A60" s="12"/>
      <c r="B60" s="25">
        <v>365</v>
      </c>
      <c r="C60" s="20" t="s">
        <v>83</v>
      </c>
      <c r="D60" s="46">
        <v>1175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1175</v>
      </c>
      <c r="O60" s="47">
        <f t="shared" si="7"/>
        <v>0.047152774990970744</v>
      </c>
      <c r="P60" s="9"/>
    </row>
    <row r="61" spans="1:16" ht="15">
      <c r="A61" s="12"/>
      <c r="B61" s="25">
        <v>366</v>
      </c>
      <c r="C61" s="20" t="s">
        <v>64</v>
      </c>
      <c r="D61" s="46">
        <v>585996</v>
      </c>
      <c r="E61" s="46">
        <v>15000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600996</v>
      </c>
      <c r="O61" s="47">
        <f t="shared" si="7"/>
        <v>24.1179822625306</v>
      </c>
      <c r="P61" s="9"/>
    </row>
    <row r="62" spans="1:16" ht="15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2456316</v>
      </c>
      <c r="M62" s="46">
        <v>0</v>
      </c>
      <c r="N62" s="46">
        <f t="shared" si="12"/>
        <v>2456316</v>
      </c>
      <c r="O62" s="47">
        <f t="shared" si="7"/>
        <v>98.57201332316706</v>
      </c>
      <c r="P62" s="9"/>
    </row>
    <row r="63" spans="1:16" ht="15">
      <c r="A63" s="12"/>
      <c r="B63" s="25">
        <v>369.9</v>
      </c>
      <c r="C63" s="20" t="s">
        <v>66</v>
      </c>
      <c r="D63" s="46">
        <v>226420</v>
      </c>
      <c r="E63" s="46">
        <v>250307</v>
      </c>
      <c r="F63" s="46">
        <v>189996</v>
      </c>
      <c r="G63" s="46">
        <v>0</v>
      </c>
      <c r="H63" s="46">
        <v>0</v>
      </c>
      <c r="I63" s="46">
        <v>0</v>
      </c>
      <c r="J63" s="46">
        <v>7024</v>
      </c>
      <c r="K63" s="46">
        <v>0</v>
      </c>
      <c r="L63" s="46">
        <v>304620</v>
      </c>
      <c r="M63" s="46">
        <v>0</v>
      </c>
      <c r="N63" s="46">
        <f t="shared" si="12"/>
        <v>978367</v>
      </c>
      <c r="O63" s="47">
        <f t="shared" si="7"/>
        <v>39.261888518800916</v>
      </c>
      <c r="P63" s="9"/>
    </row>
    <row r="64" spans="1:16" ht="15.75">
      <c r="A64" s="29" t="s">
        <v>42</v>
      </c>
      <c r="B64" s="30"/>
      <c r="C64" s="31"/>
      <c r="D64" s="32">
        <f aca="true" t="shared" si="13" ref="D64:M64">SUM(D65:D66)</f>
        <v>0</v>
      </c>
      <c r="E64" s="32">
        <f t="shared" si="13"/>
        <v>20469</v>
      </c>
      <c r="F64" s="32">
        <f t="shared" si="13"/>
        <v>1778292</v>
      </c>
      <c r="G64" s="32">
        <f t="shared" si="13"/>
        <v>1000192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2798953</v>
      </c>
      <c r="O64" s="45">
        <f t="shared" si="7"/>
        <v>112.32204342068302</v>
      </c>
      <c r="P64" s="9"/>
    </row>
    <row r="65" spans="1:16" ht="15">
      <c r="A65" s="12"/>
      <c r="B65" s="25">
        <v>381</v>
      </c>
      <c r="C65" s="20" t="s">
        <v>67</v>
      </c>
      <c r="D65" s="46">
        <v>0</v>
      </c>
      <c r="E65" s="46">
        <v>20469</v>
      </c>
      <c r="F65" s="46">
        <v>1778292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1798761</v>
      </c>
      <c r="O65" s="47">
        <f t="shared" si="7"/>
        <v>72.18431718768811</v>
      </c>
      <c r="P65" s="9"/>
    </row>
    <row r="66" spans="1:16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0</v>
      </c>
      <c r="G66" s="46">
        <v>1000192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1000192</v>
      </c>
      <c r="O66" s="47">
        <f t="shared" si="7"/>
        <v>40.1377262329949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4" ref="D67:M67">SUM(D5,D16,D22,D37,D49,D53,D64)</f>
        <v>22598289</v>
      </c>
      <c r="E67" s="15">
        <f t="shared" si="14"/>
        <v>3602923</v>
      </c>
      <c r="F67" s="15">
        <f t="shared" si="14"/>
        <v>1976624</v>
      </c>
      <c r="G67" s="15">
        <f t="shared" si="14"/>
        <v>1000192</v>
      </c>
      <c r="H67" s="15">
        <f t="shared" si="14"/>
        <v>0</v>
      </c>
      <c r="I67" s="15">
        <f t="shared" si="14"/>
        <v>13330715</v>
      </c>
      <c r="J67" s="15">
        <f t="shared" si="14"/>
        <v>935368</v>
      </c>
      <c r="K67" s="15">
        <f t="shared" si="14"/>
        <v>0</v>
      </c>
      <c r="L67" s="15">
        <f t="shared" si="14"/>
        <v>7969728</v>
      </c>
      <c r="M67" s="15">
        <f t="shared" si="14"/>
        <v>0</v>
      </c>
      <c r="N67" s="15">
        <f>SUM(D67:M67)</f>
        <v>51413839</v>
      </c>
      <c r="O67" s="38">
        <f t="shared" si="7"/>
        <v>2063.23845258638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92</v>
      </c>
      <c r="M69" s="48"/>
      <c r="N69" s="48"/>
      <c r="O69" s="43">
        <v>24919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11524361</v>
      </c>
      <c r="E5" s="27">
        <f t="shared" si="0"/>
        <v>1705046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13229407</v>
      </c>
      <c r="O5" s="33">
        <f aca="true" t="shared" si="1" ref="O5:O36">(N5/O$67)</f>
        <v>541.2571393502986</v>
      </c>
      <c r="P5" s="6"/>
    </row>
    <row r="6" spans="1:16" ht="15">
      <c r="A6" s="12"/>
      <c r="B6" s="25">
        <v>311</v>
      </c>
      <c r="C6" s="20" t="s">
        <v>3</v>
      </c>
      <c r="D6" s="46">
        <v>7043990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7043990</v>
      </c>
      <c r="O6" s="47">
        <f t="shared" si="1"/>
        <v>288.192046477375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972329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972329</v>
      </c>
      <c r="O7" s="47">
        <f t="shared" si="1"/>
        <v>39.78107356190164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732717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732717</v>
      </c>
      <c r="O8" s="47">
        <f t="shared" si="1"/>
        <v>29.97778414205057</v>
      </c>
      <c r="P8" s="9"/>
    </row>
    <row r="9" spans="1:16" ht="15">
      <c r="A9" s="12"/>
      <c r="B9" s="25">
        <v>312.51</v>
      </c>
      <c r="C9" s="20" t="s">
        <v>80</v>
      </c>
      <c r="D9" s="46">
        <v>164187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164187</v>
      </c>
      <c r="O9" s="47">
        <f t="shared" si="1"/>
        <v>6.717412650355945</v>
      </c>
      <c r="P9" s="9"/>
    </row>
    <row r="10" spans="1:16" ht="15">
      <c r="A10" s="12"/>
      <c r="B10" s="25">
        <v>312.52</v>
      </c>
      <c r="C10" s="20" t="s">
        <v>77</v>
      </c>
      <c r="D10" s="46">
        <v>130962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130962</v>
      </c>
      <c r="O10" s="47">
        <f t="shared" si="1"/>
        <v>5.358072170853449</v>
      </c>
      <c r="P10" s="9"/>
    </row>
    <row r="11" spans="1:16" ht="15">
      <c r="A11" s="12"/>
      <c r="B11" s="25">
        <v>314.1</v>
      </c>
      <c r="C11" s="20" t="s">
        <v>13</v>
      </c>
      <c r="D11" s="46">
        <v>1984452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1984452</v>
      </c>
      <c r="O11" s="47">
        <f t="shared" si="1"/>
        <v>81.190246297357</v>
      </c>
      <c r="P11" s="9"/>
    </row>
    <row r="12" spans="1:16" ht="15">
      <c r="A12" s="12"/>
      <c r="B12" s="25">
        <v>314.3</v>
      </c>
      <c r="C12" s="20" t="s">
        <v>14</v>
      </c>
      <c r="D12" s="46">
        <v>280923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280923</v>
      </c>
      <c r="O12" s="47">
        <f t="shared" si="1"/>
        <v>11.49345389084363</v>
      </c>
      <c r="P12" s="9"/>
    </row>
    <row r="13" spans="1:16" ht="15">
      <c r="A13" s="12"/>
      <c r="B13" s="25">
        <v>314.4</v>
      </c>
      <c r="C13" s="20" t="s">
        <v>15</v>
      </c>
      <c r="D13" s="46">
        <v>28899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28899</v>
      </c>
      <c r="O13" s="47">
        <f t="shared" si="1"/>
        <v>1.182350053187137</v>
      </c>
      <c r="P13" s="9"/>
    </row>
    <row r="14" spans="1:16" ht="15">
      <c r="A14" s="12"/>
      <c r="B14" s="25">
        <v>315</v>
      </c>
      <c r="C14" s="20" t="s">
        <v>16</v>
      </c>
      <c r="D14" s="46">
        <v>1650780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1650780</v>
      </c>
      <c r="O14" s="47">
        <f t="shared" si="1"/>
        <v>67.5386629572048</v>
      </c>
      <c r="P14" s="9"/>
    </row>
    <row r="15" spans="1:16" ht="15">
      <c r="A15" s="12"/>
      <c r="B15" s="25">
        <v>316</v>
      </c>
      <c r="C15" s="20" t="s">
        <v>17</v>
      </c>
      <c r="D15" s="46">
        <v>240168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240168</v>
      </c>
      <c r="O15" s="47">
        <f t="shared" si="1"/>
        <v>9.826037149169462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2130961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5">SUM(D16:M16)</f>
        <v>2135342</v>
      </c>
      <c r="O16" s="45">
        <f t="shared" si="1"/>
        <v>87.36363636363636</v>
      </c>
      <c r="P16" s="10"/>
    </row>
    <row r="17" spans="1:16" ht="15">
      <c r="A17" s="12"/>
      <c r="B17" s="25">
        <v>322</v>
      </c>
      <c r="C17" s="20" t="s">
        <v>0</v>
      </c>
      <c r="D17" s="46">
        <v>216740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216740</v>
      </c>
      <c r="O17" s="47">
        <f t="shared" si="1"/>
        <v>8.867523115947959</v>
      </c>
      <c r="P17" s="9"/>
    </row>
    <row r="18" spans="1:16" ht="15">
      <c r="A18" s="12"/>
      <c r="B18" s="25">
        <v>323.1</v>
      </c>
      <c r="C18" s="20" t="s">
        <v>19</v>
      </c>
      <c r="D18" s="46">
        <v>1840769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1840769</v>
      </c>
      <c r="O18" s="47">
        <f t="shared" si="1"/>
        <v>75.3117175353899</v>
      </c>
      <c r="P18" s="9"/>
    </row>
    <row r="19" spans="1:16" ht="15">
      <c r="A19" s="12"/>
      <c r="B19" s="25">
        <v>323.4</v>
      </c>
      <c r="C19" s="20" t="s">
        <v>20</v>
      </c>
      <c r="D19" s="46">
        <v>19325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19325</v>
      </c>
      <c r="O19" s="47">
        <f t="shared" si="1"/>
        <v>0.7906472465428361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4381</v>
      </c>
      <c r="O20" s="47">
        <f t="shared" si="1"/>
        <v>0.17924065133786105</v>
      </c>
      <c r="P20" s="9"/>
    </row>
    <row r="21" spans="1:16" ht="15">
      <c r="A21" s="12"/>
      <c r="B21" s="25">
        <v>329</v>
      </c>
      <c r="C21" s="20" t="s">
        <v>22</v>
      </c>
      <c r="D21" s="46">
        <v>54127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54127</v>
      </c>
      <c r="O21" s="47">
        <f t="shared" si="1"/>
        <v>2.2145078144178054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SUM(D23:D34)</f>
        <v>3011159</v>
      </c>
      <c r="E22" s="32">
        <f t="shared" si="5"/>
        <v>2833072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5844231</v>
      </c>
      <c r="O22" s="45">
        <f t="shared" si="1"/>
        <v>239.10608788151544</v>
      </c>
      <c r="P22" s="10"/>
    </row>
    <row r="23" spans="1:16" ht="15">
      <c r="A23" s="12"/>
      <c r="B23" s="25">
        <v>331.2</v>
      </c>
      <c r="C23" s="20" t="s">
        <v>23</v>
      </c>
      <c r="D23" s="46">
        <v>217489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217489</v>
      </c>
      <c r="O23" s="47">
        <f t="shared" si="1"/>
        <v>8.898167089436216</v>
      </c>
      <c r="P23" s="9"/>
    </row>
    <row r="24" spans="1:16" ht="15">
      <c r="A24" s="12"/>
      <c r="B24" s="25">
        <v>331.49</v>
      </c>
      <c r="C24" s="20" t="s">
        <v>81</v>
      </c>
      <c r="D24" s="46">
        <v>0</v>
      </c>
      <c r="E24" s="46">
        <v>1261833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1261833</v>
      </c>
      <c r="O24" s="47">
        <f t="shared" si="1"/>
        <v>51.625603469437856</v>
      </c>
      <c r="P24" s="9"/>
    </row>
    <row r="25" spans="1:16" ht="15">
      <c r="A25" s="12"/>
      <c r="B25" s="25">
        <v>331.9</v>
      </c>
      <c r="C25" s="20" t="s">
        <v>25</v>
      </c>
      <c r="D25" s="46">
        <v>45000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45000</v>
      </c>
      <c r="O25" s="47">
        <f t="shared" si="1"/>
        <v>1.8410932002291138</v>
      </c>
      <c r="P25" s="9"/>
    </row>
    <row r="26" spans="1:16" ht="15">
      <c r="A26" s="12"/>
      <c r="B26" s="25">
        <v>334.49</v>
      </c>
      <c r="C26" s="20" t="s">
        <v>86</v>
      </c>
      <c r="D26" s="46">
        <v>42489</v>
      </c>
      <c r="E26" s="46">
        <v>965298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1007787</v>
      </c>
      <c r="O26" s="47">
        <f t="shared" si="1"/>
        <v>41.231773177317734</v>
      </c>
      <c r="P26" s="9"/>
    </row>
    <row r="27" spans="1:16" ht="15">
      <c r="A27" s="12"/>
      <c r="B27" s="25">
        <v>335.12</v>
      </c>
      <c r="C27" s="20" t="s">
        <v>28</v>
      </c>
      <c r="D27" s="46">
        <v>541632</v>
      </c>
      <c r="E27" s="46">
        <v>237322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778954</v>
      </c>
      <c r="O27" s="47">
        <f t="shared" si="1"/>
        <v>31.86948694869487</v>
      </c>
      <c r="P27" s="9"/>
    </row>
    <row r="28" spans="1:16" ht="15">
      <c r="A28" s="12"/>
      <c r="B28" s="25">
        <v>335.15</v>
      </c>
      <c r="C28" s="20" t="s">
        <v>29</v>
      </c>
      <c r="D28" s="46">
        <v>23267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23267</v>
      </c>
      <c r="O28" s="47">
        <f t="shared" si="1"/>
        <v>0.9519270108829064</v>
      </c>
      <c r="P28" s="9"/>
    </row>
    <row r="29" spans="1:16" ht="15">
      <c r="A29" s="12"/>
      <c r="B29" s="25">
        <v>335.18</v>
      </c>
      <c r="C29" s="20" t="s">
        <v>30</v>
      </c>
      <c r="D29" s="46">
        <v>1724927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1724927</v>
      </c>
      <c r="O29" s="47">
        <f t="shared" si="1"/>
        <v>70.57225267981343</v>
      </c>
      <c r="P29" s="9"/>
    </row>
    <row r="30" spans="1:16" ht="15">
      <c r="A30" s="12"/>
      <c r="B30" s="25">
        <v>335.21</v>
      </c>
      <c r="C30" s="20" t="s">
        <v>31</v>
      </c>
      <c r="D30" s="46">
        <v>25300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25300</v>
      </c>
      <c r="O30" s="47">
        <f t="shared" si="1"/>
        <v>1.035103510351035</v>
      </c>
      <c r="P30" s="9"/>
    </row>
    <row r="31" spans="1:16" ht="15">
      <c r="A31" s="12"/>
      <c r="B31" s="25">
        <v>337.2</v>
      </c>
      <c r="C31" s="20" t="s">
        <v>32</v>
      </c>
      <c r="D31" s="46">
        <v>99491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99491</v>
      </c>
      <c r="O31" s="47">
        <f t="shared" si="1"/>
        <v>4.070493412977662</v>
      </c>
      <c r="P31" s="9"/>
    </row>
    <row r="32" spans="1:16" ht="15">
      <c r="A32" s="12"/>
      <c r="B32" s="25">
        <v>337.5</v>
      </c>
      <c r="C32" s="20" t="s">
        <v>33</v>
      </c>
      <c r="D32" s="46">
        <v>0</v>
      </c>
      <c r="E32" s="46">
        <v>58708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58708</v>
      </c>
      <c r="O32" s="47">
        <f t="shared" si="1"/>
        <v>2.401931102201129</v>
      </c>
      <c r="P32" s="9"/>
    </row>
    <row r="33" spans="1:16" ht="15">
      <c r="A33" s="12"/>
      <c r="B33" s="25">
        <v>337.7</v>
      </c>
      <c r="C33" s="20" t="s">
        <v>34</v>
      </c>
      <c r="D33" s="46">
        <v>176221</v>
      </c>
      <c r="E33" s="46">
        <v>189153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365374</v>
      </c>
      <c r="O33" s="47">
        <f t="shared" si="1"/>
        <v>14.948613043122494</v>
      </c>
      <c r="P33" s="9"/>
    </row>
    <row r="34" spans="1:16" ht="15">
      <c r="A34" s="12"/>
      <c r="B34" s="25">
        <v>338</v>
      </c>
      <c r="C34" s="20" t="s">
        <v>35</v>
      </c>
      <c r="D34" s="46">
        <v>115343</v>
      </c>
      <c r="E34" s="46">
        <v>120758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236101</v>
      </c>
      <c r="O34" s="47">
        <f t="shared" si="1"/>
        <v>9.659643237050977</v>
      </c>
      <c r="P34" s="9"/>
    </row>
    <row r="35" spans="1:16" ht="15.75">
      <c r="A35" s="29" t="s">
        <v>40</v>
      </c>
      <c r="B35" s="30"/>
      <c r="C35" s="31"/>
      <c r="D35" s="32">
        <f aca="true" t="shared" si="6" ref="D35:M35">SUM(D36:D46)</f>
        <v>3505810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12815849</v>
      </c>
      <c r="J35" s="32">
        <f t="shared" si="6"/>
        <v>1169025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17490684</v>
      </c>
      <c r="O35" s="45">
        <f t="shared" si="1"/>
        <v>715.5995417723591</v>
      </c>
      <c r="P35" s="10"/>
    </row>
    <row r="36" spans="1:16" ht="15">
      <c r="A36" s="12"/>
      <c r="B36" s="25">
        <v>341.3</v>
      </c>
      <c r="C36" s="20" t="s">
        <v>43</v>
      </c>
      <c r="D36" s="46">
        <v>2465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6">SUM(D36:M36)</f>
        <v>2465</v>
      </c>
      <c r="O36" s="47">
        <f t="shared" si="1"/>
        <v>0.10085099419032813</v>
      </c>
      <c r="P36" s="9"/>
    </row>
    <row r="37" spans="1:16" ht="15">
      <c r="A37" s="12"/>
      <c r="B37" s="25">
        <v>341.9</v>
      </c>
      <c r="C37" s="20" t="s">
        <v>44</v>
      </c>
      <c r="D37" s="46">
        <v>5375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5375</v>
      </c>
      <c r="O37" s="47">
        <f aca="true" t="shared" si="8" ref="O37:O65">(N37/O$67)</f>
        <v>0.2199083544718108</v>
      </c>
      <c r="P37" s="9"/>
    </row>
    <row r="38" spans="1:16" ht="15">
      <c r="A38" s="12"/>
      <c r="B38" s="25">
        <v>342.2</v>
      </c>
      <c r="C38" s="20" t="s">
        <v>45</v>
      </c>
      <c r="D38" s="46">
        <v>334100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334100</v>
      </c>
      <c r="O38" s="47">
        <f t="shared" si="8"/>
        <v>13.669094182145487</v>
      </c>
      <c r="P38" s="9"/>
    </row>
    <row r="39" spans="1:16" ht="15">
      <c r="A39" s="12"/>
      <c r="B39" s="25">
        <v>342.6</v>
      </c>
      <c r="C39" s="20" t="s">
        <v>47</v>
      </c>
      <c r="D39" s="46">
        <v>521911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521911</v>
      </c>
      <c r="O39" s="47">
        <f t="shared" si="8"/>
        <v>21.35303984943949</v>
      </c>
      <c r="P39" s="9"/>
    </row>
    <row r="40" spans="1:16" ht="15">
      <c r="A40" s="12"/>
      <c r="B40" s="25">
        <v>342.9</v>
      </c>
      <c r="C40" s="20" t="s">
        <v>48</v>
      </c>
      <c r="D40" s="46">
        <v>7497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7497</v>
      </c>
      <c r="O40" s="47">
        <f t="shared" si="8"/>
        <v>0.3067261271581704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3383418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3383418</v>
      </c>
      <c r="O41" s="47">
        <f t="shared" si="8"/>
        <v>138.42639718517307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3017708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3017708</v>
      </c>
      <c r="O42" s="47">
        <f t="shared" si="8"/>
        <v>123.46403731282219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6161934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6161934</v>
      </c>
      <c r="O43" s="47">
        <f t="shared" si="8"/>
        <v>252.10432861467964</v>
      </c>
      <c r="P43" s="9"/>
    </row>
    <row r="44" spans="1:16" ht="15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252789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252789</v>
      </c>
      <c r="O44" s="47">
        <f t="shared" si="8"/>
        <v>10.342402422060388</v>
      </c>
      <c r="P44" s="9"/>
    </row>
    <row r="45" spans="1:16" ht="15">
      <c r="A45" s="12"/>
      <c r="B45" s="25">
        <v>347.2</v>
      </c>
      <c r="C45" s="20" t="s">
        <v>53</v>
      </c>
      <c r="D45" s="46">
        <v>857800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857800</v>
      </c>
      <c r="O45" s="47">
        <f t="shared" si="8"/>
        <v>35.095327714589644</v>
      </c>
      <c r="P45" s="9"/>
    </row>
    <row r="46" spans="1:16" ht="15">
      <c r="A46" s="12"/>
      <c r="B46" s="25">
        <v>349</v>
      </c>
      <c r="C46" s="20" t="s">
        <v>1</v>
      </c>
      <c r="D46" s="46">
        <v>1776662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1169025</v>
      </c>
      <c r="K46" s="46">
        <v>0</v>
      </c>
      <c r="L46" s="46">
        <v>0</v>
      </c>
      <c r="M46" s="46">
        <v>0</v>
      </c>
      <c r="N46" s="46">
        <f t="shared" si="7"/>
        <v>2945687</v>
      </c>
      <c r="O46" s="47">
        <f t="shared" si="8"/>
        <v>120.51742901562884</v>
      </c>
      <c r="P46" s="9"/>
    </row>
    <row r="47" spans="1:16" ht="15.75">
      <c r="A47" s="29" t="s">
        <v>41</v>
      </c>
      <c r="B47" s="30"/>
      <c r="C47" s="31"/>
      <c r="D47" s="32">
        <f aca="true" t="shared" si="9" ref="D47:M47">SUM(D48:D50)</f>
        <v>576551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2">SUM(D47:M47)</f>
        <v>576551</v>
      </c>
      <c r="O47" s="45">
        <f t="shared" si="8"/>
        <v>23.588536126339907</v>
      </c>
      <c r="P47" s="10"/>
    </row>
    <row r="48" spans="1:16" ht="15">
      <c r="A48" s="13"/>
      <c r="B48" s="39">
        <v>351.1</v>
      </c>
      <c r="C48" s="21" t="s">
        <v>56</v>
      </c>
      <c r="D48" s="46">
        <v>114733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114733</v>
      </c>
      <c r="O48" s="47">
        <f t="shared" si="8"/>
        <v>4.694092136486376</v>
      </c>
      <c r="P48" s="9"/>
    </row>
    <row r="49" spans="1:16" ht="15">
      <c r="A49" s="13"/>
      <c r="B49" s="39">
        <v>352</v>
      </c>
      <c r="C49" s="21" t="s">
        <v>57</v>
      </c>
      <c r="D49" s="46">
        <v>42197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42197</v>
      </c>
      <c r="O49" s="47">
        <f t="shared" si="8"/>
        <v>1.7264135504459537</v>
      </c>
      <c r="P49" s="9"/>
    </row>
    <row r="50" spans="1:16" ht="15">
      <c r="A50" s="13"/>
      <c r="B50" s="39">
        <v>354</v>
      </c>
      <c r="C50" s="21" t="s">
        <v>58</v>
      </c>
      <c r="D50" s="46">
        <v>419621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419621</v>
      </c>
      <c r="O50" s="47">
        <f t="shared" si="8"/>
        <v>17.168030439407577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SUM(D52:D61)</f>
        <v>662920</v>
      </c>
      <c r="E51" s="32">
        <f t="shared" si="11"/>
        <v>221838</v>
      </c>
      <c r="F51" s="32">
        <f t="shared" si="11"/>
        <v>270243</v>
      </c>
      <c r="G51" s="32">
        <f t="shared" si="11"/>
        <v>4</v>
      </c>
      <c r="H51" s="32">
        <f t="shared" si="11"/>
        <v>0</v>
      </c>
      <c r="I51" s="32">
        <f t="shared" si="11"/>
        <v>68452</v>
      </c>
      <c r="J51" s="32">
        <f t="shared" si="11"/>
        <v>9668</v>
      </c>
      <c r="K51" s="32">
        <f t="shared" si="11"/>
        <v>0</v>
      </c>
      <c r="L51" s="32">
        <f t="shared" si="11"/>
        <v>2939063</v>
      </c>
      <c r="M51" s="32">
        <f t="shared" si="11"/>
        <v>0</v>
      </c>
      <c r="N51" s="32">
        <f t="shared" si="10"/>
        <v>4172188</v>
      </c>
      <c r="O51" s="45">
        <f t="shared" si="8"/>
        <v>170.69748793061123</v>
      </c>
      <c r="P51" s="10"/>
    </row>
    <row r="52" spans="1:16" ht="15">
      <c r="A52" s="12"/>
      <c r="B52" s="25">
        <v>361.1</v>
      </c>
      <c r="C52" s="20" t="s">
        <v>59</v>
      </c>
      <c r="D52" s="46">
        <v>34966</v>
      </c>
      <c r="E52" s="46">
        <v>33742</v>
      </c>
      <c r="F52" s="46">
        <v>5129</v>
      </c>
      <c r="G52" s="46">
        <v>4</v>
      </c>
      <c r="H52" s="46">
        <v>0</v>
      </c>
      <c r="I52" s="46">
        <v>59024</v>
      </c>
      <c r="J52" s="46">
        <v>8809</v>
      </c>
      <c r="K52" s="46">
        <v>0</v>
      </c>
      <c r="L52" s="46">
        <v>546066</v>
      </c>
      <c r="M52" s="46">
        <v>0</v>
      </c>
      <c r="N52" s="46">
        <f t="shared" si="10"/>
        <v>687740</v>
      </c>
      <c r="O52" s="47">
        <f t="shared" si="8"/>
        <v>28.137631945012682</v>
      </c>
      <c r="P52" s="9"/>
    </row>
    <row r="53" spans="1:16" ht="15">
      <c r="A53" s="12"/>
      <c r="B53" s="25">
        <v>361.2</v>
      </c>
      <c r="C53" s="20" t="s">
        <v>87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347805</v>
      </c>
      <c r="M53" s="46">
        <v>0</v>
      </c>
      <c r="N53" s="46">
        <f aca="true" t="shared" si="12" ref="N53:N61">SUM(D53:M53)</f>
        <v>347805</v>
      </c>
      <c r="O53" s="47">
        <f t="shared" si="8"/>
        <v>14.229809344570821</v>
      </c>
      <c r="P53" s="9"/>
    </row>
    <row r="54" spans="1:16" ht="15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-2173106</v>
      </c>
      <c r="M54" s="46">
        <v>0</v>
      </c>
      <c r="N54" s="46">
        <f t="shared" si="12"/>
        <v>-2173106</v>
      </c>
      <c r="O54" s="47">
        <f t="shared" si="8"/>
        <v>-88.90868177726864</v>
      </c>
      <c r="P54" s="9"/>
    </row>
    <row r="55" spans="1:16" ht="15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1511656</v>
      </c>
      <c r="M55" s="46">
        <v>0</v>
      </c>
      <c r="N55" s="46">
        <f t="shared" si="12"/>
        <v>1511656</v>
      </c>
      <c r="O55" s="47">
        <f t="shared" si="8"/>
        <v>61.84665739301203</v>
      </c>
      <c r="P55" s="9"/>
    </row>
    <row r="56" spans="1:16" ht="15">
      <c r="A56" s="12"/>
      <c r="B56" s="25">
        <v>362</v>
      </c>
      <c r="C56" s="20" t="s">
        <v>62</v>
      </c>
      <c r="D56" s="46">
        <v>336818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336818</v>
      </c>
      <c r="O56" s="47">
        <f t="shared" si="8"/>
        <v>13.780296211439326</v>
      </c>
      <c r="P56" s="9"/>
    </row>
    <row r="57" spans="1:16" ht="15">
      <c r="A57" s="12"/>
      <c r="B57" s="25">
        <v>364</v>
      </c>
      <c r="C57" s="20" t="s">
        <v>63</v>
      </c>
      <c r="D57" s="46">
        <v>41158</v>
      </c>
      <c r="E57" s="46">
        <v>0</v>
      </c>
      <c r="F57" s="46">
        <v>0</v>
      </c>
      <c r="G57" s="46">
        <v>0</v>
      </c>
      <c r="H57" s="46">
        <v>0</v>
      </c>
      <c r="I57" s="46">
        <v>9428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50586</v>
      </c>
      <c r="O57" s="47">
        <f t="shared" si="8"/>
        <v>2.069634236150888</v>
      </c>
      <c r="P57" s="9"/>
    </row>
    <row r="58" spans="1:16" ht="15">
      <c r="A58" s="12"/>
      <c r="B58" s="25">
        <v>365</v>
      </c>
      <c r="C58" s="20" t="s">
        <v>83</v>
      </c>
      <c r="D58" s="46">
        <v>8790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8790</v>
      </c>
      <c r="O58" s="47">
        <f t="shared" si="8"/>
        <v>0.3596268717780869</v>
      </c>
      <c r="P58" s="9"/>
    </row>
    <row r="59" spans="1:16" ht="15">
      <c r="A59" s="12"/>
      <c r="B59" s="25">
        <v>366</v>
      </c>
      <c r="C59" s="20" t="s">
        <v>64</v>
      </c>
      <c r="D59" s="46">
        <v>79155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79155</v>
      </c>
      <c r="O59" s="47">
        <f t="shared" si="8"/>
        <v>3.2384829392030112</v>
      </c>
      <c r="P59" s="9"/>
    </row>
    <row r="60" spans="1:16" ht="15">
      <c r="A60" s="12"/>
      <c r="B60" s="25">
        <v>369.7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2411493</v>
      </c>
      <c r="M60" s="46">
        <v>0</v>
      </c>
      <c r="N60" s="46">
        <f t="shared" si="12"/>
        <v>2411493</v>
      </c>
      <c r="O60" s="47">
        <f t="shared" si="8"/>
        <v>98.66185254889125</v>
      </c>
      <c r="P60" s="9"/>
    </row>
    <row r="61" spans="1:16" ht="15">
      <c r="A61" s="12"/>
      <c r="B61" s="25">
        <v>369.9</v>
      </c>
      <c r="C61" s="20" t="s">
        <v>66</v>
      </c>
      <c r="D61" s="46">
        <v>162033</v>
      </c>
      <c r="E61" s="46">
        <v>188096</v>
      </c>
      <c r="F61" s="46">
        <v>265114</v>
      </c>
      <c r="G61" s="46">
        <v>0</v>
      </c>
      <c r="H61" s="46">
        <v>0</v>
      </c>
      <c r="I61" s="46">
        <v>0</v>
      </c>
      <c r="J61" s="46">
        <v>859</v>
      </c>
      <c r="K61" s="46">
        <v>0</v>
      </c>
      <c r="L61" s="46">
        <v>295149</v>
      </c>
      <c r="M61" s="46">
        <v>0</v>
      </c>
      <c r="N61" s="46">
        <f t="shared" si="12"/>
        <v>911251</v>
      </c>
      <c r="O61" s="47">
        <f t="shared" si="8"/>
        <v>37.28217821782178</v>
      </c>
      <c r="P61" s="9"/>
    </row>
    <row r="62" spans="1:16" ht="15.75">
      <c r="A62" s="29" t="s">
        <v>42</v>
      </c>
      <c r="B62" s="30"/>
      <c r="C62" s="31"/>
      <c r="D62" s="32">
        <f aca="true" t="shared" si="13" ref="D62:M62">SUM(D63:D64)</f>
        <v>0</v>
      </c>
      <c r="E62" s="32">
        <f t="shared" si="13"/>
        <v>58900</v>
      </c>
      <c r="F62" s="32">
        <f t="shared" si="13"/>
        <v>680580</v>
      </c>
      <c r="G62" s="32">
        <f t="shared" si="13"/>
        <v>2284299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3023779</v>
      </c>
      <c r="O62" s="45">
        <f t="shared" si="8"/>
        <v>123.71242124212421</v>
      </c>
      <c r="P62" s="9"/>
    </row>
    <row r="63" spans="1:16" ht="15">
      <c r="A63" s="12"/>
      <c r="B63" s="25">
        <v>381</v>
      </c>
      <c r="C63" s="20" t="s">
        <v>67</v>
      </c>
      <c r="D63" s="46">
        <v>0</v>
      </c>
      <c r="E63" s="46">
        <v>58900</v>
      </c>
      <c r="F63" s="46">
        <v>680580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739480</v>
      </c>
      <c r="O63" s="47">
        <f t="shared" si="8"/>
        <v>30.25447999345389</v>
      </c>
      <c r="P63" s="9"/>
    </row>
    <row r="64" spans="1:16" ht="15.75" thickBot="1">
      <c r="A64" s="12"/>
      <c r="B64" s="25">
        <v>384</v>
      </c>
      <c r="C64" s="20" t="s">
        <v>68</v>
      </c>
      <c r="D64" s="46">
        <v>0</v>
      </c>
      <c r="E64" s="46">
        <v>0</v>
      </c>
      <c r="F64" s="46">
        <v>0</v>
      </c>
      <c r="G64" s="46">
        <v>2284299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2284299</v>
      </c>
      <c r="O64" s="47">
        <f t="shared" si="8"/>
        <v>93.45794124867032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4" ref="D65:M65">SUM(D5,D16,D22,D35,D47,D51,D62)</f>
        <v>21411762</v>
      </c>
      <c r="E65" s="15">
        <f t="shared" si="14"/>
        <v>4818856</v>
      </c>
      <c r="F65" s="15">
        <f t="shared" si="14"/>
        <v>950823</v>
      </c>
      <c r="G65" s="15">
        <f t="shared" si="14"/>
        <v>2284303</v>
      </c>
      <c r="H65" s="15">
        <f t="shared" si="14"/>
        <v>0</v>
      </c>
      <c r="I65" s="15">
        <f t="shared" si="14"/>
        <v>12888682</v>
      </c>
      <c r="J65" s="15">
        <f t="shared" si="14"/>
        <v>1178693</v>
      </c>
      <c r="K65" s="15">
        <f t="shared" si="14"/>
        <v>0</v>
      </c>
      <c r="L65" s="15">
        <f t="shared" si="14"/>
        <v>2939063</v>
      </c>
      <c r="M65" s="15">
        <f t="shared" si="14"/>
        <v>0</v>
      </c>
      <c r="N65" s="15">
        <f>SUM(D65:M65)</f>
        <v>46472182</v>
      </c>
      <c r="O65" s="38">
        <f t="shared" si="8"/>
        <v>1901.324850666885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24442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11340900</v>
      </c>
      <c r="E5" s="27">
        <f t="shared" si="0"/>
        <v>1676543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312226</v>
      </c>
      <c r="M5" s="27">
        <f t="shared" si="0"/>
        <v>0</v>
      </c>
      <c r="N5" s="28">
        <f>SUM(D5:M5)</f>
        <v>13329669</v>
      </c>
      <c r="O5" s="33">
        <f aca="true" t="shared" si="1" ref="O5:O36">(N5/O$69)</f>
        <v>543.1591622183286</v>
      </c>
      <c r="P5" s="6"/>
    </row>
    <row r="6" spans="1:16" ht="15">
      <c r="A6" s="12"/>
      <c r="B6" s="25">
        <v>311</v>
      </c>
      <c r="C6" s="20" t="s">
        <v>3</v>
      </c>
      <c r="D6" s="46">
        <v>7047679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7047679</v>
      </c>
      <c r="O6" s="47">
        <f t="shared" si="1"/>
        <v>287.17978077502954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938508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938508</v>
      </c>
      <c r="O7" s="47">
        <f t="shared" si="1"/>
        <v>38.242451407848094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738035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738035</v>
      </c>
      <c r="O8" s="47">
        <f t="shared" si="1"/>
        <v>30.073550385069883</v>
      </c>
      <c r="P8" s="9"/>
    </row>
    <row r="9" spans="1:16" ht="15">
      <c r="A9" s="12"/>
      <c r="B9" s="25">
        <v>312.51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168245</v>
      </c>
      <c r="M9" s="46">
        <v>0</v>
      </c>
      <c r="N9" s="46">
        <f>SUM(D9:M9)</f>
        <v>168245</v>
      </c>
      <c r="O9" s="47">
        <f t="shared" si="1"/>
        <v>6.855670103092783</v>
      </c>
      <c r="P9" s="9"/>
    </row>
    <row r="10" spans="1:16" ht="15">
      <c r="A10" s="12"/>
      <c r="B10" s="25">
        <v>312.52</v>
      </c>
      <c r="C10" s="20" t="s">
        <v>77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143981</v>
      </c>
      <c r="M10" s="46">
        <v>0</v>
      </c>
      <c r="N10" s="46">
        <f>SUM(D10:M10)</f>
        <v>143981</v>
      </c>
      <c r="O10" s="47">
        <f t="shared" si="1"/>
        <v>5.866957336701846</v>
      </c>
      <c r="P10" s="9"/>
    </row>
    <row r="11" spans="1:16" ht="15">
      <c r="A11" s="12"/>
      <c r="B11" s="25">
        <v>314.1</v>
      </c>
      <c r="C11" s="20" t="s">
        <v>13</v>
      </c>
      <c r="D11" s="46">
        <v>2117542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2117542</v>
      </c>
      <c r="O11" s="47">
        <f t="shared" si="1"/>
        <v>86.28588892058188</v>
      </c>
      <c r="P11" s="9"/>
    </row>
    <row r="12" spans="1:16" ht="15">
      <c r="A12" s="12"/>
      <c r="B12" s="25">
        <v>314.3</v>
      </c>
      <c r="C12" s="20" t="s">
        <v>14</v>
      </c>
      <c r="D12" s="46">
        <v>255870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255870</v>
      </c>
      <c r="O12" s="47">
        <f t="shared" si="1"/>
        <v>10.426225500183367</v>
      </c>
      <c r="P12" s="9"/>
    </row>
    <row r="13" spans="1:16" ht="15">
      <c r="A13" s="12"/>
      <c r="B13" s="25">
        <v>314.4</v>
      </c>
      <c r="C13" s="20" t="s">
        <v>15</v>
      </c>
      <c r="D13" s="46">
        <v>31278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31278</v>
      </c>
      <c r="O13" s="47">
        <f t="shared" si="1"/>
        <v>1.2745201907012753</v>
      </c>
      <c r="P13" s="9"/>
    </row>
    <row r="14" spans="1:16" ht="15">
      <c r="A14" s="12"/>
      <c r="B14" s="25">
        <v>315</v>
      </c>
      <c r="C14" s="20" t="s">
        <v>16</v>
      </c>
      <c r="D14" s="46">
        <v>1663902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1663902</v>
      </c>
      <c r="O14" s="47">
        <f t="shared" si="1"/>
        <v>67.80090460861416</v>
      </c>
      <c r="P14" s="9"/>
    </row>
    <row r="15" spans="1:16" ht="15">
      <c r="A15" s="12"/>
      <c r="B15" s="25">
        <v>316</v>
      </c>
      <c r="C15" s="20" t="s">
        <v>17</v>
      </c>
      <c r="D15" s="46">
        <v>224629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224629</v>
      </c>
      <c r="O15" s="47">
        <f t="shared" si="1"/>
        <v>9.153212990505684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2221279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48609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7">SUM(D16:M16)</f>
        <v>2269888</v>
      </c>
      <c r="O16" s="45">
        <f t="shared" si="1"/>
        <v>92.49370441302311</v>
      </c>
      <c r="P16" s="10"/>
    </row>
    <row r="17" spans="1:16" ht="15">
      <c r="A17" s="12"/>
      <c r="B17" s="25">
        <v>322</v>
      </c>
      <c r="C17" s="20" t="s">
        <v>0</v>
      </c>
      <c r="D17" s="46">
        <v>175701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175701</v>
      </c>
      <c r="O17" s="47">
        <f t="shared" si="1"/>
        <v>7.159488203414694</v>
      </c>
      <c r="P17" s="9"/>
    </row>
    <row r="18" spans="1:16" ht="15">
      <c r="A18" s="12"/>
      <c r="B18" s="25">
        <v>323.1</v>
      </c>
      <c r="C18" s="20" t="s">
        <v>19</v>
      </c>
      <c r="D18" s="46">
        <v>1971044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1971044</v>
      </c>
      <c r="O18" s="47">
        <f t="shared" si="1"/>
        <v>80.31636852613993</v>
      </c>
      <c r="P18" s="9"/>
    </row>
    <row r="19" spans="1:16" ht="15">
      <c r="A19" s="12"/>
      <c r="B19" s="25">
        <v>323.4</v>
      </c>
      <c r="C19" s="20" t="s">
        <v>20</v>
      </c>
      <c r="D19" s="46">
        <v>20654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20654</v>
      </c>
      <c r="O19" s="47">
        <f t="shared" si="1"/>
        <v>0.8416119962511716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48609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48609</v>
      </c>
      <c r="O20" s="47">
        <f t="shared" si="1"/>
        <v>1.980726131779471</v>
      </c>
      <c r="P20" s="9"/>
    </row>
    <row r="21" spans="1:16" ht="15">
      <c r="A21" s="12"/>
      <c r="B21" s="25">
        <v>329</v>
      </c>
      <c r="C21" s="20" t="s">
        <v>22</v>
      </c>
      <c r="D21" s="46">
        <v>53880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53880</v>
      </c>
      <c r="O21" s="47">
        <f t="shared" si="1"/>
        <v>2.1955095554378388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SUM(D23:D36)</f>
        <v>3164138</v>
      </c>
      <c r="E22" s="32">
        <f t="shared" si="5"/>
        <v>3646238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6810376</v>
      </c>
      <c r="O22" s="45">
        <f t="shared" si="1"/>
        <v>277.5101259117395</v>
      </c>
      <c r="P22" s="10"/>
    </row>
    <row r="23" spans="1:16" ht="15">
      <c r="A23" s="12"/>
      <c r="B23" s="25">
        <v>331.2</v>
      </c>
      <c r="C23" s="20" t="s">
        <v>23</v>
      </c>
      <c r="D23" s="46">
        <v>476290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476290</v>
      </c>
      <c r="O23" s="47">
        <f t="shared" si="1"/>
        <v>19.407929587221386</v>
      </c>
      <c r="P23" s="9"/>
    </row>
    <row r="24" spans="1:16" ht="15">
      <c r="A24" s="12"/>
      <c r="B24" s="25">
        <v>331.49</v>
      </c>
      <c r="C24" s="20" t="s">
        <v>81</v>
      </c>
      <c r="D24" s="46">
        <v>0</v>
      </c>
      <c r="E24" s="46">
        <v>1246226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1246226</v>
      </c>
      <c r="O24" s="47">
        <f t="shared" si="1"/>
        <v>50.78138625157899</v>
      </c>
      <c r="P24" s="9"/>
    </row>
    <row r="25" spans="1:16" ht="15">
      <c r="A25" s="12"/>
      <c r="B25" s="25">
        <v>331.9</v>
      </c>
      <c r="C25" s="20" t="s">
        <v>25</v>
      </c>
      <c r="D25" s="46">
        <v>42428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42428</v>
      </c>
      <c r="O25" s="47">
        <f t="shared" si="1"/>
        <v>1.728861904567866</v>
      </c>
      <c r="P25" s="9"/>
    </row>
    <row r="26" spans="1:16" ht="15">
      <c r="A26" s="12"/>
      <c r="B26" s="25">
        <v>334.2</v>
      </c>
      <c r="C26" s="20" t="s">
        <v>26</v>
      </c>
      <c r="D26" s="46">
        <v>13576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13576</v>
      </c>
      <c r="O26" s="47">
        <f t="shared" si="1"/>
        <v>0.5531966912513753</v>
      </c>
      <c r="P26" s="9"/>
    </row>
    <row r="27" spans="1:16" ht="15">
      <c r="A27" s="12"/>
      <c r="B27" s="25">
        <v>334.7</v>
      </c>
      <c r="C27" s="20" t="s">
        <v>27</v>
      </c>
      <c r="D27" s="46">
        <v>37265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37265</v>
      </c>
      <c r="O27" s="47">
        <f t="shared" si="1"/>
        <v>1.5184792795729596</v>
      </c>
      <c r="P27" s="9"/>
    </row>
    <row r="28" spans="1:16" ht="15">
      <c r="A28" s="12"/>
      <c r="B28" s="25">
        <v>335.12</v>
      </c>
      <c r="C28" s="20" t="s">
        <v>28</v>
      </c>
      <c r="D28" s="46">
        <v>493191</v>
      </c>
      <c r="E28" s="46">
        <v>219915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713106</v>
      </c>
      <c r="O28" s="47">
        <f t="shared" si="1"/>
        <v>29.057740108390043</v>
      </c>
      <c r="P28" s="9"/>
    </row>
    <row r="29" spans="1:16" ht="15">
      <c r="A29" s="12"/>
      <c r="B29" s="25">
        <v>335.15</v>
      </c>
      <c r="C29" s="20" t="s">
        <v>29</v>
      </c>
      <c r="D29" s="46">
        <v>9278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9278</v>
      </c>
      <c r="O29" s="47">
        <f t="shared" si="1"/>
        <v>0.37806120369993074</v>
      </c>
      <c r="P29" s="9"/>
    </row>
    <row r="30" spans="1:16" ht="15">
      <c r="A30" s="12"/>
      <c r="B30" s="25">
        <v>335.18</v>
      </c>
      <c r="C30" s="20" t="s">
        <v>30</v>
      </c>
      <c r="D30" s="46">
        <v>1647022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1647022</v>
      </c>
      <c r="O30" s="47">
        <f t="shared" si="1"/>
        <v>67.11307607676949</v>
      </c>
      <c r="P30" s="9"/>
    </row>
    <row r="31" spans="1:16" ht="15">
      <c r="A31" s="12"/>
      <c r="B31" s="25">
        <v>335.21</v>
      </c>
      <c r="C31" s="20" t="s">
        <v>31</v>
      </c>
      <c r="D31" s="46">
        <v>19320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19320</v>
      </c>
      <c r="O31" s="47">
        <f t="shared" si="1"/>
        <v>0.7872539831302718</v>
      </c>
      <c r="P31" s="9"/>
    </row>
    <row r="32" spans="1:16" ht="15">
      <c r="A32" s="12"/>
      <c r="B32" s="25">
        <v>337.2</v>
      </c>
      <c r="C32" s="20" t="s">
        <v>32</v>
      </c>
      <c r="D32" s="46">
        <v>101556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101556</v>
      </c>
      <c r="O32" s="47">
        <f t="shared" si="1"/>
        <v>4.138217676541299</v>
      </c>
      <c r="P32" s="9"/>
    </row>
    <row r="33" spans="1:16" ht="15">
      <c r="A33" s="12"/>
      <c r="B33" s="25">
        <v>337.4</v>
      </c>
      <c r="C33" s="20" t="s">
        <v>82</v>
      </c>
      <c r="D33" s="46">
        <v>0</v>
      </c>
      <c r="E33" s="46">
        <v>1923262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1923262</v>
      </c>
      <c r="O33" s="47">
        <f t="shared" si="1"/>
        <v>78.36934110264455</v>
      </c>
      <c r="P33" s="9"/>
    </row>
    <row r="34" spans="1:16" ht="15">
      <c r="A34" s="12"/>
      <c r="B34" s="25">
        <v>337.5</v>
      </c>
      <c r="C34" s="20" t="s">
        <v>33</v>
      </c>
      <c r="D34" s="46">
        <v>0</v>
      </c>
      <c r="E34" s="46">
        <v>134529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134529</v>
      </c>
      <c r="O34" s="47">
        <f t="shared" si="1"/>
        <v>5.48180595737745</v>
      </c>
      <c r="P34" s="9"/>
    </row>
    <row r="35" spans="1:16" ht="15">
      <c r="A35" s="12"/>
      <c r="B35" s="25">
        <v>337.7</v>
      </c>
      <c r="C35" s="20" t="s">
        <v>34</v>
      </c>
      <c r="D35" s="46">
        <v>210287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210287</v>
      </c>
      <c r="O35" s="47">
        <f t="shared" si="1"/>
        <v>8.568803227252353</v>
      </c>
      <c r="P35" s="9"/>
    </row>
    <row r="36" spans="1:16" ht="15">
      <c r="A36" s="12"/>
      <c r="B36" s="25">
        <v>338</v>
      </c>
      <c r="C36" s="20" t="s">
        <v>35</v>
      </c>
      <c r="D36" s="46">
        <v>113925</v>
      </c>
      <c r="E36" s="46">
        <v>122306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236231</v>
      </c>
      <c r="O36" s="47">
        <f t="shared" si="1"/>
        <v>9.625972861741575</v>
      </c>
      <c r="P36" s="9"/>
    </row>
    <row r="37" spans="1:16" ht="15.75">
      <c r="A37" s="29" t="s">
        <v>40</v>
      </c>
      <c r="B37" s="30"/>
      <c r="C37" s="31"/>
      <c r="D37" s="32">
        <f aca="true" t="shared" si="6" ref="D37:M37">SUM(D38:D49)</f>
        <v>3455446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11837135</v>
      </c>
      <c r="J37" s="32">
        <f t="shared" si="6"/>
        <v>1209937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16502518</v>
      </c>
      <c r="O37" s="45">
        <f aca="true" t="shared" si="7" ref="O37:O67">(N37/O$69)</f>
        <v>672.4468440568844</v>
      </c>
      <c r="P37" s="10"/>
    </row>
    <row r="38" spans="1:16" ht="15">
      <c r="A38" s="12"/>
      <c r="B38" s="25">
        <v>341.3</v>
      </c>
      <c r="C38" s="20" t="s">
        <v>43</v>
      </c>
      <c r="D38" s="46">
        <v>5319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9">SUM(D38:M38)</f>
        <v>5319</v>
      </c>
      <c r="O38" s="47">
        <f t="shared" si="7"/>
        <v>0.21673933417546148</v>
      </c>
      <c r="P38" s="9"/>
    </row>
    <row r="39" spans="1:16" ht="15">
      <c r="A39" s="12"/>
      <c r="B39" s="25">
        <v>341.9</v>
      </c>
      <c r="C39" s="20" t="s">
        <v>44</v>
      </c>
      <c r="D39" s="46">
        <v>2553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2553</v>
      </c>
      <c r="O39" s="47">
        <f t="shared" si="7"/>
        <v>0.10402999062792877</v>
      </c>
      <c r="P39" s="9"/>
    </row>
    <row r="40" spans="1:16" ht="15">
      <c r="A40" s="12"/>
      <c r="B40" s="25">
        <v>342.2</v>
      </c>
      <c r="C40" s="20" t="s">
        <v>45</v>
      </c>
      <c r="D40" s="46">
        <v>327200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327200</v>
      </c>
      <c r="O40" s="47">
        <f t="shared" si="7"/>
        <v>13.332790024856363</v>
      </c>
      <c r="P40" s="9"/>
    </row>
    <row r="41" spans="1:16" ht="15">
      <c r="A41" s="12"/>
      <c r="B41" s="25">
        <v>342.5</v>
      </c>
      <c r="C41" s="20" t="s">
        <v>46</v>
      </c>
      <c r="D41" s="46">
        <v>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600</v>
      </c>
      <c r="O41" s="47">
        <f t="shared" si="7"/>
        <v>0.024448881463673036</v>
      </c>
      <c r="P41" s="9"/>
    </row>
    <row r="42" spans="1:16" ht="15">
      <c r="A42" s="12"/>
      <c r="B42" s="25">
        <v>342.6</v>
      </c>
      <c r="C42" s="20" t="s">
        <v>47</v>
      </c>
      <c r="D42" s="46">
        <v>478440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478440</v>
      </c>
      <c r="O42" s="47">
        <f t="shared" si="7"/>
        <v>19.49553807913288</v>
      </c>
      <c r="P42" s="9"/>
    </row>
    <row r="43" spans="1:16" ht="15">
      <c r="A43" s="12"/>
      <c r="B43" s="25">
        <v>342.9</v>
      </c>
      <c r="C43" s="20" t="s">
        <v>48</v>
      </c>
      <c r="D43" s="46">
        <v>8200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8200</v>
      </c>
      <c r="O43" s="47">
        <f t="shared" si="7"/>
        <v>0.33413471333686484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3114054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3114054</v>
      </c>
      <c r="O44" s="47">
        <f t="shared" si="7"/>
        <v>126.89189519579479</v>
      </c>
      <c r="P44" s="9"/>
    </row>
    <row r="45" spans="1:16" ht="15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2956883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2956883</v>
      </c>
      <c r="O45" s="47">
        <f t="shared" si="7"/>
        <v>120.48746994824987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5485147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5485147</v>
      </c>
      <c r="O46" s="47">
        <f t="shared" si="7"/>
        <v>223.50951468970294</v>
      </c>
      <c r="P46" s="9"/>
    </row>
    <row r="47" spans="1:16" ht="15">
      <c r="A47" s="12"/>
      <c r="B47" s="25">
        <v>343.6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281051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281051</v>
      </c>
      <c r="O47" s="47">
        <f t="shared" si="7"/>
        <v>11.45230430707795</v>
      </c>
      <c r="P47" s="9"/>
    </row>
    <row r="48" spans="1:16" ht="15">
      <c r="A48" s="12"/>
      <c r="B48" s="25">
        <v>347.2</v>
      </c>
      <c r="C48" s="20" t="s">
        <v>53</v>
      </c>
      <c r="D48" s="46">
        <v>852118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852118</v>
      </c>
      <c r="O48" s="47">
        <f t="shared" si="7"/>
        <v>34.7222199584369</v>
      </c>
      <c r="P48" s="9"/>
    </row>
    <row r="49" spans="1:16" ht="15">
      <c r="A49" s="12"/>
      <c r="B49" s="25">
        <v>349</v>
      </c>
      <c r="C49" s="20" t="s">
        <v>1</v>
      </c>
      <c r="D49" s="46">
        <v>1781016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1209937</v>
      </c>
      <c r="K49" s="46">
        <v>0</v>
      </c>
      <c r="L49" s="46">
        <v>0</v>
      </c>
      <c r="M49" s="46">
        <v>0</v>
      </c>
      <c r="N49" s="46">
        <f t="shared" si="8"/>
        <v>2990953</v>
      </c>
      <c r="O49" s="47">
        <f t="shared" si="7"/>
        <v>121.87575893402877</v>
      </c>
      <c r="P49" s="9"/>
    </row>
    <row r="50" spans="1:16" ht="15.75">
      <c r="A50" s="29" t="s">
        <v>41</v>
      </c>
      <c r="B50" s="30"/>
      <c r="C50" s="31"/>
      <c r="D50" s="32">
        <f aca="true" t="shared" si="9" ref="D50:M50">SUM(D51:D53)</f>
        <v>751591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aca="true" t="shared" si="10" ref="N50:N55">SUM(D50:M50)</f>
        <v>751591</v>
      </c>
      <c r="O50" s="45">
        <f t="shared" si="7"/>
        <v>30.625932113605803</v>
      </c>
      <c r="P50" s="10"/>
    </row>
    <row r="51" spans="1:16" ht="15">
      <c r="A51" s="13"/>
      <c r="B51" s="39">
        <v>351.1</v>
      </c>
      <c r="C51" s="21" t="s">
        <v>56</v>
      </c>
      <c r="D51" s="46">
        <v>117043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117043</v>
      </c>
      <c r="O51" s="47">
        <f t="shared" si="7"/>
        <v>4.769284055254472</v>
      </c>
      <c r="P51" s="9"/>
    </row>
    <row r="52" spans="1:16" ht="15">
      <c r="A52" s="13"/>
      <c r="B52" s="39">
        <v>352</v>
      </c>
      <c r="C52" s="21" t="s">
        <v>57</v>
      </c>
      <c r="D52" s="46">
        <v>46859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46859</v>
      </c>
      <c r="O52" s="47">
        <f t="shared" si="7"/>
        <v>1.9094168941770915</v>
      </c>
      <c r="P52" s="9"/>
    </row>
    <row r="53" spans="1:16" ht="15">
      <c r="A53" s="13"/>
      <c r="B53" s="39">
        <v>354</v>
      </c>
      <c r="C53" s="21" t="s">
        <v>58</v>
      </c>
      <c r="D53" s="46">
        <v>587689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587689</v>
      </c>
      <c r="O53" s="47">
        <f t="shared" si="7"/>
        <v>23.94723116417424</v>
      </c>
      <c r="P53" s="9"/>
    </row>
    <row r="54" spans="1:16" ht="15.75">
      <c r="A54" s="29" t="s">
        <v>4</v>
      </c>
      <c r="B54" s="30"/>
      <c r="C54" s="31"/>
      <c r="D54" s="32">
        <f>SUM(D55:D63)</f>
        <v>642968</v>
      </c>
      <c r="E54" s="32">
        <f aca="true" t="shared" si="11" ref="E54:M54">SUM(E55:E63)</f>
        <v>74740</v>
      </c>
      <c r="F54" s="32">
        <f t="shared" si="11"/>
        <v>471204</v>
      </c>
      <c r="G54" s="32">
        <f t="shared" si="11"/>
        <v>0</v>
      </c>
      <c r="H54" s="32">
        <f t="shared" si="11"/>
        <v>0</v>
      </c>
      <c r="I54" s="32">
        <f t="shared" si="11"/>
        <v>158264</v>
      </c>
      <c r="J54" s="32">
        <f t="shared" si="11"/>
        <v>13455</v>
      </c>
      <c r="K54" s="32">
        <f t="shared" si="11"/>
        <v>0</v>
      </c>
      <c r="L54" s="32">
        <f t="shared" si="11"/>
        <v>4953915</v>
      </c>
      <c r="M54" s="32">
        <f t="shared" si="11"/>
        <v>0</v>
      </c>
      <c r="N54" s="32">
        <f t="shared" si="10"/>
        <v>6314546</v>
      </c>
      <c r="O54" s="45">
        <f t="shared" si="7"/>
        <v>257.30597775151784</v>
      </c>
      <c r="P54" s="10"/>
    </row>
    <row r="55" spans="1:16" ht="15">
      <c r="A55" s="12"/>
      <c r="B55" s="25">
        <v>361.1</v>
      </c>
      <c r="C55" s="20" t="s">
        <v>59</v>
      </c>
      <c r="D55" s="46">
        <v>90654</v>
      </c>
      <c r="E55" s="46">
        <v>74740</v>
      </c>
      <c r="F55" s="46">
        <v>11054</v>
      </c>
      <c r="G55" s="46">
        <v>0</v>
      </c>
      <c r="H55" s="46">
        <v>0</v>
      </c>
      <c r="I55" s="46">
        <v>143992</v>
      </c>
      <c r="J55" s="46">
        <v>8907</v>
      </c>
      <c r="K55" s="46">
        <v>0</v>
      </c>
      <c r="L55" s="46">
        <v>745754</v>
      </c>
      <c r="M55" s="46">
        <v>0</v>
      </c>
      <c r="N55" s="46">
        <f t="shared" si="10"/>
        <v>1075101</v>
      </c>
      <c r="O55" s="47">
        <f t="shared" si="7"/>
        <v>43.808361517460575</v>
      </c>
      <c r="P55" s="9"/>
    </row>
    <row r="56" spans="1:16" ht="15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744354</v>
      </c>
      <c r="M56" s="46">
        <v>0</v>
      </c>
      <c r="N56" s="46">
        <f aca="true" t="shared" si="12" ref="N56:N63">SUM(D56:M56)</f>
        <v>744354</v>
      </c>
      <c r="O56" s="47">
        <f t="shared" si="7"/>
        <v>30.33103785501813</v>
      </c>
      <c r="P56" s="9"/>
    </row>
    <row r="57" spans="1:16" ht="15">
      <c r="A57" s="12"/>
      <c r="B57" s="25">
        <v>361.4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953473</v>
      </c>
      <c r="M57" s="46">
        <v>0</v>
      </c>
      <c r="N57" s="46">
        <f t="shared" si="12"/>
        <v>953473</v>
      </c>
      <c r="O57" s="47">
        <f t="shared" si="7"/>
        <v>38.85224725968787</v>
      </c>
      <c r="P57" s="9"/>
    </row>
    <row r="58" spans="1:16" ht="15">
      <c r="A58" s="12"/>
      <c r="B58" s="25">
        <v>362</v>
      </c>
      <c r="C58" s="20" t="s">
        <v>62</v>
      </c>
      <c r="D58" s="46">
        <v>345052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345052</v>
      </c>
      <c r="O58" s="47">
        <f t="shared" si="7"/>
        <v>14.06022574467218</v>
      </c>
      <c r="P58" s="9"/>
    </row>
    <row r="59" spans="1:16" ht="15">
      <c r="A59" s="12"/>
      <c r="B59" s="25">
        <v>364</v>
      </c>
      <c r="C59" s="20" t="s">
        <v>63</v>
      </c>
      <c r="D59" s="46">
        <v>57277</v>
      </c>
      <c r="E59" s="46">
        <v>0</v>
      </c>
      <c r="F59" s="46">
        <v>0</v>
      </c>
      <c r="G59" s="46">
        <v>0</v>
      </c>
      <c r="H59" s="46">
        <v>0</v>
      </c>
      <c r="I59" s="46">
        <v>14272</v>
      </c>
      <c r="J59" s="46">
        <v>3368</v>
      </c>
      <c r="K59" s="46">
        <v>0</v>
      </c>
      <c r="L59" s="46">
        <v>0</v>
      </c>
      <c r="M59" s="46">
        <v>0</v>
      </c>
      <c r="N59" s="46">
        <f t="shared" si="12"/>
        <v>74917</v>
      </c>
      <c r="O59" s="47">
        <f t="shared" si="7"/>
        <v>3.0527280876899883</v>
      </c>
      <c r="P59" s="9"/>
    </row>
    <row r="60" spans="1:16" ht="15">
      <c r="A60" s="12"/>
      <c r="B60" s="25">
        <v>365</v>
      </c>
      <c r="C60" s="20" t="s">
        <v>83</v>
      </c>
      <c r="D60" s="46">
        <v>10668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10668</v>
      </c>
      <c r="O60" s="47">
        <f t="shared" si="7"/>
        <v>0.4347011124241066</v>
      </c>
      <c r="P60" s="9"/>
    </row>
    <row r="61" spans="1:16" ht="15">
      <c r="A61" s="12"/>
      <c r="B61" s="25">
        <v>366</v>
      </c>
      <c r="C61" s="20" t="s">
        <v>64</v>
      </c>
      <c r="D61" s="46">
        <v>47716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47716</v>
      </c>
      <c r="O61" s="47">
        <f t="shared" si="7"/>
        <v>1.9443380465343711</v>
      </c>
      <c r="P61" s="9"/>
    </row>
    <row r="62" spans="1:16" ht="15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2479515</v>
      </c>
      <c r="M62" s="46">
        <v>0</v>
      </c>
      <c r="N62" s="46">
        <f t="shared" si="12"/>
        <v>2479515</v>
      </c>
      <c r="O62" s="47">
        <f t="shared" si="7"/>
        <v>101.03561387066541</v>
      </c>
      <c r="P62" s="9"/>
    </row>
    <row r="63" spans="1:16" ht="15">
      <c r="A63" s="12"/>
      <c r="B63" s="25">
        <v>369.9</v>
      </c>
      <c r="C63" s="20" t="s">
        <v>66</v>
      </c>
      <c r="D63" s="46">
        <v>91601</v>
      </c>
      <c r="E63" s="46">
        <v>0</v>
      </c>
      <c r="F63" s="46">
        <v>460150</v>
      </c>
      <c r="G63" s="46">
        <v>0</v>
      </c>
      <c r="H63" s="46">
        <v>0</v>
      </c>
      <c r="I63" s="46">
        <v>0</v>
      </c>
      <c r="J63" s="46">
        <v>1180</v>
      </c>
      <c r="K63" s="46">
        <v>0</v>
      </c>
      <c r="L63" s="46">
        <v>30819</v>
      </c>
      <c r="M63" s="46">
        <v>0</v>
      </c>
      <c r="N63" s="46">
        <f t="shared" si="12"/>
        <v>583750</v>
      </c>
      <c r="O63" s="47">
        <f t="shared" si="7"/>
        <v>23.786724257365226</v>
      </c>
      <c r="P63" s="9"/>
    </row>
    <row r="64" spans="1:16" ht="15.75">
      <c r="A64" s="29" t="s">
        <v>42</v>
      </c>
      <c r="B64" s="30"/>
      <c r="C64" s="31"/>
      <c r="D64" s="32">
        <f aca="true" t="shared" si="13" ref="D64:M64">SUM(D65:D66)</f>
        <v>0</v>
      </c>
      <c r="E64" s="32">
        <f t="shared" si="13"/>
        <v>119752</v>
      </c>
      <c r="F64" s="32">
        <f t="shared" si="13"/>
        <v>854670</v>
      </c>
      <c r="G64" s="32">
        <f t="shared" si="13"/>
        <v>694038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1668460</v>
      </c>
      <c r="O64" s="45">
        <f t="shared" si="7"/>
        <v>67.98663461146653</v>
      </c>
      <c r="P64" s="9"/>
    </row>
    <row r="65" spans="1:16" ht="15">
      <c r="A65" s="12"/>
      <c r="B65" s="25">
        <v>381</v>
      </c>
      <c r="C65" s="20" t="s">
        <v>67</v>
      </c>
      <c r="D65" s="46">
        <v>0</v>
      </c>
      <c r="E65" s="46">
        <v>119752</v>
      </c>
      <c r="F65" s="46">
        <v>824140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943892</v>
      </c>
      <c r="O65" s="47">
        <f t="shared" si="7"/>
        <v>38.461839370848786</v>
      </c>
      <c r="P65" s="9"/>
    </row>
    <row r="66" spans="1:16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30530</v>
      </c>
      <c r="G66" s="46">
        <v>694038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724568</v>
      </c>
      <c r="O66" s="47">
        <f t="shared" si="7"/>
        <v>29.524795240617742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4" ref="D67:M67">SUM(D5,D16,D22,D37,D50,D54,D64)</f>
        <v>21576322</v>
      </c>
      <c r="E67" s="15">
        <f t="shared" si="14"/>
        <v>5517273</v>
      </c>
      <c r="F67" s="15">
        <f t="shared" si="14"/>
        <v>1325874</v>
      </c>
      <c r="G67" s="15">
        <f t="shared" si="14"/>
        <v>694038</v>
      </c>
      <c r="H67" s="15">
        <f t="shared" si="14"/>
        <v>0</v>
      </c>
      <c r="I67" s="15">
        <f t="shared" si="14"/>
        <v>12044008</v>
      </c>
      <c r="J67" s="15">
        <f t="shared" si="14"/>
        <v>1223392</v>
      </c>
      <c r="K67" s="15">
        <f t="shared" si="14"/>
        <v>0</v>
      </c>
      <c r="L67" s="15">
        <f t="shared" si="14"/>
        <v>5266141</v>
      </c>
      <c r="M67" s="15">
        <f t="shared" si="14"/>
        <v>0</v>
      </c>
      <c r="N67" s="15">
        <f>SUM(D67:M67)</f>
        <v>47647048</v>
      </c>
      <c r="O67" s="38">
        <f t="shared" si="7"/>
        <v>1941.5283810765657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84</v>
      </c>
      <c r="M69" s="48"/>
      <c r="N69" s="48"/>
      <c r="O69" s="43">
        <v>24541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10897937</v>
      </c>
      <c r="E5" s="27">
        <f t="shared" si="0"/>
        <v>1691849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319840</v>
      </c>
      <c r="L5" s="27">
        <f t="shared" si="0"/>
        <v>0</v>
      </c>
      <c r="M5" s="27">
        <f t="shared" si="0"/>
        <v>0</v>
      </c>
      <c r="N5" s="28">
        <f>SUM(D5:M5)</f>
        <v>12909626</v>
      </c>
      <c r="O5" s="33">
        <f aca="true" t="shared" si="1" ref="O5:O36">(N5/O$66)</f>
        <v>538.1253022092538</v>
      </c>
      <c r="P5" s="6"/>
    </row>
    <row r="6" spans="1:16" ht="15">
      <c r="A6" s="12"/>
      <c r="B6" s="25">
        <v>311</v>
      </c>
      <c r="C6" s="20" t="s">
        <v>3</v>
      </c>
      <c r="D6" s="46">
        <v>6966685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6966685</v>
      </c>
      <c r="O6" s="47">
        <f t="shared" si="1"/>
        <v>290.39954147561485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950219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950219</v>
      </c>
      <c r="O7" s="47">
        <f t="shared" si="1"/>
        <v>39.60896206752814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741630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741630</v>
      </c>
      <c r="O8" s="47">
        <f t="shared" si="1"/>
        <v>30.914130887869945</v>
      </c>
      <c r="P8" s="9"/>
    </row>
    <row r="9" spans="1:16" ht="15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173203</v>
      </c>
      <c r="L9" s="46">
        <v>0</v>
      </c>
      <c r="M9" s="46">
        <v>0</v>
      </c>
      <c r="N9" s="46">
        <f>SUM(D9:M9)</f>
        <v>173203</v>
      </c>
      <c r="O9" s="47">
        <f t="shared" si="1"/>
        <v>7.2197999166319295</v>
      </c>
      <c r="P9" s="9"/>
    </row>
    <row r="10" spans="1:16" ht="15">
      <c r="A10" s="12"/>
      <c r="B10" s="25">
        <v>312.52</v>
      </c>
      <c r="C10" s="20" t="s">
        <v>77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146637</v>
      </c>
      <c r="L10" s="46">
        <v>0</v>
      </c>
      <c r="M10" s="46">
        <v>0</v>
      </c>
      <c r="N10" s="46">
        <f>SUM(D10:M10)</f>
        <v>146637</v>
      </c>
      <c r="O10" s="47">
        <f t="shared" si="1"/>
        <v>6.1124218424343475</v>
      </c>
      <c r="P10" s="9"/>
    </row>
    <row r="11" spans="1:16" ht="15">
      <c r="A11" s="12"/>
      <c r="B11" s="25">
        <v>314.1</v>
      </c>
      <c r="C11" s="20" t="s">
        <v>13</v>
      </c>
      <c r="D11" s="46">
        <v>1861447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1861447</v>
      </c>
      <c r="O11" s="47">
        <f t="shared" si="1"/>
        <v>77.59262192580242</v>
      </c>
      <c r="P11" s="9"/>
    </row>
    <row r="12" spans="1:16" ht="15">
      <c r="A12" s="12"/>
      <c r="B12" s="25">
        <v>314.3</v>
      </c>
      <c r="C12" s="20" t="s">
        <v>14</v>
      </c>
      <c r="D12" s="46">
        <v>227508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227508</v>
      </c>
      <c r="O12" s="47">
        <f t="shared" si="1"/>
        <v>9.483451438099207</v>
      </c>
      <c r="P12" s="9"/>
    </row>
    <row r="13" spans="1:16" ht="15">
      <c r="A13" s="12"/>
      <c r="B13" s="25">
        <v>314.4</v>
      </c>
      <c r="C13" s="20" t="s">
        <v>15</v>
      </c>
      <c r="D13" s="46">
        <v>31833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31833</v>
      </c>
      <c r="O13" s="47">
        <f t="shared" si="1"/>
        <v>1.3269278866194247</v>
      </c>
      <c r="P13" s="9"/>
    </row>
    <row r="14" spans="1:16" ht="15">
      <c r="A14" s="12"/>
      <c r="B14" s="25">
        <v>315</v>
      </c>
      <c r="C14" s="20" t="s">
        <v>16</v>
      </c>
      <c r="D14" s="46">
        <v>1587044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1587044</v>
      </c>
      <c r="O14" s="47">
        <f t="shared" si="1"/>
        <v>66.15439766569403</v>
      </c>
      <c r="P14" s="9"/>
    </row>
    <row r="15" spans="1:16" ht="15">
      <c r="A15" s="12"/>
      <c r="B15" s="25">
        <v>316</v>
      </c>
      <c r="C15" s="20" t="s">
        <v>17</v>
      </c>
      <c r="D15" s="46">
        <v>223420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223420</v>
      </c>
      <c r="O15" s="47">
        <f t="shared" si="1"/>
        <v>9.313047102959567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2213232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34199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2247431</v>
      </c>
      <c r="O16" s="45">
        <f t="shared" si="1"/>
        <v>93.6819924968737</v>
      </c>
      <c r="P16" s="10"/>
    </row>
    <row r="17" spans="1:16" ht="15">
      <c r="A17" s="12"/>
      <c r="B17" s="25">
        <v>322</v>
      </c>
      <c r="C17" s="20" t="s">
        <v>0</v>
      </c>
      <c r="D17" s="46">
        <v>198994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198994</v>
      </c>
      <c r="O17" s="47">
        <f t="shared" si="1"/>
        <v>8.294872863693206</v>
      </c>
      <c r="P17" s="9"/>
    </row>
    <row r="18" spans="1:16" ht="15">
      <c r="A18" s="12"/>
      <c r="B18" s="25">
        <v>323.1</v>
      </c>
      <c r="C18" s="20" t="s">
        <v>19</v>
      </c>
      <c r="D18" s="46">
        <v>1958555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1958555</v>
      </c>
      <c r="O18" s="47">
        <f t="shared" si="1"/>
        <v>81.64047519799917</v>
      </c>
      <c r="P18" s="9"/>
    </row>
    <row r="19" spans="1:16" ht="15">
      <c r="A19" s="12"/>
      <c r="B19" s="25">
        <v>323.4</v>
      </c>
      <c r="C19" s="20" t="s">
        <v>20</v>
      </c>
      <c r="D19" s="46">
        <v>20704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20704</v>
      </c>
      <c r="O19" s="47">
        <f t="shared" si="1"/>
        <v>0.8630262609420591</v>
      </c>
      <c r="P19" s="9"/>
    </row>
    <row r="20" spans="1:16" ht="15">
      <c r="A20" s="12"/>
      <c r="B20" s="25">
        <v>324.031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34199</v>
      </c>
      <c r="O20" s="47">
        <f t="shared" si="1"/>
        <v>1.4255523134639434</v>
      </c>
      <c r="P20" s="9"/>
    </row>
    <row r="21" spans="1:16" ht="15">
      <c r="A21" s="12"/>
      <c r="B21" s="25">
        <v>329</v>
      </c>
      <c r="C21" s="20" t="s">
        <v>22</v>
      </c>
      <c r="D21" s="46">
        <v>34979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34979</v>
      </c>
      <c r="O21" s="47">
        <f t="shared" si="1"/>
        <v>1.458065860775323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SUM(D23:D34)</f>
        <v>3281777</v>
      </c>
      <c r="E22" s="32">
        <f t="shared" si="5"/>
        <v>795329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4077106</v>
      </c>
      <c r="O22" s="45">
        <f t="shared" si="1"/>
        <v>169.95022926219258</v>
      </c>
      <c r="P22" s="10"/>
    </row>
    <row r="23" spans="1:16" ht="15">
      <c r="A23" s="12"/>
      <c r="B23" s="25">
        <v>331.2</v>
      </c>
      <c r="C23" s="20" t="s">
        <v>23</v>
      </c>
      <c r="D23" s="46">
        <v>466899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466899</v>
      </c>
      <c r="O23" s="47">
        <f t="shared" si="1"/>
        <v>19.46223426427678</v>
      </c>
      <c r="P23" s="9"/>
    </row>
    <row r="24" spans="1:16" ht="15">
      <c r="A24" s="12"/>
      <c r="B24" s="25">
        <v>331.9</v>
      </c>
      <c r="C24" s="20" t="s">
        <v>25</v>
      </c>
      <c r="D24" s="46">
        <v>38640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38640</v>
      </c>
      <c r="O24" s="47">
        <f t="shared" si="1"/>
        <v>1.610671112963735</v>
      </c>
      <c r="P24" s="9"/>
    </row>
    <row r="25" spans="1:16" ht="15">
      <c r="A25" s="12"/>
      <c r="B25" s="25">
        <v>334.2</v>
      </c>
      <c r="C25" s="20" t="s">
        <v>26</v>
      </c>
      <c r="D25" s="46">
        <v>46477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46477</v>
      </c>
      <c r="O25" s="47">
        <f t="shared" si="1"/>
        <v>1.9373488953730722</v>
      </c>
      <c r="P25" s="9"/>
    </row>
    <row r="26" spans="1:16" ht="15">
      <c r="A26" s="12"/>
      <c r="B26" s="25">
        <v>334.7</v>
      </c>
      <c r="C26" s="20" t="s">
        <v>27</v>
      </c>
      <c r="D26" s="46">
        <v>0</v>
      </c>
      <c r="E26" s="46">
        <v>199440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199440</v>
      </c>
      <c r="O26" s="47">
        <f t="shared" si="1"/>
        <v>8.313463943309712</v>
      </c>
      <c r="P26" s="9"/>
    </row>
    <row r="27" spans="1:16" ht="15">
      <c r="A27" s="12"/>
      <c r="B27" s="25">
        <v>335.12</v>
      </c>
      <c r="C27" s="20" t="s">
        <v>28</v>
      </c>
      <c r="D27" s="46">
        <v>523444</v>
      </c>
      <c r="E27" s="46">
        <v>229973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753417</v>
      </c>
      <c r="O27" s="47">
        <f t="shared" si="1"/>
        <v>31.40546060858691</v>
      </c>
      <c r="P27" s="9"/>
    </row>
    <row r="28" spans="1:16" ht="15">
      <c r="A28" s="12"/>
      <c r="B28" s="25">
        <v>335.15</v>
      </c>
      <c r="C28" s="20" t="s">
        <v>29</v>
      </c>
      <c r="D28" s="46">
        <v>9226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9226</v>
      </c>
      <c r="O28" s="47">
        <f t="shared" si="1"/>
        <v>0.3845769070446019</v>
      </c>
      <c r="P28" s="9"/>
    </row>
    <row r="29" spans="1:16" ht="15">
      <c r="A29" s="12"/>
      <c r="B29" s="25">
        <v>335.18</v>
      </c>
      <c r="C29" s="20" t="s">
        <v>30</v>
      </c>
      <c r="D29" s="46">
        <v>1729568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1729568</v>
      </c>
      <c r="O29" s="47">
        <f t="shared" si="1"/>
        <v>72.09537307211338</v>
      </c>
      <c r="P29" s="9"/>
    </row>
    <row r="30" spans="1:16" ht="15">
      <c r="A30" s="12"/>
      <c r="B30" s="25">
        <v>335.21</v>
      </c>
      <c r="C30" s="20" t="s">
        <v>31</v>
      </c>
      <c r="D30" s="46">
        <v>16080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16080</v>
      </c>
      <c r="O30" s="47">
        <f t="shared" si="1"/>
        <v>0.6702792830345977</v>
      </c>
      <c r="P30" s="9"/>
    </row>
    <row r="31" spans="1:16" ht="15">
      <c r="A31" s="12"/>
      <c r="B31" s="25">
        <v>337.2</v>
      </c>
      <c r="C31" s="20" t="s">
        <v>32</v>
      </c>
      <c r="D31" s="46">
        <v>95069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95069</v>
      </c>
      <c r="O31" s="47">
        <f t="shared" si="1"/>
        <v>3.962859524802001</v>
      </c>
      <c r="P31" s="9"/>
    </row>
    <row r="32" spans="1:16" ht="15">
      <c r="A32" s="12"/>
      <c r="B32" s="25">
        <v>337.5</v>
      </c>
      <c r="C32" s="20" t="s">
        <v>33</v>
      </c>
      <c r="D32" s="46">
        <v>0</v>
      </c>
      <c r="E32" s="46">
        <v>242796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242796</v>
      </c>
      <c r="O32" s="47">
        <f t="shared" si="1"/>
        <v>10.12071696540225</v>
      </c>
      <c r="P32" s="9"/>
    </row>
    <row r="33" spans="1:16" ht="15">
      <c r="A33" s="12"/>
      <c r="B33" s="25">
        <v>337.7</v>
      </c>
      <c r="C33" s="20" t="s">
        <v>34</v>
      </c>
      <c r="D33" s="46">
        <v>241004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241004</v>
      </c>
      <c r="O33" s="47">
        <f t="shared" si="1"/>
        <v>10.046019174656106</v>
      </c>
      <c r="P33" s="9"/>
    </row>
    <row r="34" spans="1:16" ht="15">
      <c r="A34" s="12"/>
      <c r="B34" s="25">
        <v>338</v>
      </c>
      <c r="C34" s="20" t="s">
        <v>35</v>
      </c>
      <c r="D34" s="46">
        <v>115370</v>
      </c>
      <c r="E34" s="46">
        <v>123120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238490</v>
      </c>
      <c r="O34" s="47">
        <f t="shared" si="1"/>
        <v>9.94122551062943</v>
      </c>
      <c r="P34" s="9"/>
    </row>
    <row r="35" spans="1:16" ht="15.75">
      <c r="A35" s="29" t="s">
        <v>40</v>
      </c>
      <c r="B35" s="30"/>
      <c r="C35" s="31"/>
      <c r="D35" s="32">
        <f aca="true" t="shared" si="7" ref="D35:M35">SUM(D36:D47)</f>
        <v>3250992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10859911</v>
      </c>
      <c r="J35" s="32">
        <f t="shared" si="7"/>
        <v>1143181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15254084</v>
      </c>
      <c r="O35" s="45">
        <f t="shared" si="1"/>
        <v>635.8517715714881</v>
      </c>
      <c r="P35" s="10"/>
    </row>
    <row r="36" spans="1:16" ht="15">
      <c r="A36" s="12"/>
      <c r="B36" s="25">
        <v>341.3</v>
      </c>
      <c r="C36" s="20" t="s">
        <v>43</v>
      </c>
      <c r="D36" s="46">
        <v>5514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6">SUM(D36:M36)</f>
        <v>5514</v>
      </c>
      <c r="O36" s="47">
        <f t="shared" si="1"/>
        <v>0.22984576907044602</v>
      </c>
      <c r="P36" s="9"/>
    </row>
    <row r="37" spans="1:16" ht="15">
      <c r="A37" s="12"/>
      <c r="B37" s="25">
        <v>341.9</v>
      </c>
      <c r="C37" s="20" t="s">
        <v>44</v>
      </c>
      <c r="D37" s="46">
        <v>2425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2425</v>
      </c>
      <c r="O37" s="47">
        <f aca="true" t="shared" si="9" ref="O37:O64">(N37/O$66)</f>
        <v>0.10108378491037932</v>
      </c>
      <c r="P37" s="9"/>
    </row>
    <row r="38" spans="1:16" ht="15">
      <c r="A38" s="12"/>
      <c r="B38" s="25">
        <v>342.2</v>
      </c>
      <c r="C38" s="20" t="s">
        <v>45</v>
      </c>
      <c r="D38" s="46">
        <v>199012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199012</v>
      </c>
      <c r="O38" s="47">
        <f t="shared" si="9"/>
        <v>8.295623176323469</v>
      </c>
      <c r="P38" s="9"/>
    </row>
    <row r="39" spans="1:16" ht="15">
      <c r="A39" s="12"/>
      <c r="B39" s="25">
        <v>342.5</v>
      </c>
      <c r="C39" s="20" t="s">
        <v>46</v>
      </c>
      <c r="D39" s="46">
        <v>7200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7200</v>
      </c>
      <c r="O39" s="47">
        <f t="shared" si="9"/>
        <v>0.30012505210504375</v>
      </c>
      <c r="P39" s="9"/>
    </row>
    <row r="40" spans="1:16" ht="15">
      <c r="A40" s="12"/>
      <c r="B40" s="25">
        <v>342.6</v>
      </c>
      <c r="C40" s="20" t="s">
        <v>47</v>
      </c>
      <c r="D40" s="46">
        <v>438316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438316</v>
      </c>
      <c r="O40" s="47">
        <f t="shared" si="9"/>
        <v>18.27077949145477</v>
      </c>
      <c r="P40" s="9"/>
    </row>
    <row r="41" spans="1:16" ht="15">
      <c r="A41" s="12"/>
      <c r="B41" s="25">
        <v>342.9</v>
      </c>
      <c r="C41" s="20" t="s">
        <v>48</v>
      </c>
      <c r="D41" s="46">
        <v>9298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9298</v>
      </c>
      <c r="O41" s="47">
        <f t="shared" si="9"/>
        <v>0.38757815756565234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2747226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2747226</v>
      </c>
      <c r="O42" s="47">
        <f t="shared" si="9"/>
        <v>114.51546477699041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3007605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3007605</v>
      </c>
      <c r="O43" s="47">
        <f t="shared" si="9"/>
        <v>125.36911213005419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4855632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4855632</v>
      </c>
      <c r="O44" s="47">
        <f t="shared" si="9"/>
        <v>202.4023343059608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249448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249448</v>
      </c>
      <c r="O45" s="47">
        <f t="shared" si="9"/>
        <v>10.3979991663193</v>
      </c>
      <c r="P45" s="9"/>
    </row>
    <row r="46" spans="1:16" ht="15">
      <c r="A46" s="12"/>
      <c r="B46" s="25">
        <v>347.2</v>
      </c>
      <c r="C46" s="20" t="s">
        <v>53</v>
      </c>
      <c r="D46" s="46">
        <v>867299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867299</v>
      </c>
      <c r="O46" s="47">
        <f t="shared" si="9"/>
        <v>36.152521884118386</v>
      </c>
      <c r="P46" s="9"/>
    </row>
    <row r="47" spans="1:16" ht="15">
      <c r="A47" s="12"/>
      <c r="B47" s="25">
        <v>349</v>
      </c>
      <c r="C47" s="20" t="s">
        <v>1</v>
      </c>
      <c r="D47" s="46">
        <v>1721928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1143181</v>
      </c>
      <c r="K47" s="46">
        <v>0</v>
      </c>
      <c r="L47" s="46">
        <v>0</v>
      </c>
      <c r="M47" s="46">
        <v>0</v>
      </c>
      <c r="N47" s="46">
        <f aca="true" t="shared" si="10" ref="N47:N53">SUM(D47:M47)</f>
        <v>2865109</v>
      </c>
      <c r="O47" s="47">
        <f t="shared" si="9"/>
        <v>119.42930387661525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SUM(D49:D51)</f>
        <v>1710664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1710664</v>
      </c>
      <c r="O48" s="45">
        <f t="shared" si="9"/>
        <v>71.30737807419759</v>
      </c>
      <c r="P48" s="10"/>
    </row>
    <row r="49" spans="1:16" ht="15">
      <c r="A49" s="13"/>
      <c r="B49" s="39">
        <v>351.1</v>
      </c>
      <c r="C49" s="21" t="s">
        <v>56</v>
      </c>
      <c r="D49" s="46">
        <v>117180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117180</v>
      </c>
      <c r="O49" s="47">
        <f t="shared" si="9"/>
        <v>4.884535223009587</v>
      </c>
      <c r="P49" s="9"/>
    </row>
    <row r="50" spans="1:16" ht="15">
      <c r="A50" s="13"/>
      <c r="B50" s="39">
        <v>352</v>
      </c>
      <c r="C50" s="21" t="s">
        <v>57</v>
      </c>
      <c r="D50" s="46">
        <v>52966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52966</v>
      </c>
      <c r="O50" s="47">
        <f t="shared" si="9"/>
        <v>2.207836598582743</v>
      </c>
      <c r="P50" s="9"/>
    </row>
    <row r="51" spans="1:16" ht="15">
      <c r="A51" s="13"/>
      <c r="B51" s="39">
        <v>354</v>
      </c>
      <c r="C51" s="21" t="s">
        <v>58</v>
      </c>
      <c r="D51" s="46">
        <v>1540518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1540518</v>
      </c>
      <c r="O51" s="47">
        <f t="shared" si="9"/>
        <v>64.21500625260525</v>
      </c>
      <c r="P51" s="9"/>
    </row>
    <row r="52" spans="1:16" ht="15.75">
      <c r="A52" s="29" t="s">
        <v>4</v>
      </c>
      <c r="B52" s="30"/>
      <c r="C52" s="31"/>
      <c r="D52" s="32">
        <f>SUM(D53:D60)</f>
        <v>1885818</v>
      </c>
      <c r="E52" s="32">
        <f aca="true" t="shared" si="12" ref="E52:M52">SUM(E53:E60)</f>
        <v>178462</v>
      </c>
      <c r="F52" s="32">
        <f t="shared" si="12"/>
        <v>293295</v>
      </c>
      <c r="G52" s="32">
        <f t="shared" si="12"/>
        <v>0</v>
      </c>
      <c r="H52" s="32">
        <f t="shared" si="12"/>
        <v>0</v>
      </c>
      <c r="I52" s="32">
        <f t="shared" si="12"/>
        <v>376357</v>
      </c>
      <c r="J52" s="32">
        <f t="shared" si="12"/>
        <v>3945</v>
      </c>
      <c r="K52" s="32">
        <f t="shared" si="12"/>
        <v>2524396</v>
      </c>
      <c r="L52" s="32">
        <f t="shared" si="12"/>
        <v>0</v>
      </c>
      <c r="M52" s="32">
        <f t="shared" si="12"/>
        <v>0</v>
      </c>
      <c r="N52" s="32">
        <f t="shared" si="10"/>
        <v>5262273</v>
      </c>
      <c r="O52" s="45">
        <f t="shared" si="9"/>
        <v>219.35277198832847</v>
      </c>
      <c r="P52" s="10"/>
    </row>
    <row r="53" spans="1:16" ht="15">
      <c r="A53" s="12"/>
      <c r="B53" s="25">
        <v>361.1</v>
      </c>
      <c r="C53" s="20" t="s">
        <v>59</v>
      </c>
      <c r="D53" s="46">
        <v>188753</v>
      </c>
      <c r="E53" s="46">
        <v>177765</v>
      </c>
      <c r="F53" s="46">
        <v>13850</v>
      </c>
      <c r="G53" s="46">
        <v>0</v>
      </c>
      <c r="H53" s="46">
        <v>0</v>
      </c>
      <c r="I53" s="46">
        <v>382718</v>
      </c>
      <c r="J53" s="46">
        <v>2844</v>
      </c>
      <c r="K53" s="46">
        <v>757010</v>
      </c>
      <c r="L53" s="46">
        <v>0</v>
      </c>
      <c r="M53" s="46">
        <v>0</v>
      </c>
      <c r="N53" s="46">
        <f t="shared" si="10"/>
        <v>1522940</v>
      </c>
      <c r="O53" s="47">
        <f t="shared" si="9"/>
        <v>63.4822842851188</v>
      </c>
      <c r="P53" s="9"/>
    </row>
    <row r="54" spans="1:16" ht="15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927141</v>
      </c>
      <c r="L54" s="46">
        <v>0</v>
      </c>
      <c r="M54" s="46">
        <v>0</v>
      </c>
      <c r="N54" s="46">
        <f aca="true" t="shared" si="13" ref="N54:N60">SUM(D54:M54)</f>
        <v>927141</v>
      </c>
      <c r="O54" s="47">
        <f t="shared" si="9"/>
        <v>38.64697790746144</v>
      </c>
      <c r="P54" s="9"/>
    </row>
    <row r="55" spans="1:16" ht="15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-1509333</v>
      </c>
      <c r="L55" s="46">
        <v>0</v>
      </c>
      <c r="M55" s="46">
        <v>0</v>
      </c>
      <c r="N55" s="46">
        <f t="shared" si="13"/>
        <v>-1509333</v>
      </c>
      <c r="O55" s="47">
        <f t="shared" si="9"/>
        <v>-62.91508962067528</v>
      </c>
      <c r="P55" s="9"/>
    </row>
    <row r="56" spans="1:16" ht="15">
      <c r="A56" s="12"/>
      <c r="B56" s="25">
        <v>362</v>
      </c>
      <c r="C56" s="20" t="s">
        <v>62</v>
      </c>
      <c r="D56" s="46">
        <v>1506190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1506190</v>
      </c>
      <c r="O56" s="47">
        <f t="shared" si="9"/>
        <v>62.784076698624425</v>
      </c>
      <c r="P56" s="9"/>
    </row>
    <row r="57" spans="1:16" ht="15">
      <c r="A57" s="12"/>
      <c r="B57" s="25">
        <v>364</v>
      </c>
      <c r="C57" s="20" t="s">
        <v>63</v>
      </c>
      <c r="D57" s="46">
        <v>2494</v>
      </c>
      <c r="E57" s="46">
        <v>0</v>
      </c>
      <c r="F57" s="46">
        <v>0</v>
      </c>
      <c r="G57" s="46">
        <v>0</v>
      </c>
      <c r="H57" s="46">
        <v>0</v>
      </c>
      <c r="I57" s="46">
        <v>-6361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-3867</v>
      </c>
      <c r="O57" s="47">
        <f t="shared" si="9"/>
        <v>-0.16119216340141726</v>
      </c>
      <c r="P57" s="9"/>
    </row>
    <row r="58" spans="1:16" ht="15">
      <c r="A58" s="12"/>
      <c r="B58" s="25">
        <v>366</v>
      </c>
      <c r="C58" s="20" t="s">
        <v>64</v>
      </c>
      <c r="D58" s="46">
        <v>44707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44707</v>
      </c>
      <c r="O58" s="47">
        <f t="shared" si="9"/>
        <v>1.8635681533972488</v>
      </c>
      <c r="P58" s="9"/>
    </row>
    <row r="59" spans="1:16" ht="15">
      <c r="A59" s="12"/>
      <c r="B59" s="25">
        <v>369.7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2349578</v>
      </c>
      <c r="L59" s="46">
        <v>0</v>
      </c>
      <c r="M59" s="46">
        <v>0</v>
      </c>
      <c r="N59" s="46">
        <f t="shared" si="13"/>
        <v>2349578</v>
      </c>
      <c r="O59" s="47">
        <f t="shared" si="9"/>
        <v>97.93989162150896</v>
      </c>
      <c r="P59" s="9"/>
    </row>
    <row r="60" spans="1:16" ht="15">
      <c r="A60" s="12"/>
      <c r="B60" s="25">
        <v>369.9</v>
      </c>
      <c r="C60" s="20" t="s">
        <v>66</v>
      </c>
      <c r="D60" s="46">
        <v>143674</v>
      </c>
      <c r="E60" s="46">
        <v>697</v>
      </c>
      <c r="F60" s="46">
        <v>279445</v>
      </c>
      <c r="G60" s="46">
        <v>0</v>
      </c>
      <c r="H60" s="46">
        <v>0</v>
      </c>
      <c r="I60" s="46">
        <v>0</v>
      </c>
      <c r="J60" s="46">
        <v>1101</v>
      </c>
      <c r="K60" s="46">
        <v>0</v>
      </c>
      <c r="L60" s="46">
        <v>0</v>
      </c>
      <c r="M60" s="46">
        <v>0</v>
      </c>
      <c r="N60" s="46">
        <f t="shared" si="13"/>
        <v>424917</v>
      </c>
      <c r="O60" s="47">
        <f t="shared" si="9"/>
        <v>17.71225510629429</v>
      </c>
      <c r="P60" s="9"/>
    </row>
    <row r="61" spans="1:16" ht="15.75">
      <c r="A61" s="29" t="s">
        <v>42</v>
      </c>
      <c r="B61" s="30"/>
      <c r="C61" s="31"/>
      <c r="D61" s="32">
        <f aca="true" t="shared" si="14" ref="D61:M61">SUM(D62:D63)</f>
        <v>516978</v>
      </c>
      <c r="E61" s="32">
        <f t="shared" si="14"/>
        <v>186799</v>
      </c>
      <c r="F61" s="32">
        <f t="shared" si="14"/>
        <v>1394601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2098378</v>
      </c>
      <c r="O61" s="45">
        <f t="shared" si="9"/>
        <v>87.4688620258441</v>
      </c>
      <c r="P61" s="9"/>
    </row>
    <row r="62" spans="1:16" ht="15">
      <c r="A62" s="12"/>
      <c r="B62" s="25">
        <v>381</v>
      </c>
      <c r="C62" s="20" t="s">
        <v>67</v>
      </c>
      <c r="D62" s="46">
        <v>10037</v>
      </c>
      <c r="E62" s="46">
        <v>186799</v>
      </c>
      <c r="F62" s="46">
        <v>1309264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1506100</v>
      </c>
      <c r="O62" s="47">
        <f t="shared" si="9"/>
        <v>62.78032513547311</v>
      </c>
      <c r="P62" s="9"/>
    </row>
    <row r="63" spans="1:16" ht="15.75" thickBot="1">
      <c r="A63" s="12"/>
      <c r="B63" s="25">
        <v>384</v>
      </c>
      <c r="C63" s="20" t="s">
        <v>68</v>
      </c>
      <c r="D63" s="46">
        <v>506941</v>
      </c>
      <c r="E63" s="46">
        <v>0</v>
      </c>
      <c r="F63" s="46">
        <v>85337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592278</v>
      </c>
      <c r="O63" s="47">
        <f t="shared" si="9"/>
        <v>24.688536890370987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SUM(D5,D16,D22,D35,D48,D52,D61)</f>
        <v>23757398</v>
      </c>
      <c r="E64" s="15">
        <f t="shared" si="15"/>
        <v>2852439</v>
      </c>
      <c r="F64" s="15">
        <f t="shared" si="15"/>
        <v>1687896</v>
      </c>
      <c r="G64" s="15">
        <f t="shared" si="15"/>
        <v>0</v>
      </c>
      <c r="H64" s="15">
        <f t="shared" si="15"/>
        <v>0</v>
      </c>
      <c r="I64" s="15">
        <f t="shared" si="15"/>
        <v>11270467</v>
      </c>
      <c r="J64" s="15">
        <f t="shared" si="15"/>
        <v>1147126</v>
      </c>
      <c r="K64" s="15">
        <f t="shared" si="15"/>
        <v>2844236</v>
      </c>
      <c r="L64" s="15">
        <f t="shared" si="15"/>
        <v>0</v>
      </c>
      <c r="M64" s="15">
        <f t="shared" si="15"/>
        <v>0</v>
      </c>
      <c r="N64" s="15">
        <f>SUM(D64:M64)</f>
        <v>43559562</v>
      </c>
      <c r="O64" s="38">
        <f t="shared" si="9"/>
        <v>1815.7383076281785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75</v>
      </c>
      <c r="M66" s="48"/>
      <c r="N66" s="48"/>
      <c r="O66" s="43">
        <v>23990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11275519</v>
      </c>
      <c r="E5" s="27">
        <f t="shared" si="0"/>
        <v>735868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322224</v>
      </c>
      <c r="M5" s="27">
        <f t="shared" si="0"/>
        <v>0</v>
      </c>
      <c r="N5" s="28">
        <f>SUM(D5:M5)</f>
        <v>12333611</v>
      </c>
      <c r="O5" s="33">
        <f aca="true" t="shared" si="1" ref="O5:O36">(N5/O$67)</f>
        <v>516.439619797337</v>
      </c>
      <c r="P5" s="6"/>
    </row>
    <row r="6" spans="1:16" ht="15">
      <c r="A6" s="12"/>
      <c r="B6" s="25">
        <v>311</v>
      </c>
      <c r="C6" s="20" t="s">
        <v>3</v>
      </c>
      <c r="D6" s="46">
        <v>7292079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7292079</v>
      </c>
      <c r="O6" s="47">
        <f t="shared" si="1"/>
        <v>305.3378695251654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735868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735868</v>
      </c>
      <c r="O7" s="47">
        <f t="shared" si="1"/>
        <v>30.812662256092455</v>
      </c>
      <c r="P7" s="9"/>
    </row>
    <row r="8" spans="1:16" ht="15">
      <c r="A8" s="12"/>
      <c r="B8" s="25">
        <v>312.51</v>
      </c>
      <c r="C8" s="20" t="s">
        <v>76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197044</v>
      </c>
      <c r="M8" s="46">
        <v>0</v>
      </c>
      <c r="N8" s="46">
        <f>SUM(D8:M8)</f>
        <v>197044</v>
      </c>
      <c r="O8" s="47">
        <f t="shared" si="1"/>
        <v>8.250732769449796</v>
      </c>
      <c r="P8" s="9"/>
    </row>
    <row r="9" spans="1:16" ht="15">
      <c r="A9" s="12"/>
      <c r="B9" s="25">
        <v>312.52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125180</v>
      </c>
      <c r="M9" s="46">
        <v>0</v>
      </c>
      <c r="N9" s="46">
        <f>SUM(D9:M9)</f>
        <v>125180</v>
      </c>
      <c r="O9" s="47">
        <f t="shared" si="1"/>
        <v>5.2416045557323505</v>
      </c>
      <c r="P9" s="9"/>
    </row>
    <row r="10" spans="1:16" ht="15">
      <c r="A10" s="12"/>
      <c r="B10" s="25">
        <v>314.1</v>
      </c>
      <c r="C10" s="20" t="s">
        <v>13</v>
      </c>
      <c r="D10" s="46">
        <v>1675336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1675336</v>
      </c>
      <c r="O10" s="47">
        <f t="shared" si="1"/>
        <v>70.15057365379784</v>
      </c>
      <c r="P10" s="9"/>
    </row>
    <row r="11" spans="1:16" ht="15">
      <c r="A11" s="12"/>
      <c r="B11" s="25">
        <v>314.3</v>
      </c>
      <c r="C11" s="20" t="s">
        <v>14</v>
      </c>
      <c r="D11" s="46">
        <v>219237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219237</v>
      </c>
      <c r="O11" s="47">
        <f t="shared" si="1"/>
        <v>9.180010049409598</v>
      </c>
      <c r="P11" s="9"/>
    </row>
    <row r="12" spans="1:16" ht="15">
      <c r="A12" s="12"/>
      <c r="B12" s="25">
        <v>314.4</v>
      </c>
      <c r="C12" s="20" t="s">
        <v>15</v>
      </c>
      <c r="D12" s="46">
        <v>35543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35543</v>
      </c>
      <c r="O12" s="47">
        <f t="shared" si="1"/>
        <v>1.4882756888032829</v>
      </c>
      <c r="P12" s="9"/>
    </row>
    <row r="13" spans="1:16" ht="15">
      <c r="A13" s="12"/>
      <c r="B13" s="25">
        <v>315</v>
      </c>
      <c r="C13" s="20" t="s">
        <v>16</v>
      </c>
      <c r="D13" s="46">
        <v>1820216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1820216</v>
      </c>
      <c r="O13" s="47">
        <f t="shared" si="1"/>
        <v>76.21706724729923</v>
      </c>
      <c r="P13" s="9"/>
    </row>
    <row r="14" spans="1:16" ht="15">
      <c r="A14" s="12"/>
      <c r="B14" s="25">
        <v>316</v>
      </c>
      <c r="C14" s="20" t="s">
        <v>17</v>
      </c>
      <c r="D14" s="46">
        <v>233108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233108</v>
      </c>
      <c r="O14" s="47">
        <f t="shared" si="1"/>
        <v>9.760824051586969</v>
      </c>
      <c r="P14" s="9"/>
    </row>
    <row r="15" spans="1:16" ht="15.75">
      <c r="A15" s="29" t="s">
        <v>94</v>
      </c>
      <c r="B15" s="30"/>
      <c r="C15" s="31"/>
      <c r="D15" s="32">
        <f aca="true" t="shared" si="3" ref="D15:M15">SUM(D16:D19)</f>
        <v>2185822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2185822</v>
      </c>
      <c r="O15" s="45">
        <f t="shared" si="1"/>
        <v>91.52591910225274</v>
      </c>
      <c r="P15" s="10"/>
    </row>
    <row r="16" spans="1:16" ht="15">
      <c r="A16" s="12"/>
      <c r="B16" s="25">
        <v>322</v>
      </c>
      <c r="C16" s="20" t="s">
        <v>0</v>
      </c>
      <c r="D16" s="46">
        <v>322230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322230</v>
      </c>
      <c r="O16" s="47">
        <f t="shared" si="1"/>
        <v>13.492588560422075</v>
      </c>
      <c r="P16" s="9"/>
    </row>
    <row r="17" spans="1:16" ht="15">
      <c r="A17" s="12"/>
      <c r="B17" s="25">
        <v>323.1</v>
      </c>
      <c r="C17" s="20" t="s">
        <v>19</v>
      </c>
      <c r="D17" s="46">
        <v>1776564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1776564</v>
      </c>
      <c r="O17" s="47">
        <f t="shared" si="1"/>
        <v>74.38924713173101</v>
      </c>
      <c r="P17" s="9"/>
    </row>
    <row r="18" spans="1:16" ht="15">
      <c r="A18" s="12"/>
      <c r="B18" s="25">
        <v>323.4</v>
      </c>
      <c r="C18" s="20" t="s">
        <v>20</v>
      </c>
      <c r="D18" s="46">
        <v>18540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18540</v>
      </c>
      <c r="O18" s="47">
        <f t="shared" si="1"/>
        <v>0.7763168913826313</v>
      </c>
      <c r="P18" s="9"/>
    </row>
    <row r="19" spans="1:16" ht="15">
      <c r="A19" s="12"/>
      <c r="B19" s="25">
        <v>329</v>
      </c>
      <c r="C19" s="20" t="s">
        <v>95</v>
      </c>
      <c r="D19" s="46">
        <v>68488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68488</v>
      </c>
      <c r="O19" s="47">
        <f t="shared" si="1"/>
        <v>2.8677665187170254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SUM(D21:D34)</f>
        <v>3206227</v>
      </c>
      <c r="E20" s="32">
        <f t="shared" si="5"/>
        <v>2047701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5253928</v>
      </c>
      <c r="O20" s="45">
        <f t="shared" si="1"/>
        <v>219.99531027552132</v>
      </c>
      <c r="P20" s="10"/>
    </row>
    <row r="21" spans="1:16" ht="15">
      <c r="A21" s="12"/>
      <c r="B21" s="25">
        <v>331.2</v>
      </c>
      <c r="C21" s="20" t="s">
        <v>23</v>
      </c>
      <c r="D21" s="46">
        <v>96233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96233</v>
      </c>
      <c r="O21" s="47">
        <f t="shared" si="1"/>
        <v>4.0295201406917345</v>
      </c>
      <c r="P21" s="9"/>
    </row>
    <row r="22" spans="1:16" ht="15">
      <c r="A22" s="12"/>
      <c r="B22" s="25">
        <v>331.9</v>
      </c>
      <c r="C22" s="20" t="s">
        <v>25</v>
      </c>
      <c r="D22" s="46">
        <v>58427</v>
      </c>
      <c r="E22" s="46">
        <v>450100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508527</v>
      </c>
      <c r="O22" s="47">
        <f t="shared" si="1"/>
        <v>21.29331714261787</v>
      </c>
      <c r="P22" s="9"/>
    </row>
    <row r="23" spans="1:16" ht="15">
      <c r="A23" s="12"/>
      <c r="B23" s="25">
        <v>334.2</v>
      </c>
      <c r="C23" s="20" t="s">
        <v>26</v>
      </c>
      <c r="D23" s="46">
        <v>53809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53809</v>
      </c>
      <c r="O23" s="47">
        <f t="shared" si="1"/>
        <v>2.2531195042291263</v>
      </c>
      <c r="P23" s="9"/>
    </row>
    <row r="24" spans="1:16" ht="15">
      <c r="A24" s="12"/>
      <c r="B24" s="25">
        <v>335.12</v>
      </c>
      <c r="C24" s="20" t="s">
        <v>28</v>
      </c>
      <c r="D24" s="46">
        <v>589387</v>
      </c>
      <c r="E24" s="46">
        <v>239887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829274</v>
      </c>
      <c r="O24" s="47">
        <f t="shared" si="1"/>
        <v>34.72380872623734</v>
      </c>
      <c r="P24" s="9"/>
    </row>
    <row r="25" spans="1:16" ht="15">
      <c r="A25" s="12"/>
      <c r="B25" s="25">
        <v>335.15</v>
      </c>
      <c r="C25" s="20" t="s">
        <v>29</v>
      </c>
      <c r="D25" s="46">
        <v>1825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1825</v>
      </c>
      <c r="O25" s="47">
        <f t="shared" si="1"/>
        <v>0.07641738547860313</v>
      </c>
      <c r="P25" s="9"/>
    </row>
    <row r="26" spans="1:16" ht="15">
      <c r="A26" s="12"/>
      <c r="B26" s="25">
        <v>335.18</v>
      </c>
      <c r="C26" s="20" t="s">
        <v>30</v>
      </c>
      <c r="D26" s="46">
        <v>1875409</v>
      </c>
      <c r="E26" s="46">
        <v>1038870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2914279</v>
      </c>
      <c r="O26" s="47">
        <f t="shared" si="1"/>
        <v>122.02826396449208</v>
      </c>
      <c r="P26" s="9"/>
    </row>
    <row r="27" spans="1:16" ht="15">
      <c r="A27" s="12"/>
      <c r="B27" s="25">
        <v>335.21</v>
      </c>
      <c r="C27" s="20" t="s">
        <v>31</v>
      </c>
      <c r="D27" s="46">
        <v>14316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14316</v>
      </c>
      <c r="O27" s="47">
        <f t="shared" si="1"/>
        <v>0.5994472824721547</v>
      </c>
      <c r="P27" s="9"/>
    </row>
    <row r="28" spans="1:16" ht="15">
      <c r="A28" s="12"/>
      <c r="B28" s="25">
        <v>335.29</v>
      </c>
      <c r="C28" s="20" t="s">
        <v>96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</v>
      </c>
      <c r="O28" s="47">
        <f t="shared" si="1"/>
        <v>0.0020936269994137843</v>
      </c>
      <c r="P28" s="9"/>
    </row>
    <row r="29" spans="1:16" ht="15">
      <c r="A29" s="12"/>
      <c r="B29" s="25">
        <v>335.9</v>
      </c>
      <c r="C29" s="20" t="s">
        <v>97</v>
      </c>
      <c r="D29" s="46">
        <v>6984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6984</v>
      </c>
      <c r="O29" s="47">
        <f t="shared" si="1"/>
        <v>0.2924378192781174</v>
      </c>
      <c r="P29" s="9"/>
    </row>
    <row r="30" spans="1:16" ht="15">
      <c r="A30" s="12"/>
      <c r="B30" s="25">
        <v>337.1</v>
      </c>
      <c r="C30" s="20" t="s">
        <v>98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1800</v>
      </c>
      <c r="O30" s="47">
        <f t="shared" si="1"/>
        <v>0.07537057197889624</v>
      </c>
      <c r="P30" s="9"/>
    </row>
    <row r="31" spans="1:16" ht="15">
      <c r="A31" s="12"/>
      <c r="B31" s="25">
        <v>337.2</v>
      </c>
      <c r="C31" s="20" t="s">
        <v>32</v>
      </c>
      <c r="D31" s="46">
        <v>107500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107500</v>
      </c>
      <c r="O31" s="47">
        <f t="shared" si="1"/>
        <v>4.501298048739637</v>
      </c>
      <c r="P31" s="9"/>
    </row>
    <row r="32" spans="1:16" ht="15">
      <c r="A32" s="12"/>
      <c r="B32" s="25">
        <v>337.5</v>
      </c>
      <c r="C32" s="20" t="s">
        <v>33</v>
      </c>
      <c r="D32" s="46">
        <v>0</v>
      </c>
      <c r="E32" s="46">
        <v>196529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196529</v>
      </c>
      <c r="O32" s="47">
        <f t="shared" si="1"/>
        <v>8.229168411355833</v>
      </c>
      <c r="P32" s="9"/>
    </row>
    <row r="33" spans="1:16" ht="15">
      <c r="A33" s="12"/>
      <c r="B33" s="25">
        <v>337.7</v>
      </c>
      <c r="C33" s="20" t="s">
        <v>34</v>
      </c>
      <c r="D33" s="46">
        <v>284905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284905</v>
      </c>
      <c r="O33" s="47">
        <f t="shared" si="1"/>
        <v>11.929696005359686</v>
      </c>
      <c r="P33" s="9"/>
    </row>
    <row r="34" spans="1:16" ht="15">
      <c r="A34" s="12"/>
      <c r="B34" s="25">
        <v>338</v>
      </c>
      <c r="C34" s="20" t="s">
        <v>35</v>
      </c>
      <c r="D34" s="46">
        <v>115582</v>
      </c>
      <c r="E34" s="46">
        <v>122315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237897</v>
      </c>
      <c r="O34" s="47">
        <f t="shared" si="1"/>
        <v>9.961351645590822</v>
      </c>
      <c r="P34" s="9"/>
    </row>
    <row r="35" spans="1:16" ht="15.75">
      <c r="A35" s="29" t="s">
        <v>40</v>
      </c>
      <c r="B35" s="30"/>
      <c r="C35" s="31"/>
      <c r="D35" s="32">
        <f aca="true" t="shared" si="8" ref="D35:M35">SUM(D36:D47)</f>
        <v>3224166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10770948</v>
      </c>
      <c r="J35" s="32">
        <f t="shared" si="8"/>
        <v>560595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14555709</v>
      </c>
      <c r="O35" s="45">
        <f t="shared" si="1"/>
        <v>609.4845071602043</v>
      </c>
      <c r="P35" s="10"/>
    </row>
    <row r="36" spans="1:16" ht="15">
      <c r="A36" s="12"/>
      <c r="B36" s="25">
        <v>341.3</v>
      </c>
      <c r="C36" s="20" t="s">
        <v>43</v>
      </c>
      <c r="D36" s="46">
        <v>5513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50">SUM(D36:M36)</f>
        <v>5513</v>
      </c>
      <c r="O36" s="47">
        <f t="shared" si="1"/>
        <v>0.23084331295536387</v>
      </c>
      <c r="P36" s="9"/>
    </row>
    <row r="37" spans="1:16" ht="15">
      <c r="A37" s="12"/>
      <c r="B37" s="25">
        <v>341.9</v>
      </c>
      <c r="C37" s="20" t="s">
        <v>44</v>
      </c>
      <c r="D37" s="46">
        <v>3580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3580</v>
      </c>
      <c r="O37" s="47">
        <f aca="true" t="shared" si="10" ref="O37:O65">(N37/O$67)</f>
        <v>0.14990369315802696</v>
      </c>
      <c r="P37" s="9"/>
    </row>
    <row r="38" spans="1:16" ht="15">
      <c r="A38" s="12"/>
      <c r="B38" s="25">
        <v>342.2</v>
      </c>
      <c r="C38" s="20" t="s">
        <v>45</v>
      </c>
      <c r="D38" s="46">
        <v>160600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160600</v>
      </c>
      <c r="O38" s="47">
        <f t="shared" si="10"/>
        <v>6.724729922117076</v>
      </c>
      <c r="P38" s="9"/>
    </row>
    <row r="39" spans="1:16" ht="15">
      <c r="A39" s="12"/>
      <c r="B39" s="25">
        <v>342.5</v>
      </c>
      <c r="C39" s="20" t="s">
        <v>46</v>
      </c>
      <c r="D39" s="46">
        <v>31775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31775</v>
      </c>
      <c r="O39" s="47">
        <f t="shared" si="10"/>
        <v>1.33049995812746</v>
      </c>
      <c r="P39" s="9"/>
    </row>
    <row r="40" spans="1:16" ht="15">
      <c r="A40" s="12"/>
      <c r="B40" s="25">
        <v>342.6</v>
      </c>
      <c r="C40" s="20" t="s">
        <v>47</v>
      </c>
      <c r="D40" s="46">
        <v>344955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344955</v>
      </c>
      <c r="O40" s="47">
        <f t="shared" si="10"/>
        <v>14.444142031655641</v>
      </c>
      <c r="P40" s="9"/>
    </row>
    <row r="41" spans="1:16" ht="15">
      <c r="A41" s="12"/>
      <c r="B41" s="25">
        <v>342.9</v>
      </c>
      <c r="C41" s="20" t="s">
        <v>48</v>
      </c>
      <c r="D41" s="46">
        <v>6415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6415</v>
      </c>
      <c r="O41" s="47">
        <f t="shared" si="10"/>
        <v>0.26861234402478856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2679533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2679533</v>
      </c>
      <c r="O42" s="47">
        <f t="shared" si="10"/>
        <v>112.19885269240432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2846824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2846824</v>
      </c>
      <c r="O43" s="47">
        <f t="shared" si="10"/>
        <v>119.20375177958294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4956829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4956829</v>
      </c>
      <c r="O44" s="47">
        <f t="shared" si="10"/>
        <v>207.5550205175446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287762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287762</v>
      </c>
      <c r="O45" s="47">
        <f t="shared" si="10"/>
        <v>12.049325852106188</v>
      </c>
      <c r="P45" s="9"/>
    </row>
    <row r="46" spans="1:16" ht="15">
      <c r="A46" s="12"/>
      <c r="B46" s="25">
        <v>347.2</v>
      </c>
      <c r="C46" s="20" t="s">
        <v>53</v>
      </c>
      <c r="D46" s="46">
        <v>863721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863721</v>
      </c>
      <c r="O46" s="47">
        <f t="shared" si="10"/>
        <v>36.16619211121347</v>
      </c>
      <c r="P46" s="9"/>
    </row>
    <row r="47" spans="1:16" ht="15">
      <c r="A47" s="12"/>
      <c r="B47" s="25">
        <v>349</v>
      </c>
      <c r="C47" s="20" t="s">
        <v>1</v>
      </c>
      <c r="D47" s="46">
        <v>1807607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560595</v>
      </c>
      <c r="K47" s="46">
        <v>0</v>
      </c>
      <c r="L47" s="46">
        <v>0</v>
      </c>
      <c r="M47" s="46">
        <v>0</v>
      </c>
      <c r="N47" s="46">
        <f t="shared" si="9"/>
        <v>2368202</v>
      </c>
      <c r="O47" s="47">
        <f t="shared" si="10"/>
        <v>99.16263294531446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SUM(D49:D51)</f>
        <v>226121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226121</v>
      </c>
      <c r="O48" s="45">
        <f t="shared" si="10"/>
        <v>9.468260614688887</v>
      </c>
      <c r="P48" s="10"/>
    </row>
    <row r="49" spans="1:16" ht="15">
      <c r="A49" s="13"/>
      <c r="B49" s="39">
        <v>351.1</v>
      </c>
      <c r="C49" s="21" t="s">
        <v>56</v>
      </c>
      <c r="D49" s="46">
        <v>129419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129419</v>
      </c>
      <c r="O49" s="47">
        <f t="shared" si="10"/>
        <v>5.419102252742651</v>
      </c>
      <c r="P49" s="9"/>
    </row>
    <row r="50" spans="1:16" ht="15">
      <c r="A50" s="13"/>
      <c r="B50" s="39">
        <v>352</v>
      </c>
      <c r="C50" s="21" t="s">
        <v>57</v>
      </c>
      <c r="D50" s="46">
        <v>47532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47532</v>
      </c>
      <c r="O50" s="47">
        <f t="shared" si="10"/>
        <v>1.99028557072272</v>
      </c>
      <c r="P50" s="9"/>
    </row>
    <row r="51" spans="1:16" ht="15">
      <c r="A51" s="13"/>
      <c r="B51" s="39">
        <v>354</v>
      </c>
      <c r="C51" s="21" t="s">
        <v>58</v>
      </c>
      <c r="D51" s="46">
        <v>49170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49170</v>
      </c>
      <c r="O51" s="47">
        <f t="shared" si="10"/>
        <v>2.0588727912235156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SUM(D53:D62)</f>
        <v>2293275</v>
      </c>
      <c r="E52" s="32">
        <f t="shared" si="12"/>
        <v>189211</v>
      </c>
      <c r="F52" s="32">
        <f t="shared" si="12"/>
        <v>230150</v>
      </c>
      <c r="G52" s="32">
        <f t="shared" si="12"/>
        <v>0</v>
      </c>
      <c r="H52" s="32">
        <f t="shared" si="12"/>
        <v>0</v>
      </c>
      <c r="I52" s="32">
        <f t="shared" si="12"/>
        <v>1091122</v>
      </c>
      <c r="J52" s="32">
        <f t="shared" si="12"/>
        <v>6234</v>
      </c>
      <c r="K52" s="32">
        <f t="shared" si="12"/>
        <v>0</v>
      </c>
      <c r="L52" s="32">
        <f t="shared" si="12"/>
        <v>-1552235</v>
      </c>
      <c r="M52" s="32">
        <f t="shared" si="12"/>
        <v>0</v>
      </c>
      <c r="N52" s="32">
        <f>SUM(D52:M52)</f>
        <v>2257757</v>
      </c>
      <c r="O52" s="45">
        <f t="shared" si="10"/>
        <v>94.53802026630936</v>
      </c>
      <c r="P52" s="10"/>
    </row>
    <row r="53" spans="1:16" ht="15">
      <c r="A53" s="12"/>
      <c r="B53" s="25">
        <v>361.1</v>
      </c>
      <c r="C53" s="20" t="s">
        <v>59</v>
      </c>
      <c r="D53" s="46">
        <v>203919</v>
      </c>
      <c r="E53" s="46">
        <v>171986</v>
      </c>
      <c r="F53" s="46">
        <v>8570</v>
      </c>
      <c r="G53" s="46">
        <v>0</v>
      </c>
      <c r="H53" s="46">
        <v>0</v>
      </c>
      <c r="I53" s="46">
        <v>328696</v>
      </c>
      <c r="J53" s="46">
        <v>4638</v>
      </c>
      <c r="K53" s="46">
        <v>0</v>
      </c>
      <c r="L53" s="46">
        <v>986520</v>
      </c>
      <c r="M53" s="46">
        <v>0</v>
      </c>
      <c r="N53" s="46">
        <f>SUM(D53:M53)</f>
        <v>1704329</v>
      </c>
      <c r="O53" s="47">
        <f t="shared" si="10"/>
        <v>71.36458420567791</v>
      </c>
      <c r="P53" s="9"/>
    </row>
    <row r="54" spans="1:16" ht="15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-4828604</v>
      </c>
      <c r="M54" s="46">
        <v>0</v>
      </c>
      <c r="N54" s="46">
        <f aca="true" t="shared" si="13" ref="N54:N62">SUM(D54:M54)</f>
        <v>-4828604</v>
      </c>
      <c r="O54" s="47">
        <f t="shared" si="10"/>
        <v>-202.18591407754795</v>
      </c>
      <c r="P54" s="9"/>
    </row>
    <row r="55" spans="1:16" ht="15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207211</v>
      </c>
      <c r="M55" s="46">
        <v>0</v>
      </c>
      <c r="N55" s="46">
        <f t="shared" si="13"/>
        <v>207211</v>
      </c>
      <c r="O55" s="47">
        <f t="shared" si="10"/>
        <v>8.676450883510594</v>
      </c>
      <c r="P55" s="9"/>
    </row>
    <row r="56" spans="1:16" ht="15">
      <c r="A56" s="12"/>
      <c r="B56" s="25">
        <v>362</v>
      </c>
      <c r="C56" s="20" t="s">
        <v>62</v>
      </c>
      <c r="D56" s="46">
        <v>1744477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1744477</v>
      </c>
      <c r="O56" s="47">
        <f t="shared" si="10"/>
        <v>73.04568294112721</v>
      </c>
      <c r="P56" s="9"/>
    </row>
    <row r="57" spans="1:16" ht="15">
      <c r="A57" s="12"/>
      <c r="B57" s="25">
        <v>363.23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753453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753453</v>
      </c>
      <c r="O57" s="47">
        <f t="shared" si="10"/>
        <v>31.548990871786284</v>
      </c>
      <c r="P57" s="9"/>
    </row>
    <row r="58" spans="1:16" ht="15">
      <c r="A58" s="12"/>
      <c r="B58" s="25">
        <v>363.24</v>
      </c>
      <c r="C58" s="20" t="s">
        <v>100</v>
      </c>
      <c r="D58" s="46">
        <v>0</v>
      </c>
      <c r="E58" s="46">
        <v>17225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17225</v>
      </c>
      <c r="O58" s="47">
        <f t="shared" si="10"/>
        <v>0.7212545012980487</v>
      </c>
      <c r="P58" s="9"/>
    </row>
    <row r="59" spans="1:16" ht="15">
      <c r="A59" s="12"/>
      <c r="B59" s="25">
        <v>364</v>
      </c>
      <c r="C59" s="20" t="s">
        <v>63</v>
      </c>
      <c r="D59" s="46">
        <v>43064</v>
      </c>
      <c r="E59" s="46">
        <v>0</v>
      </c>
      <c r="F59" s="46">
        <v>0</v>
      </c>
      <c r="G59" s="46">
        <v>0</v>
      </c>
      <c r="H59" s="46">
        <v>0</v>
      </c>
      <c r="I59" s="46">
        <v>8973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52037</v>
      </c>
      <c r="O59" s="47">
        <f t="shared" si="10"/>
        <v>2.178921363369902</v>
      </c>
      <c r="P59" s="9"/>
    </row>
    <row r="60" spans="1:16" ht="15">
      <c r="A60" s="12"/>
      <c r="B60" s="25">
        <v>366</v>
      </c>
      <c r="C60" s="20" t="s">
        <v>64</v>
      </c>
      <c r="D60" s="46">
        <v>86738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86738</v>
      </c>
      <c r="O60" s="47">
        <f t="shared" si="10"/>
        <v>3.6319403735030567</v>
      </c>
      <c r="P60" s="9"/>
    </row>
    <row r="61" spans="1:16" ht="15">
      <c r="A61" s="12"/>
      <c r="B61" s="25">
        <v>369.7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2082638</v>
      </c>
      <c r="M61" s="46">
        <v>0</v>
      </c>
      <c r="N61" s="46">
        <f t="shared" si="13"/>
        <v>2082638</v>
      </c>
      <c r="O61" s="47">
        <f t="shared" si="10"/>
        <v>87.20534293610251</v>
      </c>
      <c r="P61" s="9"/>
    </row>
    <row r="62" spans="1:16" ht="15">
      <c r="A62" s="12"/>
      <c r="B62" s="25">
        <v>369.9</v>
      </c>
      <c r="C62" s="20" t="s">
        <v>66</v>
      </c>
      <c r="D62" s="46">
        <v>215077</v>
      </c>
      <c r="E62" s="46">
        <v>0</v>
      </c>
      <c r="F62" s="46">
        <v>221580</v>
      </c>
      <c r="G62" s="46">
        <v>0</v>
      </c>
      <c r="H62" s="46">
        <v>0</v>
      </c>
      <c r="I62" s="46">
        <v>0</v>
      </c>
      <c r="J62" s="46">
        <v>1596</v>
      </c>
      <c r="K62" s="46">
        <v>0</v>
      </c>
      <c r="L62" s="46">
        <v>0</v>
      </c>
      <c r="M62" s="46">
        <v>0</v>
      </c>
      <c r="N62" s="46">
        <f t="shared" si="13"/>
        <v>438253</v>
      </c>
      <c r="O62" s="47">
        <f t="shared" si="10"/>
        <v>18.350766267481784</v>
      </c>
      <c r="P62" s="9"/>
    </row>
    <row r="63" spans="1:16" ht="15.75">
      <c r="A63" s="29" t="s">
        <v>42</v>
      </c>
      <c r="B63" s="30"/>
      <c r="C63" s="31"/>
      <c r="D63" s="32">
        <f aca="true" t="shared" si="14" ref="D63:M63">SUM(D64:D64)</f>
        <v>71481</v>
      </c>
      <c r="E63" s="32">
        <f t="shared" si="14"/>
        <v>151481</v>
      </c>
      <c r="F63" s="32">
        <f t="shared" si="14"/>
        <v>1201678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1424640</v>
      </c>
      <c r="O63" s="45">
        <f t="shared" si="10"/>
        <v>59.653295368897076</v>
      </c>
      <c r="P63" s="9"/>
    </row>
    <row r="64" spans="1:16" ht="15.75" thickBot="1">
      <c r="A64" s="12"/>
      <c r="B64" s="25">
        <v>381</v>
      </c>
      <c r="C64" s="20" t="s">
        <v>67</v>
      </c>
      <c r="D64" s="46">
        <v>71481</v>
      </c>
      <c r="E64" s="46">
        <v>151481</v>
      </c>
      <c r="F64" s="46">
        <v>1201678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1424640</v>
      </c>
      <c r="O64" s="47">
        <f t="shared" si="10"/>
        <v>59.653295368897076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SUM(D5,D15,D20,D35,D48,D52,D63)</f>
        <v>22482611</v>
      </c>
      <c r="E65" s="15">
        <f t="shared" si="15"/>
        <v>3124261</v>
      </c>
      <c r="F65" s="15">
        <f t="shared" si="15"/>
        <v>1431828</v>
      </c>
      <c r="G65" s="15">
        <f t="shared" si="15"/>
        <v>0</v>
      </c>
      <c r="H65" s="15">
        <f t="shared" si="15"/>
        <v>0</v>
      </c>
      <c r="I65" s="15">
        <f t="shared" si="15"/>
        <v>11862070</v>
      </c>
      <c r="J65" s="15">
        <f t="shared" si="15"/>
        <v>566829</v>
      </c>
      <c r="K65" s="15">
        <f t="shared" si="15"/>
        <v>0</v>
      </c>
      <c r="L65" s="15">
        <f t="shared" si="15"/>
        <v>-1230011</v>
      </c>
      <c r="M65" s="15">
        <f t="shared" si="15"/>
        <v>0</v>
      </c>
      <c r="N65" s="15">
        <f>SUM(D65:M65)</f>
        <v>38237588</v>
      </c>
      <c r="O65" s="38">
        <f t="shared" si="10"/>
        <v>1601.1049325852107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101</v>
      </c>
      <c r="M67" s="48"/>
      <c r="N67" s="48"/>
      <c r="O67" s="43">
        <v>23882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15634259</v>
      </c>
      <c r="E5" s="27">
        <f t="shared" si="0"/>
        <v>2341990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379529</v>
      </c>
      <c r="L5" s="27">
        <f t="shared" si="0"/>
        <v>0</v>
      </c>
      <c r="M5" s="27">
        <f t="shared" si="0"/>
        <v>0</v>
      </c>
      <c r="N5" s="28">
        <f>SUM(D5:M5)</f>
        <v>18355778</v>
      </c>
      <c r="O5" s="33">
        <f aca="true" t="shared" si="1" ref="O5:O36">(N5/O$78)</f>
        <v>684.1002534287418</v>
      </c>
      <c r="P5" s="6"/>
    </row>
    <row r="6" spans="1:16" ht="15">
      <c r="A6" s="12"/>
      <c r="B6" s="25">
        <v>311</v>
      </c>
      <c r="C6" s="20" t="s">
        <v>3</v>
      </c>
      <c r="D6" s="46">
        <v>11668013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11668013</v>
      </c>
      <c r="O6" s="47">
        <f t="shared" si="1"/>
        <v>434.85439028026235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1962461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1962461</v>
      </c>
      <c r="O7" s="47">
        <f t="shared" si="1"/>
        <v>73.13882677400119</v>
      </c>
      <c r="P7" s="9"/>
    </row>
    <row r="8" spans="1:16" ht="15">
      <c r="A8" s="12"/>
      <c r="B8" s="25">
        <v>312.51</v>
      </c>
      <c r="C8" s="20" t="s">
        <v>76</v>
      </c>
      <c r="D8" s="46">
        <v>0</v>
      </c>
      <c r="E8" s="46">
        <v>215698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215698</v>
      </c>
      <c r="L8" s="46">
        <v>0</v>
      </c>
      <c r="M8" s="46">
        <v>0</v>
      </c>
      <c r="N8" s="46">
        <f>SUM(D8:M8)</f>
        <v>431396</v>
      </c>
      <c r="O8" s="47">
        <f t="shared" si="1"/>
        <v>16.07766845557543</v>
      </c>
      <c r="P8" s="9"/>
    </row>
    <row r="9" spans="1:16" ht="15">
      <c r="A9" s="12"/>
      <c r="B9" s="25">
        <v>312.52</v>
      </c>
      <c r="C9" s="20" t="s">
        <v>103</v>
      </c>
      <c r="D9" s="46">
        <v>0</v>
      </c>
      <c r="E9" s="46">
        <v>163831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163831</v>
      </c>
      <c r="L9" s="46">
        <v>0</v>
      </c>
      <c r="M9" s="46">
        <v>0</v>
      </c>
      <c r="N9" s="46">
        <f>SUM(D9:M9)</f>
        <v>327662</v>
      </c>
      <c r="O9" s="47">
        <f t="shared" si="1"/>
        <v>12.211612999403696</v>
      </c>
      <c r="P9" s="9"/>
    </row>
    <row r="10" spans="1:16" ht="15">
      <c r="A10" s="12"/>
      <c r="B10" s="25">
        <v>314.1</v>
      </c>
      <c r="C10" s="20" t="s">
        <v>13</v>
      </c>
      <c r="D10" s="46">
        <v>2207467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2207467</v>
      </c>
      <c r="O10" s="47">
        <f t="shared" si="1"/>
        <v>82.26993887895051</v>
      </c>
      <c r="P10" s="9"/>
    </row>
    <row r="11" spans="1:16" ht="15">
      <c r="A11" s="12"/>
      <c r="B11" s="25">
        <v>314.3</v>
      </c>
      <c r="C11" s="20" t="s">
        <v>14</v>
      </c>
      <c r="D11" s="46">
        <v>352607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352607</v>
      </c>
      <c r="O11" s="47">
        <f t="shared" si="1"/>
        <v>13.141286523553966</v>
      </c>
      <c r="P11" s="9"/>
    </row>
    <row r="12" spans="1:16" ht="15">
      <c r="A12" s="12"/>
      <c r="B12" s="25">
        <v>314.8</v>
      </c>
      <c r="C12" s="20" t="s">
        <v>119</v>
      </c>
      <c r="D12" s="46">
        <v>29147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29147</v>
      </c>
      <c r="O12" s="47">
        <f t="shared" si="1"/>
        <v>1.086277579010137</v>
      </c>
      <c r="P12" s="9"/>
    </row>
    <row r="13" spans="1:16" ht="15">
      <c r="A13" s="12"/>
      <c r="B13" s="25">
        <v>315</v>
      </c>
      <c r="C13" s="20" t="s">
        <v>104</v>
      </c>
      <c r="D13" s="46">
        <v>1123309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1123309</v>
      </c>
      <c r="O13" s="47">
        <f t="shared" si="1"/>
        <v>41.864527429934405</v>
      </c>
      <c r="P13" s="9"/>
    </row>
    <row r="14" spans="1:16" ht="15">
      <c r="A14" s="12"/>
      <c r="B14" s="25">
        <v>316</v>
      </c>
      <c r="C14" s="20" t="s">
        <v>105</v>
      </c>
      <c r="D14" s="46">
        <v>253716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253716</v>
      </c>
      <c r="O14" s="47">
        <f t="shared" si="1"/>
        <v>9.45572450805009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3894123</v>
      </c>
      <c r="E15" s="32">
        <f t="shared" si="3"/>
        <v>818090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1000600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5712813</v>
      </c>
      <c r="O15" s="45">
        <f t="shared" si="1"/>
        <v>212.9104427549195</v>
      </c>
      <c r="P15" s="10"/>
    </row>
    <row r="16" spans="1:16" ht="15">
      <c r="A16" s="12"/>
      <c r="B16" s="25">
        <v>322</v>
      </c>
      <c r="C16" s="20" t="s">
        <v>0</v>
      </c>
      <c r="D16" s="46">
        <v>1359583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1359583</v>
      </c>
      <c r="O16" s="47">
        <f t="shared" si="1"/>
        <v>50.67020721526536</v>
      </c>
      <c r="P16" s="9"/>
    </row>
    <row r="17" spans="1:16" ht="15">
      <c r="A17" s="12"/>
      <c r="B17" s="25">
        <v>323.1</v>
      </c>
      <c r="C17" s="20" t="s">
        <v>19</v>
      </c>
      <c r="D17" s="46">
        <v>1803967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1803967</v>
      </c>
      <c r="O17" s="47">
        <f t="shared" si="1"/>
        <v>67.23192456768038</v>
      </c>
      <c r="P17" s="9"/>
    </row>
    <row r="18" spans="1:16" ht="15">
      <c r="A18" s="12"/>
      <c r="B18" s="25">
        <v>323.4</v>
      </c>
      <c r="C18" s="20" t="s">
        <v>20</v>
      </c>
      <c r="D18" s="46">
        <v>13183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13183</v>
      </c>
      <c r="O18" s="47">
        <f t="shared" si="1"/>
        <v>0.49131633870005964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818090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818090</v>
      </c>
      <c r="O19" s="47">
        <f t="shared" si="1"/>
        <v>30.489341085271317</v>
      </c>
      <c r="P19" s="9"/>
    </row>
    <row r="20" spans="1:16" ht="15">
      <c r="A20" s="12"/>
      <c r="B20" s="25">
        <v>325.2</v>
      </c>
      <c r="C20" s="20" t="s">
        <v>120</v>
      </c>
      <c r="D20" s="46">
        <v>701500</v>
      </c>
      <c r="E20" s="46">
        <v>0</v>
      </c>
      <c r="F20" s="46">
        <v>0</v>
      </c>
      <c r="G20" s="46">
        <v>0</v>
      </c>
      <c r="H20" s="46">
        <v>0</v>
      </c>
      <c r="I20" s="46">
        <v>1000600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1702100</v>
      </c>
      <c r="O20" s="47">
        <f t="shared" si="1"/>
        <v>63.43545020870602</v>
      </c>
      <c r="P20" s="9"/>
    </row>
    <row r="21" spans="1:16" ht="15">
      <c r="A21" s="12"/>
      <c r="B21" s="25">
        <v>329</v>
      </c>
      <c r="C21" s="20" t="s">
        <v>22</v>
      </c>
      <c r="D21" s="46">
        <v>15890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15890</v>
      </c>
      <c r="O21" s="47">
        <f t="shared" si="1"/>
        <v>0.5922033392963626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SUM(D23:D36)</f>
        <v>4804548</v>
      </c>
      <c r="E22" s="32">
        <f t="shared" si="5"/>
        <v>2832584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7637132</v>
      </c>
      <c r="O22" s="45">
        <f t="shared" si="1"/>
        <v>284.6277579010137</v>
      </c>
      <c r="P22" s="10"/>
    </row>
    <row r="23" spans="1:16" ht="15">
      <c r="A23" s="12"/>
      <c r="B23" s="25">
        <v>331.2</v>
      </c>
      <c r="C23" s="20" t="s">
        <v>23</v>
      </c>
      <c r="D23" s="46">
        <v>16382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16382</v>
      </c>
      <c r="O23" s="47">
        <f t="shared" si="1"/>
        <v>0.6105396541443053</v>
      </c>
      <c r="P23" s="9"/>
    </row>
    <row r="24" spans="1:16" ht="15">
      <c r="A24" s="12"/>
      <c r="B24" s="25">
        <v>331.49</v>
      </c>
      <c r="C24" s="20" t="s">
        <v>81</v>
      </c>
      <c r="D24" s="46">
        <v>0</v>
      </c>
      <c r="E24" s="46">
        <v>187462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187462</v>
      </c>
      <c r="O24" s="47">
        <f t="shared" si="1"/>
        <v>6.986508646392367</v>
      </c>
      <c r="P24" s="9"/>
    </row>
    <row r="25" spans="1:16" ht="15">
      <c r="A25" s="12"/>
      <c r="B25" s="25">
        <v>331.5</v>
      </c>
      <c r="C25" s="20" t="s">
        <v>121</v>
      </c>
      <c r="D25" s="46">
        <v>819938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819938</v>
      </c>
      <c r="O25" s="47">
        <f t="shared" si="1"/>
        <v>30.558214072748957</v>
      </c>
      <c r="P25" s="9"/>
    </row>
    <row r="26" spans="1:16" ht="15">
      <c r="A26" s="12"/>
      <c r="B26" s="25">
        <v>334.2</v>
      </c>
      <c r="C26" s="20" t="s">
        <v>26</v>
      </c>
      <c r="D26" s="46">
        <v>257894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257894</v>
      </c>
      <c r="O26" s="47">
        <f t="shared" si="1"/>
        <v>9.611434108527131</v>
      </c>
      <c r="P26" s="9"/>
    </row>
    <row r="27" spans="1:16" ht="15">
      <c r="A27" s="12"/>
      <c r="B27" s="25">
        <v>335.12</v>
      </c>
      <c r="C27" s="20" t="s">
        <v>107</v>
      </c>
      <c r="D27" s="46">
        <v>751928</v>
      </c>
      <c r="E27" s="46">
        <v>234854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986782</v>
      </c>
      <c r="O27" s="47">
        <f t="shared" si="1"/>
        <v>36.776311866428145</v>
      </c>
      <c r="P27" s="9"/>
    </row>
    <row r="28" spans="1:16" ht="15">
      <c r="A28" s="12"/>
      <c r="B28" s="25">
        <v>335.15</v>
      </c>
      <c r="C28" s="20" t="s">
        <v>108</v>
      </c>
      <c r="D28" s="46">
        <v>18083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18083</v>
      </c>
      <c r="O28" s="47">
        <f t="shared" si="1"/>
        <v>0.6739341085271318</v>
      </c>
      <c r="P28" s="9"/>
    </row>
    <row r="29" spans="1:16" ht="15">
      <c r="A29" s="12"/>
      <c r="B29" s="25">
        <v>335.18</v>
      </c>
      <c r="C29" s="20" t="s">
        <v>109</v>
      </c>
      <c r="D29" s="46">
        <v>29422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29422</v>
      </c>
      <c r="O29" s="47">
        <f t="shared" si="1"/>
        <v>1.0965265354800238</v>
      </c>
      <c r="P29" s="9"/>
    </row>
    <row r="30" spans="1:16" ht="15">
      <c r="A30" s="12"/>
      <c r="B30" s="25">
        <v>335.21</v>
      </c>
      <c r="C30" s="20" t="s">
        <v>31</v>
      </c>
      <c r="D30" s="46">
        <v>2302504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2302504</v>
      </c>
      <c r="O30" s="47">
        <f t="shared" si="1"/>
        <v>85.81186642814549</v>
      </c>
      <c r="P30" s="9"/>
    </row>
    <row r="31" spans="1:16" ht="15">
      <c r="A31" s="12"/>
      <c r="B31" s="25">
        <v>335.49</v>
      </c>
      <c r="C31" s="20" t="s">
        <v>152</v>
      </c>
      <c r="D31" s="46">
        <v>0</v>
      </c>
      <c r="E31" s="46">
        <v>30432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30432</v>
      </c>
      <c r="O31" s="47">
        <f t="shared" si="1"/>
        <v>1.1341681574239715</v>
      </c>
      <c r="P31" s="9"/>
    </row>
    <row r="32" spans="1:16" ht="15">
      <c r="A32" s="12"/>
      <c r="B32" s="25">
        <v>335.9</v>
      </c>
      <c r="C32" s="20" t="s">
        <v>97</v>
      </c>
      <c r="D32" s="46">
        <v>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950</v>
      </c>
      <c r="O32" s="47">
        <f t="shared" si="1"/>
        <v>0.035405485986881334</v>
      </c>
      <c r="P32" s="9"/>
    </row>
    <row r="33" spans="1:16" ht="15">
      <c r="A33" s="12"/>
      <c r="B33" s="25">
        <v>337.1</v>
      </c>
      <c r="C33" s="20" t="s">
        <v>98</v>
      </c>
      <c r="D33" s="46">
        <v>0</v>
      </c>
      <c r="E33" s="46">
        <v>201869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201869</v>
      </c>
      <c r="O33" s="47">
        <f t="shared" si="1"/>
        <v>7.523442158616577</v>
      </c>
      <c r="P33" s="9"/>
    </row>
    <row r="34" spans="1:16" ht="15">
      <c r="A34" s="12"/>
      <c r="B34" s="25">
        <v>337.2</v>
      </c>
      <c r="C34" s="20" t="s">
        <v>32</v>
      </c>
      <c r="D34" s="46">
        <v>65379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65379</v>
      </c>
      <c r="O34" s="47">
        <f t="shared" si="1"/>
        <v>2.4366055456171734</v>
      </c>
      <c r="P34" s="9"/>
    </row>
    <row r="35" spans="1:16" ht="15">
      <c r="A35" s="12"/>
      <c r="B35" s="25">
        <v>337.7</v>
      </c>
      <c r="C35" s="20" t="s">
        <v>34</v>
      </c>
      <c r="D35" s="46">
        <v>411430</v>
      </c>
      <c r="E35" s="46">
        <v>2073295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2484725</v>
      </c>
      <c r="O35" s="47">
        <f t="shared" si="1"/>
        <v>92.60304859868813</v>
      </c>
      <c r="P35" s="9"/>
    </row>
    <row r="36" spans="1:16" ht="15">
      <c r="A36" s="12"/>
      <c r="B36" s="25">
        <v>338</v>
      </c>
      <c r="C36" s="20" t="s">
        <v>35</v>
      </c>
      <c r="D36" s="46">
        <v>130638</v>
      </c>
      <c r="E36" s="46">
        <v>104672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235310</v>
      </c>
      <c r="O36" s="47">
        <f t="shared" si="1"/>
        <v>8.769752534287418</v>
      </c>
      <c r="P36" s="9"/>
    </row>
    <row r="37" spans="1:16" ht="15.75">
      <c r="A37" s="29" t="s">
        <v>40</v>
      </c>
      <c r="B37" s="30"/>
      <c r="C37" s="31"/>
      <c r="D37" s="32">
        <f aca="true" t="shared" si="7" ref="D37:M37">SUM(D38:D53)</f>
        <v>3724285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16667253</v>
      </c>
      <c r="J37" s="32">
        <f t="shared" si="7"/>
        <v>86964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20478502</v>
      </c>
      <c r="O37" s="45">
        <f aca="true" t="shared" si="8" ref="O37:O68">(N37/O$78)</f>
        <v>763.2119111508647</v>
      </c>
      <c r="P37" s="10"/>
    </row>
    <row r="38" spans="1:16" ht="15">
      <c r="A38" s="12"/>
      <c r="B38" s="25">
        <v>341.2</v>
      </c>
      <c r="C38" s="20" t="s">
        <v>125</v>
      </c>
      <c r="D38" s="46">
        <v>14600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86964</v>
      </c>
      <c r="K38" s="46">
        <v>0</v>
      </c>
      <c r="L38" s="46">
        <v>0</v>
      </c>
      <c r="M38" s="46">
        <v>0</v>
      </c>
      <c r="N38" s="46">
        <f aca="true" t="shared" si="9" ref="N38:N53">SUM(D38:M38)</f>
        <v>101564</v>
      </c>
      <c r="O38" s="47">
        <f t="shared" si="8"/>
        <v>3.7851818723911745</v>
      </c>
      <c r="P38" s="9"/>
    </row>
    <row r="39" spans="1:16" ht="15">
      <c r="A39" s="12"/>
      <c r="B39" s="25">
        <v>341.3</v>
      </c>
      <c r="C39" s="20" t="s">
        <v>110</v>
      </c>
      <c r="D39" s="46">
        <v>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950</v>
      </c>
      <c r="O39" s="47">
        <f t="shared" si="8"/>
        <v>0.035405485986881334</v>
      </c>
      <c r="P39" s="9"/>
    </row>
    <row r="40" spans="1:16" ht="15">
      <c r="A40" s="12"/>
      <c r="B40" s="25">
        <v>342.1</v>
      </c>
      <c r="C40" s="20" t="s">
        <v>126</v>
      </c>
      <c r="D40" s="46">
        <v>36042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36042</v>
      </c>
      <c r="O40" s="47">
        <f t="shared" si="8"/>
        <v>1.3432468694096602</v>
      </c>
      <c r="P40" s="9"/>
    </row>
    <row r="41" spans="1:16" ht="15">
      <c r="A41" s="12"/>
      <c r="B41" s="25">
        <v>342.2</v>
      </c>
      <c r="C41" s="20" t="s">
        <v>45</v>
      </c>
      <c r="D41" s="46">
        <v>117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</v>
      </c>
      <c r="O41" s="47">
        <f t="shared" si="8"/>
        <v>0.00436046511627907</v>
      </c>
      <c r="P41" s="9"/>
    </row>
    <row r="42" spans="1:16" ht="15">
      <c r="A42" s="12"/>
      <c r="B42" s="25">
        <v>342.5</v>
      </c>
      <c r="C42" s="20" t="s">
        <v>46</v>
      </c>
      <c r="D42" s="46">
        <v>296850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296850</v>
      </c>
      <c r="O42" s="47">
        <f t="shared" si="8"/>
        <v>11.063282647584973</v>
      </c>
      <c r="P42" s="9"/>
    </row>
    <row r="43" spans="1:16" ht="15">
      <c r="A43" s="12"/>
      <c r="B43" s="25">
        <v>342.6</v>
      </c>
      <c r="C43" s="20" t="s">
        <v>47</v>
      </c>
      <c r="D43" s="46">
        <v>1084509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1084509</v>
      </c>
      <c r="O43" s="47">
        <f t="shared" si="8"/>
        <v>40.418492844364934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4284091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4284091</v>
      </c>
      <c r="O44" s="47">
        <f t="shared" si="8"/>
        <v>159.66349880739415</v>
      </c>
      <c r="P44" s="9"/>
    </row>
    <row r="45" spans="1:16" ht="15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3676987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3676987</v>
      </c>
      <c r="O45" s="47">
        <f t="shared" si="8"/>
        <v>137.03738073941562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8606134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8606134</v>
      </c>
      <c r="O46" s="47">
        <f t="shared" si="8"/>
        <v>320.74142814549793</v>
      </c>
      <c r="P46" s="9"/>
    </row>
    <row r="47" spans="1:16" ht="15">
      <c r="A47" s="12"/>
      <c r="B47" s="25">
        <v>343.6</v>
      </c>
      <c r="C47" s="20" t="s">
        <v>52</v>
      </c>
      <c r="D47" s="46">
        <v>176750</v>
      </c>
      <c r="E47" s="46">
        <v>0</v>
      </c>
      <c r="F47" s="46">
        <v>0</v>
      </c>
      <c r="G47" s="46">
        <v>0</v>
      </c>
      <c r="H47" s="46">
        <v>0</v>
      </c>
      <c r="I47" s="46">
        <v>100041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276791</v>
      </c>
      <c r="O47" s="47">
        <f t="shared" si="8"/>
        <v>10.315705128205128</v>
      </c>
      <c r="P47" s="9"/>
    </row>
    <row r="48" spans="1:16" ht="15">
      <c r="A48" s="12"/>
      <c r="B48" s="25">
        <v>347.2</v>
      </c>
      <c r="C48" s="20" t="s">
        <v>53</v>
      </c>
      <c r="D48" s="46">
        <v>199787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199787</v>
      </c>
      <c r="O48" s="47">
        <f t="shared" si="8"/>
        <v>7.445848240906381</v>
      </c>
      <c r="P48" s="9"/>
    </row>
    <row r="49" spans="1:16" ht="15">
      <c r="A49" s="12"/>
      <c r="B49" s="25">
        <v>347.3</v>
      </c>
      <c r="C49" s="20" t="s">
        <v>143</v>
      </c>
      <c r="D49" s="46">
        <v>15812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15812</v>
      </c>
      <c r="O49" s="47">
        <f t="shared" si="8"/>
        <v>0.5892963625521765</v>
      </c>
      <c r="P49" s="9"/>
    </row>
    <row r="50" spans="1:16" ht="15">
      <c r="A50" s="12"/>
      <c r="B50" s="25">
        <v>347.4</v>
      </c>
      <c r="C50" s="20" t="s">
        <v>144</v>
      </c>
      <c r="D50" s="46">
        <v>1575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1575</v>
      </c>
      <c r="O50" s="47">
        <f t="shared" si="8"/>
        <v>0.05869856887298748</v>
      </c>
      <c r="P50" s="9"/>
    </row>
    <row r="51" spans="1:16" ht="15">
      <c r="A51" s="12"/>
      <c r="B51" s="25">
        <v>347.5</v>
      </c>
      <c r="C51" s="20" t="s">
        <v>145</v>
      </c>
      <c r="D51" s="46">
        <v>172491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172491</v>
      </c>
      <c r="O51" s="47">
        <f t="shared" si="8"/>
        <v>6.428555456171735</v>
      </c>
      <c r="P51" s="9"/>
    </row>
    <row r="52" spans="1:16" ht="15">
      <c r="A52" s="12"/>
      <c r="B52" s="25">
        <v>347.9</v>
      </c>
      <c r="C52" s="20" t="s">
        <v>146</v>
      </c>
      <c r="D52" s="46">
        <v>21822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21822</v>
      </c>
      <c r="O52" s="47">
        <f t="shared" si="8"/>
        <v>0.8132826475849732</v>
      </c>
      <c r="P52" s="9"/>
    </row>
    <row r="53" spans="1:16" ht="15">
      <c r="A53" s="12"/>
      <c r="B53" s="25">
        <v>349</v>
      </c>
      <c r="C53" s="20" t="s">
        <v>1</v>
      </c>
      <c r="D53" s="46">
        <v>1702980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1702980</v>
      </c>
      <c r="O53" s="47">
        <f t="shared" si="8"/>
        <v>63.46824686940966</v>
      </c>
      <c r="P53" s="9"/>
    </row>
    <row r="54" spans="1:16" ht="15.75">
      <c r="A54" s="29" t="s">
        <v>41</v>
      </c>
      <c r="B54" s="30"/>
      <c r="C54" s="31"/>
      <c r="D54" s="32">
        <f aca="true" t="shared" si="10" ref="D54:M54">SUM(D55:D59)</f>
        <v>60344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1">SUM(D54:M54)</f>
        <v>60344</v>
      </c>
      <c r="O54" s="45">
        <f t="shared" si="8"/>
        <v>2.2489564698867026</v>
      </c>
      <c r="P54" s="10"/>
    </row>
    <row r="55" spans="1:16" ht="15">
      <c r="A55" s="13"/>
      <c r="B55" s="39">
        <v>351.1</v>
      </c>
      <c r="C55" s="21" t="s">
        <v>56</v>
      </c>
      <c r="D55" s="46">
        <v>18166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18166</v>
      </c>
      <c r="O55" s="47">
        <f t="shared" si="8"/>
        <v>0.6770274299344067</v>
      </c>
      <c r="P55" s="9"/>
    </row>
    <row r="56" spans="1:16" ht="15">
      <c r="A56" s="13"/>
      <c r="B56" s="39">
        <v>351.3</v>
      </c>
      <c r="C56" s="21" t="s">
        <v>129</v>
      </c>
      <c r="D56" s="46">
        <v>2001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2001</v>
      </c>
      <c r="O56" s="47">
        <f t="shared" si="8"/>
        <v>0.07457513416815742</v>
      </c>
      <c r="P56" s="9"/>
    </row>
    <row r="57" spans="1:16" ht="15">
      <c r="A57" s="13"/>
      <c r="B57" s="39">
        <v>352</v>
      </c>
      <c r="C57" s="21" t="s">
        <v>57</v>
      </c>
      <c r="D57" s="46">
        <v>12242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12242</v>
      </c>
      <c r="O57" s="47">
        <f t="shared" si="8"/>
        <v>0.4562462731067382</v>
      </c>
      <c r="P57" s="9"/>
    </row>
    <row r="58" spans="1:16" ht="15">
      <c r="A58" s="13"/>
      <c r="B58" s="39">
        <v>354</v>
      </c>
      <c r="C58" s="21" t="s">
        <v>58</v>
      </c>
      <c r="D58" s="46">
        <v>26154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26154</v>
      </c>
      <c r="O58" s="47">
        <f t="shared" si="8"/>
        <v>0.9747316636851521</v>
      </c>
      <c r="P58" s="9"/>
    </row>
    <row r="59" spans="1:16" ht="15">
      <c r="A59" s="13"/>
      <c r="B59" s="39">
        <v>359</v>
      </c>
      <c r="C59" s="21" t="s">
        <v>130</v>
      </c>
      <c r="D59" s="46">
        <v>1781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1781</v>
      </c>
      <c r="O59" s="47">
        <f t="shared" si="8"/>
        <v>0.06637596899224807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SUM(D61:D70)</f>
        <v>1660524</v>
      </c>
      <c r="E60" s="32">
        <f t="shared" si="12"/>
        <v>35783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89251</v>
      </c>
      <c r="J60" s="32">
        <f t="shared" si="12"/>
        <v>32</v>
      </c>
      <c r="K60" s="32">
        <f t="shared" si="12"/>
        <v>8697916</v>
      </c>
      <c r="L60" s="32">
        <f t="shared" si="12"/>
        <v>0</v>
      </c>
      <c r="M60" s="32">
        <f t="shared" si="12"/>
        <v>0</v>
      </c>
      <c r="N60" s="32">
        <f t="shared" si="11"/>
        <v>10483506</v>
      </c>
      <c r="O60" s="45">
        <f t="shared" si="8"/>
        <v>390.7090787119857</v>
      </c>
      <c r="P60" s="10"/>
    </row>
    <row r="61" spans="1:16" ht="15">
      <c r="A61" s="12"/>
      <c r="B61" s="25">
        <v>361.1</v>
      </c>
      <c r="C61" s="20" t="s">
        <v>59</v>
      </c>
      <c r="D61" s="46">
        <v>160358</v>
      </c>
      <c r="E61" s="46">
        <v>36669</v>
      </c>
      <c r="F61" s="46">
        <v>0</v>
      </c>
      <c r="G61" s="46">
        <v>0</v>
      </c>
      <c r="H61" s="46">
        <v>0</v>
      </c>
      <c r="I61" s="46">
        <v>79524</v>
      </c>
      <c r="J61" s="46">
        <v>-48</v>
      </c>
      <c r="K61" s="46">
        <v>4592740</v>
      </c>
      <c r="L61" s="46">
        <v>0</v>
      </c>
      <c r="M61" s="46">
        <v>0</v>
      </c>
      <c r="N61" s="46">
        <f t="shared" si="11"/>
        <v>4869243</v>
      </c>
      <c r="O61" s="47">
        <f t="shared" si="8"/>
        <v>181.4714892665474</v>
      </c>
      <c r="P61" s="9"/>
    </row>
    <row r="62" spans="1:16" ht="15">
      <c r="A62" s="12"/>
      <c r="B62" s="25">
        <v>361.3</v>
      </c>
      <c r="C62" s="20" t="s">
        <v>60</v>
      </c>
      <c r="D62" s="46">
        <v>2339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3" ref="N62:N70">SUM(D62:M62)</f>
        <v>2339</v>
      </c>
      <c r="O62" s="47">
        <f t="shared" si="8"/>
        <v>0.08717203339296363</v>
      </c>
      <c r="P62" s="9"/>
    </row>
    <row r="63" spans="1:16" ht="15">
      <c r="A63" s="12"/>
      <c r="B63" s="25">
        <v>362</v>
      </c>
      <c r="C63" s="20" t="s">
        <v>62</v>
      </c>
      <c r="D63" s="46">
        <v>873292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873292</v>
      </c>
      <c r="O63" s="47">
        <f t="shared" si="8"/>
        <v>32.54666070363745</v>
      </c>
      <c r="P63" s="9"/>
    </row>
    <row r="64" spans="1:16" ht="15">
      <c r="A64" s="12"/>
      <c r="B64" s="25">
        <v>364</v>
      </c>
      <c r="C64" s="20" t="s">
        <v>113</v>
      </c>
      <c r="D64" s="46">
        <v>109628</v>
      </c>
      <c r="E64" s="46">
        <v>0</v>
      </c>
      <c r="F64" s="46">
        <v>0</v>
      </c>
      <c r="G64" s="46">
        <v>0</v>
      </c>
      <c r="H64" s="46">
        <v>0</v>
      </c>
      <c r="I64" s="46">
        <v>199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109827</v>
      </c>
      <c r="O64" s="47">
        <f t="shared" si="8"/>
        <v>4.093135062611807</v>
      </c>
      <c r="P64" s="9"/>
    </row>
    <row r="65" spans="1:16" ht="15">
      <c r="A65" s="12"/>
      <c r="B65" s="25">
        <v>365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5180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5180</v>
      </c>
      <c r="O65" s="47">
        <f t="shared" si="8"/>
        <v>0.1930530709600477</v>
      </c>
      <c r="P65" s="9"/>
    </row>
    <row r="66" spans="1:16" ht="15">
      <c r="A66" s="12"/>
      <c r="B66" s="25">
        <v>366</v>
      </c>
      <c r="C66" s="20" t="s">
        <v>64</v>
      </c>
      <c r="D66" s="46">
        <v>34536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34536</v>
      </c>
      <c r="O66" s="47">
        <f t="shared" si="8"/>
        <v>1.2871198568872988</v>
      </c>
      <c r="P66" s="9"/>
    </row>
    <row r="67" spans="1:16" ht="15">
      <c r="A67" s="12"/>
      <c r="B67" s="25">
        <v>368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4105176</v>
      </c>
      <c r="L67" s="46">
        <v>0</v>
      </c>
      <c r="M67" s="46">
        <v>0</v>
      </c>
      <c r="N67" s="46">
        <f t="shared" si="13"/>
        <v>4105176</v>
      </c>
      <c r="O67" s="47">
        <f t="shared" si="8"/>
        <v>152.99552772808588</v>
      </c>
      <c r="P67" s="9"/>
    </row>
    <row r="68" spans="1:16" ht="15">
      <c r="A68" s="12"/>
      <c r="B68" s="25">
        <v>369.3</v>
      </c>
      <c r="C68" s="20" t="s">
        <v>131</v>
      </c>
      <c r="D68" s="46">
        <v>387902</v>
      </c>
      <c r="E68" s="46">
        <v>-886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387016</v>
      </c>
      <c r="O68" s="47">
        <f t="shared" si="8"/>
        <v>14.423673225998808</v>
      </c>
      <c r="P68" s="9"/>
    </row>
    <row r="69" spans="1:16" ht="15">
      <c r="A69" s="12"/>
      <c r="B69" s="25">
        <v>369.4</v>
      </c>
      <c r="C69" s="20" t="s">
        <v>132</v>
      </c>
      <c r="D69" s="46">
        <v>24799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24799</v>
      </c>
      <c r="O69" s="47">
        <f aca="true" t="shared" si="14" ref="O69:O76">(N69/O$78)</f>
        <v>0.9242322599880739</v>
      </c>
      <c r="P69" s="9"/>
    </row>
    <row r="70" spans="1:16" ht="15">
      <c r="A70" s="12"/>
      <c r="B70" s="25">
        <v>369.9</v>
      </c>
      <c r="C70" s="20" t="s">
        <v>66</v>
      </c>
      <c r="D70" s="46">
        <v>67670</v>
      </c>
      <c r="E70" s="46">
        <v>0</v>
      </c>
      <c r="F70" s="46">
        <v>0</v>
      </c>
      <c r="G70" s="46">
        <v>0</v>
      </c>
      <c r="H70" s="46">
        <v>0</v>
      </c>
      <c r="I70" s="46">
        <v>4348</v>
      </c>
      <c r="J70" s="46">
        <v>80</v>
      </c>
      <c r="K70" s="46">
        <v>0</v>
      </c>
      <c r="L70" s="46">
        <v>0</v>
      </c>
      <c r="M70" s="46">
        <v>0</v>
      </c>
      <c r="N70" s="46">
        <f t="shared" si="13"/>
        <v>72098</v>
      </c>
      <c r="O70" s="47">
        <f t="shared" si="14"/>
        <v>2.687015503875969</v>
      </c>
      <c r="P70" s="9"/>
    </row>
    <row r="71" spans="1:16" ht="15.75">
      <c r="A71" s="29" t="s">
        <v>42</v>
      </c>
      <c r="B71" s="30"/>
      <c r="C71" s="31"/>
      <c r="D71" s="32">
        <f aca="true" t="shared" si="15" ref="D71:M71">SUM(D72:D75)</f>
        <v>0</v>
      </c>
      <c r="E71" s="32">
        <f t="shared" si="15"/>
        <v>1811563</v>
      </c>
      <c r="F71" s="32">
        <f t="shared" si="15"/>
        <v>14794546</v>
      </c>
      <c r="G71" s="32">
        <f t="shared" si="15"/>
        <v>0</v>
      </c>
      <c r="H71" s="32">
        <f t="shared" si="15"/>
        <v>0</v>
      </c>
      <c r="I71" s="32">
        <f t="shared" si="15"/>
        <v>199275</v>
      </c>
      <c r="J71" s="32">
        <f t="shared" si="15"/>
        <v>398416</v>
      </c>
      <c r="K71" s="32">
        <f t="shared" si="15"/>
        <v>18487</v>
      </c>
      <c r="L71" s="32">
        <f t="shared" si="15"/>
        <v>0</v>
      </c>
      <c r="M71" s="32">
        <f t="shared" si="15"/>
        <v>0</v>
      </c>
      <c r="N71" s="32">
        <f aca="true" t="shared" si="16" ref="N71:N76">SUM(D71:M71)</f>
        <v>17222287</v>
      </c>
      <c r="O71" s="45">
        <f t="shared" si="14"/>
        <v>641.8562537268932</v>
      </c>
      <c r="P71" s="9"/>
    </row>
    <row r="72" spans="1:16" ht="15">
      <c r="A72" s="12"/>
      <c r="B72" s="25">
        <v>381</v>
      </c>
      <c r="C72" s="20" t="s">
        <v>67</v>
      </c>
      <c r="D72" s="46">
        <v>0</v>
      </c>
      <c r="E72" s="46">
        <v>1811563</v>
      </c>
      <c r="F72" s="46">
        <v>1559546</v>
      </c>
      <c r="G72" s="46">
        <v>0</v>
      </c>
      <c r="H72" s="46">
        <v>0</v>
      </c>
      <c r="I72" s="46">
        <v>0</v>
      </c>
      <c r="J72" s="46">
        <v>398416</v>
      </c>
      <c r="K72" s="46">
        <v>0</v>
      </c>
      <c r="L72" s="46">
        <v>0</v>
      </c>
      <c r="M72" s="46">
        <v>0</v>
      </c>
      <c r="N72" s="46">
        <f t="shared" si="16"/>
        <v>3769525</v>
      </c>
      <c r="O72" s="47">
        <f t="shared" si="14"/>
        <v>140.4861732259988</v>
      </c>
      <c r="P72" s="9"/>
    </row>
    <row r="73" spans="1:16" ht="15">
      <c r="A73" s="12"/>
      <c r="B73" s="25">
        <v>384</v>
      </c>
      <c r="C73" s="20" t="s">
        <v>68</v>
      </c>
      <c r="D73" s="46">
        <v>0</v>
      </c>
      <c r="E73" s="46">
        <v>0</v>
      </c>
      <c r="F73" s="46">
        <v>13235000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13235000</v>
      </c>
      <c r="O73" s="47">
        <f t="shared" si="14"/>
        <v>493.25432319618363</v>
      </c>
      <c r="P73" s="9"/>
    </row>
    <row r="74" spans="1:16" ht="15">
      <c r="A74" s="12"/>
      <c r="B74" s="25">
        <v>385</v>
      </c>
      <c r="C74" s="20" t="s">
        <v>147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18487</v>
      </c>
      <c r="L74" s="46">
        <v>0</v>
      </c>
      <c r="M74" s="46">
        <v>0</v>
      </c>
      <c r="N74" s="46">
        <f t="shared" si="16"/>
        <v>18487</v>
      </c>
      <c r="O74" s="47">
        <f t="shared" si="14"/>
        <v>0.6889907573047108</v>
      </c>
      <c r="P74" s="9"/>
    </row>
    <row r="75" spans="1:16" ht="15.75" thickBot="1">
      <c r="A75" s="12"/>
      <c r="B75" s="25">
        <v>389.9</v>
      </c>
      <c r="C75" s="20" t="s">
        <v>156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199275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199275</v>
      </c>
      <c r="O75" s="47">
        <f t="shared" si="14"/>
        <v>7.426766547406082</v>
      </c>
      <c r="P75" s="9"/>
    </row>
    <row r="76" spans="1:119" ht="16.5" thickBot="1">
      <c r="A76" s="14" t="s">
        <v>54</v>
      </c>
      <c r="B76" s="23"/>
      <c r="C76" s="22"/>
      <c r="D76" s="15">
        <f aca="true" t="shared" si="17" ref="D76:M76">SUM(D5,D15,D22,D37,D54,D60,D71)</f>
        <v>29778083</v>
      </c>
      <c r="E76" s="15">
        <f t="shared" si="17"/>
        <v>7840010</v>
      </c>
      <c r="F76" s="15">
        <f t="shared" si="17"/>
        <v>14794546</v>
      </c>
      <c r="G76" s="15">
        <f t="shared" si="17"/>
        <v>0</v>
      </c>
      <c r="H76" s="15">
        <f t="shared" si="17"/>
        <v>0</v>
      </c>
      <c r="I76" s="15">
        <f t="shared" si="17"/>
        <v>17956379</v>
      </c>
      <c r="J76" s="15">
        <f t="shared" si="17"/>
        <v>485412</v>
      </c>
      <c r="K76" s="15">
        <f t="shared" si="17"/>
        <v>9095932</v>
      </c>
      <c r="L76" s="15">
        <f t="shared" si="17"/>
        <v>0</v>
      </c>
      <c r="M76" s="15">
        <f t="shared" si="17"/>
        <v>0</v>
      </c>
      <c r="N76" s="15">
        <f t="shared" si="16"/>
        <v>79950362</v>
      </c>
      <c r="O76" s="38">
        <f t="shared" si="14"/>
        <v>2979.664654144305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157</v>
      </c>
      <c r="M78" s="48"/>
      <c r="N78" s="48"/>
      <c r="O78" s="43">
        <v>26832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89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14956015</v>
      </c>
      <c r="E5" s="27">
        <f t="shared" si="0"/>
        <v>2213090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369047</v>
      </c>
      <c r="L5" s="27">
        <f t="shared" si="0"/>
        <v>0</v>
      </c>
      <c r="M5" s="27">
        <f t="shared" si="0"/>
        <v>0</v>
      </c>
      <c r="N5" s="28">
        <f>SUM(D5:M5)</f>
        <v>17538152</v>
      </c>
      <c r="O5" s="33">
        <f aca="true" t="shared" si="1" ref="O5:O36">(N5/O$78)</f>
        <v>657.6231579736773</v>
      </c>
      <c r="P5" s="6"/>
    </row>
    <row r="6" spans="1:16" ht="15">
      <c r="A6" s="12"/>
      <c r="B6" s="25">
        <v>311</v>
      </c>
      <c r="C6" s="20" t="s">
        <v>3</v>
      </c>
      <c r="D6" s="46">
        <v>10783580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10783580</v>
      </c>
      <c r="O6" s="47">
        <f t="shared" si="1"/>
        <v>404.348869473921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802602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802602</v>
      </c>
      <c r="O7" s="47">
        <f t="shared" si="1"/>
        <v>30.094941692601896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1410488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1410488</v>
      </c>
      <c r="O8" s="47">
        <f t="shared" si="1"/>
        <v>52.888672241178895</v>
      </c>
      <c r="P8" s="9"/>
    </row>
    <row r="9" spans="1:16" ht="15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211463</v>
      </c>
      <c r="L9" s="46">
        <v>0</v>
      </c>
      <c r="M9" s="46">
        <v>0</v>
      </c>
      <c r="N9" s="46">
        <f>SUM(D9:M9)</f>
        <v>211463</v>
      </c>
      <c r="O9" s="47">
        <f t="shared" si="1"/>
        <v>7.929168697738948</v>
      </c>
      <c r="P9" s="9"/>
    </row>
    <row r="10" spans="1:16" ht="15">
      <c r="A10" s="12"/>
      <c r="B10" s="25">
        <v>312.52</v>
      </c>
      <c r="C10" s="20" t="s">
        <v>103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157584</v>
      </c>
      <c r="L10" s="46">
        <v>0</v>
      </c>
      <c r="M10" s="46">
        <v>0</v>
      </c>
      <c r="N10" s="46">
        <f>SUM(D10:M10)</f>
        <v>157584</v>
      </c>
      <c r="O10" s="47">
        <f t="shared" si="1"/>
        <v>5.908882972739885</v>
      </c>
      <c r="P10" s="9"/>
    </row>
    <row r="11" spans="1:16" ht="15">
      <c r="A11" s="12"/>
      <c r="B11" s="25">
        <v>314.1</v>
      </c>
      <c r="C11" s="20" t="s">
        <v>13</v>
      </c>
      <c r="D11" s="46">
        <v>2239416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2239416</v>
      </c>
      <c r="O11" s="47">
        <f t="shared" si="1"/>
        <v>83.97075255915108</v>
      </c>
      <c r="P11" s="9"/>
    </row>
    <row r="12" spans="1:16" ht="15">
      <c r="A12" s="12"/>
      <c r="B12" s="25">
        <v>314.3</v>
      </c>
      <c r="C12" s="20" t="s">
        <v>14</v>
      </c>
      <c r="D12" s="46">
        <v>347938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347938</v>
      </c>
      <c r="O12" s="47">
        <f t="shared" si="1"/>
        <v>13.046533428325022</v>
      </c>
      <c r="P12" s="9"/>
    </row>
    <row r="13" spans="1:16" ht="15">
      <c r="A13" s="12"/>
      <c r="B13" s="25">
        <v>314.8</v>
      </c>
      <c r="C13" s="20" t="s">
        <v>119</v>
      </c>
      <c r="D13" s="46">
        <v>30728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30728</v>
      </c>
      <c r="O13" s="47">
        <f t="shared" si="1"/>
        <v>1.152199182571525</v>
      </c>
      <c r="P13" s="9"/>
    </row>
    <row r="14" spans="1:16" ht="15">
      <c r="A14" s="12"/>
      <c r="B14" s="25">
        <v>315</v>
      </c>
      <c r="C14" s="20" t="s">
        <v>104</v>
      </c>
      <c r="D14" s="46">
        <v>1303610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1303610</v>
      </c>
      <c r="O14" s="47">
        <f t="shared" si="1"/>
        <v>48.88109790393341</v>
      </c>
      <c r="P14" s="9"/>
    </row>
    <row r="15" spans="1:16" ht="15">
      <c r="A15" s="12"/>
      <c r="B15" s="25">
        <v>316</v>
      </c>
      <c r="C15" s="20" t="s">
        <v>105</v>
      </c>
      <c r="D15" s="46">
        <v>250743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250743</v>
      </c>
      <c r="O15" s="47">
        <f t="shared" si="1"/>
        <v>9.402039821515617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2679484</v>
      </c>
      <c r="E16" s="32">
        <f t="shared" si="3"/>
        <v>264913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320089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3264486</v>
      </c>
      <c r="O16" s="45">
        <f t="shared" si="1"/>
        <v>122.40751434249503</v>
      </c>
      <c r="P16" s="10"/>
    </row>
    <row r="17" spans="1:16" ht="15">
      <c r="A17" s="12"/>
      <c r="B17" s="25">
        <v>322</v>
      </c>
      <c r="C17" s="20" t="s">
        <v>0</v>
      </c>
      <c r="D17" s="46">
        <v>516045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516045</v>
      </c>
      <c r="O17" s="47">
        <f t="shared" si="1"/>
        <v>19.349994375492145</v>
      </c>
      <c r="P17" s="9"/>
    </row>
    <row r="18" spans="1:16" ht="15">
      <c r="A18" s="12"/>
      <c r="B18" s="25">
        <v>323.1</v>
      </c>
      <c r="C18" s="20" t="s">
        <v>19</v>
      </c>
      <c r="D18" s="46">
        <v>1942845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1942845</v>
      </c>
      <c r="O18" s="47">
        <f t="shared" si="1"/>
        <v>72.85031309760396</v>
      </c>
      <c r="P18" s="9"/>
    </row>
    <row r="19" spans="1:16" ht="15">
      <c r="A19" s="12"/>
      <c r="B19" s="25">
        <v>323.4</v>
      </c>
      <c r="C19" s="20" t="s">
        <v>20</v>
      </c>
      <c r="D19" s="46">
        <v>16024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16024</v>
      </c>
      <c r="O19" s="47">
        <f t="shared" si="1"/>
        <v>0.6008474258502381</v>
      </c>
      <c r="P19" s="9"/>
    </row>
    <row r="20" spans="1:16" ht="15">
      <c r="A20" s="12"/>
      <c r="B20" s="25">
        <v>324.32</v>
      </c>
      <c r="C20" s="20" t="s">
        <v>106</v>
      </c>
      <c r="D20" s="46">
        <v>0</v>
      </c>
      <c r="E20" s="46">
        <v>264913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264913</v>
      </c>
      <c r="O20" s="47">
        <f t="shared" si="1"/>
        <v>9.9333683302711</v>
      </c>
      <c r="P20" s="9"/>
    </row>
    <row r="21" spans="1:16" ht="15">
      <c r="A21" s="12"/>
      <c r="B21" s="25">
        <v>325.2</v>
      </c>
      <c r="C21" s="20" t="s">
        <v>120</v>
      </c>
      <c r="D21" s="46">
        <v>187500</v>
      </c>
      <c r="E21" s="46">
        <v>0</v>
      </c>
      <c r="F21" s="46">
        <v>0</v>
      </c>
      <c r="G21" s="46">
        <v>0</v>
      </c>
      <c r="H21" s="46">
        <v>0</v>
      </c>
      <c r="I21" s="46">
        <v>320089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507589</v>
      </c>
      <c r="O21" s="47">
        <f t="shared" si="1"/>
        <v>19.03292211931456</v>
      </c>
      <c r="P21" s="9"/>
    </row>
    <row r="22" spans="1:16" ht="15">
      <c r="A22" s="12"/>
      <c r="B22" s="25">
        <v>329</v>
      </c>
      <c r="C22" s="20" t="s">
        <v>22</v>
      </c>
      <c r="D22" s="46">
        <v>17070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17070</v>
      </c>
      <c r="O22" s="47">
        <f t="shared" si="1"/>
        <v>0.6400689939630282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SUM(D24:D36)</f>
        <v>3863706</v>
      </c>
      <c r="E23" s="32">
        <f t="shared" si="5"/>
        <v>2262548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6126254</v>
      </c>
      <c r="O23" s="45">
        <f t="shared" si="1"/>
        <v>229.71442498781357</v>
      </c>
      <c r="P23" s="10"/>
    </row>
    <row r="24" spans="1:16" ht="15">
      <c r="A24" s="12"/>
      <c r="B24" s="25">
        <v>331.2</v>
      </c>
      <c r="C24" s="20" t="s">
        <v>23</v>
      </c>
      <c r="D24" s="46">
        <v>205920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205920</v>
      </c>
      <c r="O24" s="47">
        <f t="shared" si="1"/>
        <v>7.721324384116389</v>
      </c>
      <c r="P24" s="9"/>
    </row>
    <row r="25" spans="1:16" ht="15">
      <c r="A25" s="12"/>
      <c r="B25" s="25">
        <v>331.49</v>
      </c>
      <c r="C25" s="20" t="s">
        <v>81</v>
      </c>
      <c r="D25" s="46">
        <v>0</v>
      </c>
      <c r="E25" s="46">
        <v>108570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108570</v>
      </c>
      <c r="O25" s="47">
        <f t="shared" si="1"/>
        <v>4.071018785856237</v>
      </c>
      <c r="P25" s="9"/>
    </row>
    <row r="26" spans="1:16" ht="15">
      <c r="A26" s="12"/>
      <c r="B26" s="25">
        <v>334.2</v>
      </c>
      <c r="C26" s="20" t="s">
        <v>26</v>
      </c>
      <c r="D26" s="46">
        <v>19357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19357</v>
      </c>
      <c r="O26" s="47">
        <f t="shared" si="1"/>
        <v>0.7258239904008399</v>
      </c>
      <c r="P26" s="9"/>
    </row>
    <row r="27" spans="1:16" ht="15">
      <c r="A27" s="12"/>
      <c r="B27" s="25">
        <v>335.12</v>
      </c>
      <c r="C27" s="20" t="s">
        <v>107</v>
      </c>
      <c r="D27" s="46">
        <v>822897</v>
      </c>
      <c r="E27" s="46">
        <v>257020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1079917</v>
      </c>
      <c r="O27" s="47">
        <f t="shared" si="1"/>
        <v>40.49334433237092</v>
      </c>
      <c r="P27" s="9"/>
    </row>
    <row r="28" spans="1:16" ht="15">
      <c r="A28" s="12"/>
      <c r="B28" s="25">
        <v>335.15</v>
      </c>
      <c r="C28" s="20" t="s">
        <v>108</v>
      </c>
      <c r="D28" s="46">
        <v>9996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9996</v>
      </c>
      <c r="O28" s="47">
        <f t="shared" si="1"/>
        <v>0.3748172034946942</v>
      </c>
      <c r="P28" s="9"/>
    </row>
    <row r="29" spans="1:16" ht="15">
      <c r="A29" s="12"/>
      <c r="B29" s="25">
        <v>335.18</v>
      </c>
      <c r="C29" s="20" t="s">
        <v>109</v>
      </c>
      <c r="D29" s="46">
        <v>28648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28648</v>
      </c>
      <c r="O29" s="47">
        <f t="shared" si="1"/>
        <v>1.0742060069743897</v>
      </c>
      <c r="P29" s="9"/>
    </row>
    <row r="30" spans="1:16" ht="15">
      <c r="A30" s="12"/>
      <c r="B30" s="25">
        <v>335.21</v>
      </c>
      <c r="C30" s="20" t="s">
        <v>31</v>
      </c>
      <c r="D30" s="46">
        <v>2440048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2440048</v>
      </c>
      <c r="O30" s="47">
        <f t="shared" si="1"/>
        <v>91.49379429299937</v>
      </c>
      <c r="P30" s="9"/>
    </row>
    <row r="31" spans="1:16" ht="15">
      <c r="A31" s="12"/>
      <c r="B31" s="25">
        <v>335.49</v>
      </c>
      <c r="C31" s="20" t="s">
        <v>152</v>
      </c>
      <c r="D31" s="46">
        <v>0</v>
      </c>
      <c r="E31" s="46">
        <v>22908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22908</v>
      </c>
      <c r="O31" s="47">
        <f t="shared" si="1"/>
        <v>0.8589748397015261</v>
      </c>
      <c r="P31" s="9"/>
    </row>
    <row r="32" spans="1:16" ht="15">
      <c r="A32" s="12"/>
      <c r="B32" s="25">
        <v>335.9</v>
      </c>
      <c r="C32" s="20" t="s">
        <v>97</v>
      </c>
      <c r="D32" s="46">
        <v>649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649</v>
      </c>
      <c r="O32" s="47">
        <f t="shared" si="1"/>
        <v>0.024335370655067683</v>
      </c>
      <c r="P32" s="9"/>
    </row>
    <row r="33" spans="1:16" ht="15">
      <c r="A33" s="12"/>
      <c r="B33" s="25">
        <v>337.2</v>
      </c>
      <c r="C33" s="20" t="s">
        <v>32</v>
      </c>
      <c r="D33" s="46">
        <v>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60000</v>
      </c>
      <c r="O33" s="47">
        <f t="shared" si="1"/>
        <v>2.2498031422250553</v>
      </c>
      <c r="P33" s="9"/>
    </row>
    <row r="34" spans="1:16" ht="15">
      <c r="A34" s="12"/>
      <c r="B34" s="25">
        <v>337.4</v>
      </c>
      <c r="C34" s="20" t="s">
        <v>82</v>
      </c>
      <c r="D34" s="46">
        <v>0</v>
      </c>
      <c r="E34" s="46">
        <v>1593807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1593807</v>
      </c>
      <c r="O34" s="47">
        <f t="shared" si="1"/>
        <v>59.76253327833815</v>
      </c>
      <c r="P34" s="9"/>
    </row>
    <row r="35" spans="1:16" ht="15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161430</v>
      </c>
      <c r="O35" s="47">
        <f t="shared" si="1"/>
        <v>6.053095354156511</v>
      </c>
      <c r="P35" s="9"/>
    </row>
    <row r="36" spans="1:16" ht="15">
      <c r="A36" s="12"/>
      <c r="B36" s="25">
        <v>338</v>
      </c>
      <c r="C36" s="20" t="s">
        <v>35</v>
      </c>
      <c r="D36" s="46">
        <v>114761</v>
      </c>
      <c r="E36" s="46">
        <v>280243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395004</v>
      </c>
      <c r="O36" s="47">
        <f t="shared" si="1"/>
        <v>14.811354006524429</v>
      </c>
      <c r="P36" s="9"/>
    </row>
    <row r="37" spans="1:16" ht="15.75">
      <c r="A37" s="29" t="s">
        <v>40</v>
      </c>
      <c r="B37" s="30"/>
      <c r="C37" s="31"/>
      <c r="D37" s="32">
        <f aca="true" t="shared" si="7" ref="D37:M37">SUM(D38:D53)</f>
        <v>3910094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16129147</v>
      </c>
      <c r="J37" s="32">
        <f t="shared" si="7"/>
        <v>738314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20777555</v>
      </c>
      <c r="O37" s="45">
        <f aca="true" t="shared" si="8" ref="O37:O68">(N37/O$78)</f>
        <v>779.0901421125651</v>
      </c>
      <c r="P37" s="10"/>
    </row>
    <row r="38" spans="1:16" ht="15">
      <c r="A38" s="12"/>
      <c r="B38" s="25">
        <v>341.2</v>
      </c>
      <c r="C38" s="20" t="s">
        <v>125</v>
      </c>
      <c r="D38" s="46">
        <v>16950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738314</v>
      </c>
      <c r="K38" s="46">
        <v>0</v>
      </c>
      <c r="L38" s="46">
        <v>0</v>
      </c>
      <c r="M38" s="46">
        <v>0</v>
      </c>
      <c r="N38" s="46">
        <f aca="true" t="shared" si="9" ref="N38:N53">SUM(D38:M38)</f>
        <v>755264</v>
      </c>
      <c r="O38" s="47">
        <f t="shared" si="8"/>
        <v>28.319922006824402</v>
      </c>
      <c r="P38" s="9"/>
    </row>
    <row r="39" spans="1:16" ht="15">
      <c r="A39" s="12"/>
      <c r="B39" s="25">
        <v>341.3</v>
      </c>
      <c r="C39" s="20" t="s">
        <v>110</v>
      </c>
      <c r="D39" s="46">
        <v>4664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4664</v>
      </c>
      <c r="O39" s="47">
        <f t="shared" si="8"/>
        <v>0.17488469758896097</v>
      </c>
      <c r="P39" s="9"/>
    </row>
    <row r="40" spans="1:16" ht="15">
      <c r="A40" s="12"/>
      <c r="B40" s="25">
        <v>342.1</v>
      </c>
      <c r="C40" s="20" t="s">
        <v>126</v>
      </c>
      <c r="D40" s="46">
        <v>18424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18424</v>
      </c>
      <c r="O40" s="47">
        <f t="shared" si="8"/>
        <v>0.6908395515392404</v>
      </c>
      <c r="P40" s="9"/>
    </row>
    <row r="41" spans="1:16" ht="15">
      <c r="A41" s="12"/>
      <c r="B41" s="25">
        <v>342.2</v>
      </c>
      <c r="C41" s="20" t="s">
        <v>45</v>
      </c>
      <c r="D41" s="46">
        <v>382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382</v>
      </c>
      <c r="O41" s="47">
        <f t="shared" si="8"/>
        <v>0.014323746672166186</v>
      </c>
      <c r="P41" s="9"/>
    </row>
    <row r="42" spans="1:16" ht="15">
      <c r="A42" s="12"/>
      <c r="B42" s="25">
        <v>342.5</v>
      </c>
      <c r="C42" s="20" t="s">
        <v>46</v>
      </c>
      <c r="D42" s="46">
        <v>345137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345137</v>
      </c>
      <c r="O42" s="47">
        <f t="shared" si="8"/>
        <v>12.941505118302148</v>
      </c>
      <c r="P42" s="9"/>
    </row>
    <row r="43" spans="1:16" ht="15">
      <c r="A43" s="12"/>
      <c r="B43" s="25">
        <v>342.6</v>
      </c>
      <c r="C43" s="20" t="s">
        <v>47</v>
      </c>
      <c r="D43" s="46">
        <v>730865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730865</v>
      </c>
      <c r="O43" s="47">
        <f t="shared" si="8"/>
        <v>27.405039559038585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4133192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4133192</v>
      </c>
      <c r="O44" s="47">
        <f t="shared" si="8"/>
        <v>154.98113915032434</v>
      </c>
      <c r="P44" s="9"/>
    </row>
    <row r="45" spans="1:16" ht="15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3659433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3659433</v>
      </c>
      <c r="O45" s="47">
        <f t="shared" si="8"/>
        <v>137.21673103603436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8131445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8131445</v>
      </c>
      <c r="O46" s="47">
        <f t="shared" si="8"/>
        <v>304.90250853050355</v>
      </c>
      <c r="P46" s="9"/>
    </row>
    <row r="47" spans="1:16" ht="15">
      <c r="A47" s="12"/>
      <c r="B47" s="25">
        <v>343.6</v>
      </c>
      <c r="C47" s="20" t="s">
        <v>52</v>
      </c>
      <c r="D47" s="46">
        <v>187126</v>
      </c>
      <c r="E47" s="46">
        <v>0</v>
      </c>
      <c r="F47" s="46">
        <v>0</v>
      </c>
      <c r="G47" s="46">
        <v>0</v>
      </c>
      <c r="H47" s="46">
        <v>0</v>
      </c>
      <c r="I47" s="46">
        <v>205077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392203</v>
      </c>
      <c r="O47" s="47">
        <f t="shared" si="8"/>
        <v>14.706325696501557</v>
      </c>
      <c r="P47" s="9"/>
    </row>
    <row r="48" spans="1:16" ht="15">
      <c r="A48" s="12"/>
      <c r="B48" s="25">
        <v>347.2</v>
      </c>
      <c r="C48" s="20" t="s">
        <v>53</v>
      </c>
      <c r="D48" s="46">
        <v>448500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448500</v>
      </c>
      <c r="O48" s="47">
        <f t="shared" si="8"/>
        <v>16.81727848813229</v>
      </c>
      <c r="P48" s="9"/>
    </row>
    <row r="49" spans="1:16" ht="15">
      <c r="A49" s="12"/>
      <c r="B49" s="25">
        <v>347.3</v>
      </c>
      <c r="C49" s="20" t="s">
        <v>143</v>
      </c>
      <c r="D49" s="46">
        <v>29184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29184</v>
      </c>
      <c r="O49" s="47">
        <f t="shared" si="8"/>
        <v>1.094304248378267</v>
      </c>
      <c r="P49" s="9"/>
    </row>
    <row r="50" spans="1:16" ht="15">
      <c r="A50" s="12"/>
      <c r="B50" s="25">
        <v>347.4</v>
      </c>
      <c r="C50" s="20" t="s">
        <v>144</v>
      </c>
      <c r="D50" s="46">
        <v>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74</v>
      </c>
      <c r="O50" s="47">
        <f t="shared" si="8"/>
        <v>0.0027747572087442347</v>
      </c>
      <c r="P50" s="9"/>
    </row>
    <row r="51" spans="1:16" ht="15">
      <c r="A51" s="12"/>
      <c r="B51" s="25">
        <v>347.5</v>
      </c>
      <c r="C51" s="20" t="s">
        <v>145</v>
      </c>
      <c r="D51" s="46">
        <v>270933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270933</v>
      </c>
      <c r="O51" s="47">
        <f t="shared" si="8"/>
        <v>10.159098578874348</v>
      </c>
      <c r="P51" s="9"/>
    </row>
    <row r="52" spans="1:16" ht="15">
      <c r="A52" s="12"/>
      <c r="B52" s="25">
        <v>347.9</v>
      </c>
      <c r="C52" s="20" t="s">
        <v>146</v>
      </c>
      <c r="D52" s="46">
        <v>48713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48713</v>
      </c>
      <c r="O52" s="47">
        <f t="shared" si="8"/>
        <v>1.8265776744534854</v>
      </c>
      <c r="P52" s="9"/>
    </row>
    <row r="53" spans="1:16" ht="15">
      <c r="A53" s="12"/>
      <c r="B53" s="25">
        <v>349</v>
      </c>
      <c r="C53" s="20" t="s">
        <v>1</v>
      </c>
      <c r="D53" s="46">
        <v>1809142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1809142</v>
      </c>
      <c r="O53" s="47">
        <f t="shared" si="8"/>
        <v>67.83688927218869</v>
      </c>
      <c r="P53" s="9"/>
    </row>
    <row r="54" spans="1:16" ht="15.75">
      <c r="A54" s="29" t="s">
        <v>41</v>
      </c>
      <c r="B54" s="30"/>
      <c r="C54" s="31"/>
      <c r="D54" s="32">
        <f aca="true" t="shared" si="10" ref="D54:M54">SUM(D55:D60)</f>
        <v>478179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2">SUM(D54:M54)</f>
        <v>478179</v>
      </c>
      <c r="O54" s="45">
        <f t="shared" si="8"/>
        <v>17.930143612433913</v>
      </c>
      <c r="P54" s="10"/>
    </row>
    <row r="55" spans="1:16" ht="15">
      <c r="A55" s="13"/>
      <c r="B55" s="39">
        <v>351.1</v>
      </c>
      <c r="C55" s="21" t="s">
        <v>56</v>
      </c>
      <c r="D55" s="46">
        <v>22476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22476</v>
      </c>
      <c r="O55" s="47">
        <f t="shared" si="8"/>
        <v>0.8427762570775057</v>
      </c>
      <c r="P55" s="9"/>
    </row>
    <row r="56" spans="1:16" ht="15">
      <c r="A56" s="13"/>
      <c r="B56" s="39">
        <v>351.2</v>
      </c>
      <c r="C56" s="21" t="s">
        <v>128</v>
      </c>
      <c r="D56" s="46">
        <v>388190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388190</v>
      </c>
      <c r="O56" s="47">
        <f t="shared" si="8"/>
        <v>14.555851363005736</v>
      </c>
      <c r="P56" s="9"/>
    </row>
    <row r="57" spans="1:16" ht="15">
      <c r="A57" s="13"/>
      <c r="B57" s="39">
        <v>351.3</v>
      </c>
      <c r="C57" s="21" t="s">
        <v>129</v>
      </c>
      <c r="D57" s="46">
        <v>2447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2447</v>
      </c>
      <c r="O57" s="47">
        <f t="shared" si="8"/>
        <v>0.09175447148374517</v>
      </c>
      <c r="P57" s="9"/>
    </row>
    <row r="58" spans="1:16" ht="15">
      <c r="A58" s="13"/>
      <c r="B58" s="39">
        <v>352</v>
      </c>
      <c r="C58" s="21" t="s">
        <v>57</v>
      </c>
      <c r="D58" s="46">
        <v>22068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22068</v>
      </c>
      <c r="O58" s="47">
        <f t="shared" si="8"/>
        <v>0.8274775957103754</v>
      </c>
      <c r="P58" s="9"/>
    </row>
    <row r="59" spans="1:16" ht="15">
      <c r="A59" s="13"/>
      <c r="B59" s="39">
        <v>354</v>
      </c>
      <c r="C59" s="21" t="s">
        <v>58</v>
      </c>
      <c r="D59" s="46">
        <v>40566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40566</v>
      </c>
      <c r="O59" s="47">
        <f t="shared" si="8"/>
        <v>1.52109190445836</v>
      </c>
      <c r="P59" s="9"/>
    </row>
    <row r="60" spans="1:16" ht="15">
      <c r="A60" s="13"/>
      <c r="B60" s="39">
        <v>359</v>
      </c>
      <c r="C60" s="21" t="s">
        <v>130</v>
      </c>
      <c r="D60" s="46">
        <v>2432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2432</v>
      </c>
      <c r="O60" s="47">
        <f t="shared" si="8"/>
        <v>0.09119202069818891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SUM(D62:D71)</f>
        <v>10874724</v>
      </c>
      <c r="E61" s="32">
        <f t="shared" si="12"/>
        <v>73755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303299</v>
      </c>
      <c r="J61" s="32">
        <f t="shared" si="12"/>
        <v>344</v>
      </c>
      <c r="K61" s="32">
        <f t="shared" si="12"/>
        <v>7874272</v>
      </c>
      <c r="L61" s="32">
        <f t="shared" si="12"/>
        <v>0</v>
      </c>
      <c r="M61" s="32">
        <f t="shared" si="12"/>
        <v>0</v>
      </c>
      <c r="N61" s="32">
        <f t="shared" si="11"/>
        <v>19126394</v>
      </c>
      <c r="O61" s="45">
        <f t="shared" si="8"/>
        <v>717.1770220105741</v>
      </c>
      <c r="P61" s="10"/>
    </row>
    <row r="62" spans="1:16" ht="15">
      <c r="A62" s="12"/>
      <c r="B62" s="25">
        <v>361.1</v>
      </c>
      <c r="C62" s="20" t="s">
        <v>59</v>
      </c>
      <c r="D62" s="46">
        <v>312487</v>
      </c>
      <c r="E62" s="46">
        <v>73755</v>
      </c>
      <c r="F62" s="46">
        <v>0</v>
      </c>
      <c r="G62" s="46">
        <v>0</v>
      </c>
      <c r="H62" s="46">
        <v>0</v>
      </c>
      <c r="I62" s="46">
        <v>186907</v>
      </c>
      <c r="J62" s="46">
        <v>262</v>
      </c>
      <c r="K62" s="46">
        <v>2596410</v>
      </c>
      <c r="L62" s="46">
        <v>0</v>
      </c>
      <c r="M62" s="46">
        <v>0</v>
      </c>
      <c r="N62" s="46">
        <f t="shared" si="11"/>
        <v>3169821</v>
      </c>
      <c r="O62" s="47">
        <f t="shared" si="8"/>
        <v>118.85788743484945</v>
      </c>
      <c r="P62" s="9"/>
    </row>
    <row r="63" spans="1:16" ht="15">
      <c r="A63" s="12"/>
      <c r="B63" s="25">
        <v>361.3</v>
      </c>
      <c r="C63" s="20" t="s">
        <v>60</v>
      </c>
      <c r="D63" s="46">
        <v>3035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3" ref="N63:N71">SUM(D63:M63)</f>
        <v>3035</v>
      </c>
      <c r="O63" s="47">
        <f t="shared" si="8"/>
        <v>0.11380254227755071</v>
      </c>
      <c r="P63" s="9"/>
    </row>
    <row r="64" spans="1:16" ht="15">
      <c r="A64" s="12"/>
      <c r="B64" s="25">
        <v>362</v>
      </c>
      <c r="C64" s="20" t="s">
        <v>62</v>
      </c>
      <c r="D64" s="46">
        <v>1101548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1101548</v>
      </c>
      <c r="O64" s="47">
        <f t="shared" si="8"/>
        <v>41.30443586186209</v>
      </c>
      <c r="P64" s="9"/>
    </row>
    <row r="65" spans="1:16" ht="15">
      <c r="A65" s="12"/>
      <c r="B65" s="25">
        <v>364</v>
      </c>
      <c r="C65" s="20" t="s">
        <v>113</v>
      </c>
      <c r="D65" s="46">
        <v>8087690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8087690</v>
      </c>
      <c r="O65" s="47">
        <f t="shared" si="8"/>
        <v>303.26183958903596</v>
      </c>
      <c r="P65" s="9"/>
    </row>
    <row r="66" spans="1:16" ht="15">
      <c r="A66" s="12"/>
      <c r="B66" s="25">
        <v>365</v>
      </c>
      <c r="C66" s="20" t="s">
        <v>114</v>
      </c>
      <c r="D66" s="46">
        <v>206</v>
      </c>
      <c r="E66" s="46">
        <v>0</v>
      </c>
      <c r="F66" s="46">
        <v>0</v>
      </c>
      <c r="G66" s="46">
        <v>0</v>
      </c>
      <c r="H66" s="46">
        <v>0</v>
      </c>
      <c r="I66" s="46">
        <v>7509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7715</v>
      </c>
      <c r="O66" s="47">
        <f t="shared" si="8"/>
        <v>0.28928718737110504</v>
      </c>
      <c r="P66" s="9"/>
    </row>
    <row r="67" spans="1:16" ht="15">
      <c r="A67" s="12"/>
      <c r="B67" s="25">
        <v>366</v>
      </c>
      <c r="C67" s="20" t="s">
        <v>64</v>
      </c>
      <c r="D67" s="46">
        <v>51939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51939</v>
      </c>
      <c r="O67" s="47">
        <f t="shared" si="8"/>
        <v>1.9475420900671192</v>
      </c>
      <c r="P67" s="9"/>
    </row>
    <row r="68" spans="1:16" ht="15">
      <c r="A68" s="12"/>
      <c r="B68" s="25">
        <v>368</v>
      </c>
      <c r="C68" s="20" t="s">
        <v>138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5277862</v>
      </c>
      <c r="L68" s="46">
        <v>0</v>
      </c>
      <c r="M68" s="46">
        <v>0</v>
      </c>
      <c r="N68" s="46">
        <f t="shared" si="13"/>
        <v>5277862</v>
      </c>
      <c r="O68" s="47">
        <f t="shared" si="8"/>
        <v>197.90250853050358</v>
      </c>
      <c r="P68" s="9"/>
    </row>
    <row r="69" spans="1:16" ht="15">
      <c r="A69" s="12"/>
      <c r="B69" s="25">
        <v>369.3</v>
      </c>
      <c r="C69" s="20" t="s">
        <v>131</v>
      </c>
      <c r="D69" s="46">
        <v>879424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879424</v>
      </c>
      <c r="O69" s="47">
        <f aca="true" t="shared" si="14" ref="O69:O76">(N69/O$78)</f>
        <v>32.97551464246878</v>
      </c>
      <c r="P69" s="9"/>
    </row>
    <row r="70" spans="1:16" ht="15">
      <c r="A70" s="12"/>
      <c r="B70" s="25">
        <v>369.4</v>
      </c>
      <c r="C70" s="20" t="s">
        <v>132</v>
      </c>
      <c r="D70" s="46">
        <v>11073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11073</v>
      </c>
      <c r="O70" s="47">
        <f t="shared" si="14"/>
        <v>0.41520116989763395</v>
      </c>
      <c r="P70" s="9"/>
    </row>
    <row r="71" spans="1:16" ht="15">
      <c r="A71" s="12"/>
      <c r="B71" s="25">
        <v>369.9</v>
      </c>
      <c r="C71" s="20" t="s">
        <v>66</v>
      </c>
      <c r="D71" s="46">
        <v>427322</v>
      </c>
      <c r="E71" s="46">
        <v>0</v>
      </c>
      <c r="F71" s="46">
        <v>0</v>
      </c>
      <c r="G71" s="46">
        <v>0</v>
      </c>
      <c r="H71" s="46">
        <v>0</v>
      </c>
      <c r="I71" s="46">
        <v>108883</v>
      </c>
      <c r="J71" s="46">
        <v>82</v>
      </c>
      <c r="K71" s="46">
        <v>0</v>
      </c>
      <c r="L71" s="46">
        <v>0</v>
      </c>
      <c r="M71" s="46">
        <v>0</v>
      </c>
      <c r="N71" s="46">
        <f t="shared" si="13"/>
        <v>536287</v>
      </c>
      <c r="O71" s="47">
        <f t="shared" si="14"/>
        <v>20.109002962240805</v>
      </c>
      <c r="P71" s="9"/>
    </row>
    <row r="72" spans="1:16" ht="15.75">
      <c r="A72" s="29" t="s">
        <v>42</v>
      </c>
      <c r="B72" s="30"/>
      <c r="C72" s="31"/>
      <c r="D72" s="32">
        <f aca="true" t="shared" si="15" ref="D72:M72">SUM(D73:D75)</f>
        <v>0</v>
      </c>
      <c r="E72" s="32">
        <f t="shared" si="15"/>
        <v>184813</v>
      </c>
      <c r="F72" s="32">
        <f t="shared" si="15"/>
        <v>1779616</v>
      </c>
      <c r="G72" s="32">
        <f t="shared" si="15"/>
        <v>0</v>
      </c>
      <c r="H72" s="32">
        <f t="shared" si="15"/>
        <v>0</v>
      </c>
      <c r="I72" s="32">
        <f t="shared" si="15"/>
        <v>112536</v>
      </c>
      <c r="J72" s="32">
        <f t="shared" si="15"/>
        <v>0</v>
      </c>
      <c r="K72" s="32">
        <f t="shared" si="15"/>
        <v>16383</v>
      </c>
      <c r="L72" s="32">
        <f t="shared" si="15"/>
        <v>0</v>
      </c>
      <c r="M72" s="32">
        <f t="shared" si="15"/>
        <v>0</v>
      </c>
      <c r="N72" s="32">
        <f>SUM(D72:M72)</f>
        <v>2093348</v>
      </c>
      <c r="O72" s="45">
        <f t="shared" si="14"/>
        <v>78.49368180284225</v>
      </c>
      <c r="P72" s="9"/>
    </row>
    <row r="73" spans="1:16" ht="15">
      <c r="A73" s="12"/>
      <c r="B73" s="25">
        <v>381</v>
      </c>
      <c r="C73" s="20" t="s">
        <v>67</v>
      </c>
      <c r="D73" s="46">
        <v>0</v>
      </c>
      <c r="E73" s="46">
        <v>184813</v>
      </c>
      <c r="F73" s="46">
        <v>1779616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1964429</v>
      </c>
      <c r="O73" s="47">
        <f t="shared" si="14"/>
        <v>73.65964228130039</v>
      </c>
      <c r="P73" s="9"/>
    </row>
    <row r="74" spans="1:16" ht="15">
      <c r="A74" s="12"/>
      <c r="B74" s="25">
        <v>382</v>
      </c>
      <c r="C74" s="20" t="s">
        <v>153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112536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112536</v>
      </c>
      <c r="O74" s="47">
        <f t="shared" si="14"/>
        <v>4.2197307735573135</v>
      </c>
      <c r="P74" s="9"/>
    </row>
    <row r="75" spans="1:16" ht="15.75" thickBot="1">
      <c r="A75" s="12"/>
      <c r="B75" s="25">
        <v>385</v>
      </c>
      <c r="C75" s="20" t="s">
        <v>147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16383</v>
      </c>
      <c r="L75" s="46">
        <v>0</v>
      </c>
      <c r="M75" s="46">
        <v>0</v>
      </c>
      <c r="N75" s="46">
        <f>SUM(D75:M75)</f>
        <v>16383</v>
      </c>
      <c r="O75" s="47">
        <f t="shared" si="14"/>
        <v>0.6143087479845514</v>
      </c>
      <c r="P75" s="9"/>
    </row>
    <row r="76" spans="1:119" ht="16.5" thickBot="1">
      <c r="A76" s="14" t="s">
        <v>54</v>
      </c>
      <c r="B76" s="23"/>
      <c r="C76" s="22"/>
      <c r="D76" s="15">
        <f aca="true" t="shared" si="16" ref="D76:M76">SUM(D5,D16,D23,D37,D54,D61,D72)</f>
        <v>36762202</v>
      </c>
      <c r="E76" s="15">
        <f t="shared" si="16"/>
        <v>4999119</v>
      </c>
      <c r="F76" s="15">
        <f t="shared" si="16"/>
        <v>1779616</v>
      </c>
      <c r="G76" s="15">
        <f t="shared" si="16"/>
        <v>0</v>
      </c>
      <c r="H76" s="15">
        <f t="shared" si="16"/>
        <v>0</v>
      </c>
      <c r="I76" s="15">
        <f t="shared" si="16"/>
        <v>16865071</v>
      </c>
      <c r="J76" s="15">
        <f t="shared" si="16"/>
        <v>738658</v>
      </c>
      <c r="K76" s="15">
        <f t="shared" si="16"/>
        <v>8259702</v>
      </c>
      <c r="L76" s="15">
        <f t="shared" si="16"/>
        <v>0</v>
      </c>
      <c r="M76" s="15">
        <f t="shared" si="16"/>
        <v>0</v>
      </c>
      <c r="N76" s="15">
        <f>SUM(D76:M76)</f>
        <v>69404368</v>
      </c>
      <c r="O76" s="38">
        <f t="shared" si="14"/>
        <v>2602.4360868424014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154</v>
      </c>
      <c r="M78" s="48"/>
      <c r="N78" s="48"/>
      <c r="O78" s="43">
        <v>26669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89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14517831</v>
      </c>
      <c r="E5" s="27">
        <f t="shared" si="0"/>
        <v>2436368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349692</v>
      </c>
      <c r="L5" s="27">
        <f t="shared" si="0"/>
        <v>0</v>
      </c>
      <c r="M5" s="27">
        <f t="shared" si="0"/>
        <v>0</v>
      </c>
      <c r="N5" s="28">
        <f>SUM(D5:M5)</f>
        <v>17303891</v>
      </c>
      <c r="O5" s="33">
        <f aca="true" t="shared" si="1" ref="O5:O36">(N5/O$72)</f>
        <v>652.6814649969825</v>
      </c>
      <c r="P5" s="6"/>
    </row>
    <row r="6" spans="1:16" ht="15">
      <c r="A6" s="12"/>
      <c r="B6" s="25">
        <v>311</v>
      </c>
      <c r="C6" s="20" t="s">
        <v>3</v>
      </c>
      <c r="D6" s="46">
        <v>10263530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10263530</v>
      </c>
      <c r="O6" s="47">
        <f t="shared" si="1"/>
        <v>387.12771575135787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1298261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1298261</v>
      </c>
      <c r="O7" s="47">
        <f t="shared" si="1"/>
        <v>48.96880657815329</v>
      </c>
      <c r="P7" s="9"/>
    </row>
    <row r="8" spans="1:16" ht="15">
      <c r="A8" s="12"/>
      <c r="B8" s="25">
        <v>312.3</v>
      </c>
      <c r="C8" s="20" t="s">
        <v>142</v>
      </c>
      <c r="D8" s="46">
        <v>0</v>
      </c>
      <c r="E8" s="46">
        <v>788415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788415</v>
      </c>
      <c r="O8" s="47">
        <f t="shared" si="1"/>
        <v>29.738043150271576</v>
      </c>
      <c r="P8" s="9"/>
    </row>
    <row r="9" spans="1:16" ht="15">
      <c r="A9" s="12"/>
      <c r="B9" s="25">
        <v>312.51</v>
      </c>
      <c r="C9" s="20" t="s">
        <v>76</v>
      </c>
      <c r="D9" s="46">
        <v>0</v>
      </c>
      <c r="E9" s="46">
        <v>194338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349692</v>
      </c>
      <c r="L9" s="46">
        <v>0</v>
      </c>
      <c r="M9" s="46">
        <v>0</v>
      </c>
      <c r="N9" s="46">
        <f>SUM(D9:M9)</f>
        <v>544030</v>
      </c>
      <c r="O9" s="47">
        <f t="shared" si="1"/>
        <v>20.52014182257091</v>
      </c>
      <c r="P9" s="9"/>
    </row>
    <row r="10" spans="1:16" ht="15">
      <c r="A10" s="12"/>
      <c r="B10" s="25">
        <v>312.52</v>
      </c>
      <c r="C10" s="20" t="s">
        <v>103</v>
      </c>
      <c r="D10" s="46">
        <v>0</v>
      </c>
      <c r="E10" s="46">
        <v>155354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155354</v>
      </c>
      <c r="O10" s="47">
        <f t="shared" si="1"/>
        <v>5.8597616173808085</v>
      </c>
      <c r="P10" s="9"/>
    </row>
    <row r="11" spans="1:16" ht="15">
      <c r="A11" s="12"/>
      <c r="B11" s="25">
        <v>314.1</v>
      </c>
      <c r="C11" s="20" t="s">
        <v>13</v>
      </c>
      <c r="D11" s="46">
        <v>2295553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2295553</v>
      </c>
      <c r="O11" s="47">
        <f t="shared" si="1"/>
        <v>86.5854330114665</v>
      </c>
      <c r="P11" s="9"/>
    </row>
    <row r="12" spans="1:16" ht="15">
      <c r="A12" s="12"/>
      <c r="B12" s="25">
        <v>314.3</v>
      </c>
      <c r="C12" s="20" t="s">
        <v>14</v>
      </c>
      <c r="D12" s="46">
        <v>325097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325097</v>
      </c>
      <c r="O12" s="47">
        <f t="shared" si="1"/>
        <v>12.2622585998793</v>
      </c>
      <c r="P12" s="9"/>
    </row>
    <row r="13" spans="1:16" ht="15">
      <c r="A13" s="12"/>
      <c r="B13" s="25">
        <v>314.8</v>
      </c>
      <c r="C13" s="20" t="s">
        <v>119</v>
      </c>
      <c r="D13" s="46">
        <v>27491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27491</v>
      </c>
      <c r="O13" s="47">
        <f t="shared" si="1"/>
        <v>1.0369266747133374</v>
      </c>
      <c r="P13" s="9"/>
    </row>
    <row r="14" spans="1:16" ht="15">
      <c r="A14" s="12"/>
      <c r="B14" s="25">
        <v>315</v>
      </c>
      <c r="C14" s="20" t="s">
        <v>104</v>
      </c>
      <c r="D14" s="46">
        <v>1357045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1357045</v>
      </c>
      <c r="O14" s="47">
        <f t="shared" si="1"/>
        <v>51.18606668678334</v>
      </c>
      <c r="P14" s="9"/>
    </row>
    <row r="15" spans="1:16" ht="15">
      <c r="A15" s="12"/>
      <c r="B15" s="25">
        <v>316</v>
      </c>
      <c r="C15" s="20" t="s">
        <v>105</v>
      </c>
      <c r="D15" s="46">
        <v>249115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249115</v>
      </c>
      <c r="O15" s="47">
        <f t="shared" si="1"/>
        <v>9.396311104405552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2576732</v>
      </c>
      <c r="E16" s="32">
        <f t="shared" si="3"/>
        <v>250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125190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2702172</v>
      </c>
      <c r="O16" s="45">
        <f t="shared" si="1"/>
        <v>101.92260108630055</v>
      </c>
      <c r="P16" s="10"/>
    </row>
    <row r="17" spans="1:16" ht="15">
      <c r="A17" s="12"/>
      <c r="B17" s="25">
        <v>322</v>
      </c>
      <c r="C17" s="20" t="s">
        <v>0</v>
      </c>
      <c r="D17" s="46">
        <v>489107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489107</v>
      </c>
      <c r="O17" s="47">
        <f t="shared" si="1"/>
        <v>18.44851388050694</v>
      </c>
      <c r="P17" s="9"/>
    </row>
    <row r="18" spans="1:16" ht="15">
      <c r="A18" s="12"/>
      <c r="B18" s="25">
        <v>323.1</v>
      </c>
      <c r="C18" s="20" t="s">
        <v>19</v>
      </c>
      <c r="D18" s="46">
        <v>1961690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1961690</v>
      </c>
      <c r="O18" s="47">
        <f t="shared" si="1"/>
        <v>73.99253168376585</v>
      </c>
      <c r="P18" s="9"/>
    </row>
    <row r="19" spans="1:16" ht="15">
      <c r="A19" s="12"/>
      <c r="B19" s="25">
        <v>323.4</v>
      </c>
      <c r="C19" s="20" t="s">
        <v>20</v>
      </c>
      <c r="D19" s="46">
        <v>18740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18740</v>
      </c>
      <c r="O19" s="47">
        <f t="shared" si="1"/>
        <v>0.7068497284248643</v>
      </c>
      <c r="P19" s="9"/>
    </row>
    <row r="20" spans="1:16" ht="15">
      <c r="A20" s="12"/>
      <c r="B20" s="25">
        <v>325.2</v>
      </c>
      <c r="C20" s="20" t="s">
        <v>120</v>
      </c>
      <c r="D20" s="46">
        <v>94800</v>
      </c>
      <c r="E20" s="46">
        <v>250</v>
      </c>
      <c r="F20" s="46">
        <v>0</v>
      </c>
      <c r="G20" s="46">
        <v>0</v>
      </c>
      <c r="H20" s="46">
        <v>0</v>
      </c>
      <c r="I20" s="46">
        <v>125190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220240</v>
      </c>
      <c r="O20" s="47">
        <f t="shared" si="1"/>
        <v>8.307181653590828</v>
      </c>
      <c r="P20" s="9"/>
    </row>
    <row r="21" spans="1:16" ht="15">
      <c r="A21" s="12"/>
      <c r="B21" s="25">
        <v>329</v>
      </c>
      <c r="C21" s="20" t="s">
        <v>22</v>
      </c>
      <c r="D21" s="46">
        <v>12395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12395</v>
      </c>
      <c r="O21" s="47">
        <f t="shared" si="1"/>
        <v>0.46752414001207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SUM(D23:D33)</f>
        <v>3533520</v>
      </c>
      <c r="E22" s="32">
        <f t="shared" si="5"/>
        <v>498230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4031750</v>
      </c>
      <c r="O22" s="45">
        <f t="shared" si="1"/>
        <v>152.07264634882318</v>
      </c>
      <c r="P22" s="10"/>
    </row>
    <row r="23" spans="1:16" ht="15">
      <c r="A23" s="12"/>
      <c r="B23" s="25">
        <v>334.2</v>
      </c>
      <c r="C23" s="20" t="s">
        <v>26</v>
      </c>
      <c r="D23" s="46">
        <v>16870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16870</v>
      </c>
      <c r="O23" s="47">
        <f t="shared" si="1"/>
        <v>0.6363156306578154</v>
      </c>
      <c r="P23" s="9"/>
    </row>
    <row r="24" spans="1:16" ht="15">
      <c r="A24" s="12"/>
      <c r="B24" s="25">
        <v>334.49</v>
      </c>
      <c r="C24" s="20" t="s">
        <v>86</v>
      </c>
      <c r="D24" s="46">
        <v>0</v>
      </c>
      <c r="E24" s="46">
        <v>20111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20111</v>
      </c>
      <c r="O24" s="47">
        <f t="shared" si="1"/>
        <v>0.7585621605310803</v>
      </c>
      <c r="P24" s="9"/>
    </row>
    <row r="25" spans="1:16" ht="15">
      <c r="A25" s="12"/>
      <c r="B25" s="25">
        <v>335.12</v>
      </c>
      <c r="C25" s="20" t="s">
        <v>107</v>
      </c>
      <c r="D25" s="46">
        <v>792583</v>
      </c>
      <c r="E25" s="46">
        <v>247553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1040136</v>
      </c>
      <c r="O25" s="47">
        <f t="shared" si="1"/>
        <v>39.23264936632469</v>
      </c>
      <c r="P25" s="9"/>
    </row>
    <row r="26" spans="1:16" ht="15">
      <c r="A26" s="12"/>
      <c r="B26" s="25">
        <v>335.15</v>
      </c>
      <c r="C26" s="20" t="s">
        <v>108</v>
      </c>
      <c r="D26" s="46">
        <v>14544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14544</v>
      </c>
      <c r="O26" s="47">
        <f t="shared" si="1"/>
        <v>0.5485817742908872</v>
      </c>
      <c r="P26" s="9"/>
    </row>
    <row r="27" spans="1:16" ht="15">
      <c r="A27" s="12"/>
      <c r="B27" s="25">
        <v>335.18</v>
      </c>
      <c r="C27" s="20" t="s">
        <v>109</v>
      </c>
      <c r="D27" s="46">
        <v>2336924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2336924</v>
      </c>
      <c r="O27" s="47">
        <f t="shared" si="1"/>
        <v>88.1458961979481</v>
      </c>
      <c r="P27" s="9"/>
    </row>
    <row r="28" spans="1:16" ht="15">
      <c r="A28" s="12"/>
      <c r="B28" s="25">
        <v>335.21</v>
      </c>
      <c r="C28" s="20" t="s">
        <v>31</v>
      </c>
      <c r="D28" s="46">
        <v>28936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28936</v>
      </c>
      <c r="O28" s="47">
        <f t="shared" si="1"/>
        <v>1.0914302957151478</v>
      </c>
      <c r="P28" s="9"/>
    </row>
    <row r="29" spans="1:16" ht="15">
      <c r="A29" s="12"/>
      <c r="B29" s="25">
        <v>335.9</v>
      </c>
      <c r="C29" s="20" t="s">
        <v>97</v>
      </c>
      <c r="D29" s="46">
        <v>717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717</v>
      </c>
      <c r="O29" s="47">
        <f t="shared" si="1"/>
        <v>0.027044357272178635</v>
      </c>
      <c r="P29" s="9"/>
    </row>
    <row r="30" spans="1:16" ht="15">
      <c r="A30" s="12"/>
      <c r="B30" s="25">
        <v>337.1</v>
      </c>
      <c r="C30" s="20" t="s">
        <v>98</v>
      </c>
      <c r="D30" s="46">
        <v>0</v>
      </c>
      <c r="E30" s="46">
        <v>100792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100792</v>
      </c>
      <c r="O30" s="47">
        <f t="shared" si="1"/>
        <v>3.8017501508750753</v>
      </c>
      <c r="P30" s="9"/>
    </row>
    <row r="31" spans="1:16" ht="15">
      <c r="A31" s="12"/>
      <c r="B31" s="25">
        <v>337.2</v>
      </c>
      <c r="C31" s="20" t="s">
        <v>32</v>
      </c>
      <c r="D31" s="46">
        <v>68414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68414</v>
      </c>
      <c r="O31" s="47">
        <f t="shared" si="1"/>
        <v>2.580491852745926</v>
      </c>
      <c r="P31" s="9"/>
    </row>
    <row r="32" spans="1:16" ht="15">
      <c r="A32" s="12"/>
      <c r="B32" s="25">
        <v>337.7</v>
      </c>
      <c r="C32" s="20" t="s">
        <v>34</v>
      </c>
      <c r="D32" s="46">
        <v>161430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161430</v>
      </c>
      <c r="O32" s="47">
        <f t="shared" si="1"/>
        <v>6.088940856970429</v>
      </c>
      <c r="P32" s="9"/>
    </row>
    <row r="33" spans="1:16" ht="15">
      <c r="A33" s="12"/>
      <c r="B33" s="25">
        <v>338</v>
      </c>
      <c r="C33" s="20" t="s">
        <v>35</v>
      </c>
      <c r="D33" s="46">
        <v>113102</v>
      </c>
      <c r="E33" s="46">
        <v>129774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242876</v>
      </c>
      <c r="O33" s="47">
        <f t="shared" si="1"/>
        <v>9.160983705491853</v>
      </c>
      <c r="P33" s="9"/>
    </row>
    <row r="34" spans="1:16" ht="15.75">
      <c r="A34" s="29" t="s">
        <v>40</v>
      </c>
      <c r="B34" s="30"/>
      <c r="C34" s="31"/>
      <c r="D34" s="32">
        <f aca="true" t="shared" si="7" ref="D34:M34">SUM(D35:D50)</f>
        <v>4047599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15830661</v>
      </c>
      <c r="J34" s="32">
        <f t="shared" si="7"/>
        <v>563382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20441642</v>
      </c>
      <c r="O34" s="45">
        <f t="shared" si="1"/>
        <v>771.0335697042849</v>
      </c>
      <c r="P34" s="10"/>
    </row>
    <row r="35" spans="1:16" ht="15">
      <c r="A35" s="12"/>
      <c r="B35" s="25">
        <v>341.2</v>
      </c>
      <c r="C35" s="20" t="s">
        <v>125</v>
      </c>
      <c r="D35" s="46">
        <v>12475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563382</v>
      </c>
      <c r="K35" s="46">
        <v>0</v>
      </c>
      <c r="L35" s="46">
        <v>0</v>
      </c>
      <c r="M35" s="46">
        <v>0</v>
      </c>
      <c r="N35" s="46">
        <f aca="true" t="shared" si="8" ref="N35:N50">SUM(D35:M35)</f>
        <v>575857</v>
      </c>
      <c r="O35" s="47">
        <f t="shared" si="1"/>
        <v>21.720617079058538</v>
      </c>
      <c r="P35" s="9"/>
    </row>
    <row r="36" spans="1:16" ht="15">
      <c r="A36" s="12"/>
      <c r="B36" s="25">
        <v>341.3</v>
      </c>
      <c r="C36" s="20" t="s">
        <v>110</v>
      </c>
      <c r="D36" s="46">
        <v>3569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3569</v>
      </c>
      <c r="O36" s="47">
        <f t="shared" si="1"/>
        <v>0.13461828605914303</v>
      </c>
      <c r="P36" s="9"/>
    </row>
    <row r="37" spans="1:16" ht="15">
      <c r="A37" s="12"/>
      <c r="B37" s="25">
        <v>342.1</v>
      </c>
      <c r="C37" s="20" t="s">
        <v>126</v>
      </c>
      <c r="D37" s="46">
        <v>19406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19406</v>
      </c>
      <c r="O37" s="47">
        <f aca="true" t="shared" si="9" ref="O37:O68">(N37/O$72)</f>
        <v>0.7319704284852142</v>
      </c>
      <c r="P37" s="9"/>
    </row>
    <row r="38" spans="1:16" ht="15">
      <c r="A38" s="12"/>
      <c r="B38" s="25">
        <v>342.2</v>
      </c>
      <c r="C38" s="20" t="s">
        <v>45</v>
      </c>
      <c r="D38" s="46">
        <v>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397</v>
      </c>
      <c r="O38" s="47">
        <f t="shared" si="9"/>
        <v>0.014974351237175618</v>
      </c>
      <c r="P38" s="9"/>
    </row>
    <row r="39" spans="1:16" ht="15">
      <c r="A39" s="12"/>
      <c r="B39" s="25">
        <v>342.5</v>
      </c>
      <c r="C39" s="20" t="s">
        <v>46</v>
      </c>
      <c r="D39" s="46">
        <v>355488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355488</v>
      </c>
      <c r="O39" s="47">
        <f t="shared" si="9"/>
        <v>13.408569704284853</v>
      </c>
      <c r="P39" s="9"/>
    </row>
    <row r="40" spans="1:16" ht="15">
      <c r="A40" s="12"/>
      <c r="B40" s="25">
        <v>342.6</v>
      </c>
      <c r="C40" s="20" t="s">
        <v>47</v>
      </c>
      <c r="D40" s="46">
        <v>1200604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1200604</v>
      </c>
      <c r="O40" s="47">
        <f t="shared" si="9"/>
        <v>45.285304767652384</v>
      </c>
      <c r="P40" s="9"/>
    </row>
    <row r="41" spans="1:16" ht="15">
      <c r="A41" s="12"/>
      <c r="B41" s="25">
        <v>342.9</v>
      </c>
      <c r="C41" s="20" t="s">
        <v>48</v>
      </c>
      <c r="D41" s="46">
        <v>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</v>
      </c>
      <c r="O41" s="47">
        <f t="shared" si="9"/>
        <v>0.006902534701267351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12000829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12000829</v>
      </c>
      <c r="O42" s="47">
        <f t="shared" si="9"/>
        <v>452.65649517199756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3653209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3653209</v>
      </c>
      <c r="O43" s="47">
        <f t="shared" si="9"/>
        <v>137.79454586602293</v>
      </c>
      <c r="P43" s="9"/>
    </row>
    <row r="44" spans="1:16" ht="15">
      <c r="A44" s="12"/>
      <c r="B44" s="25">
        <v>343.6</v>
      </c>
      <c r="C44" s="20" t="s">
        <v>52</v>
      </c>
      <c r="D44" s="46">
        <v>184254</v>
      </c>
      <c r="E44" s="46">
        <v>0</v>
      </c>
      <c r="F44" s="46">
        <v>0</v>
      </c>
      <c r="G44" s="46">
        <v>0</v>
      </c>
      <c r="H44" s="46">
        <v>0</v>
      </c>
      <c r="I44" s="46">
        <v>176623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360877</v>
      </c>
      <c r="O44" s="47">
        <f t="shared" si="9"/>
        <v>13.611836149668076</v>
      </c>
      <c r="P44" s="9"/>
    </row>
    <row r="45" spans="1:16" ht="15">
      <c r="A45" s="12"/>
      <c r="B45" s="25">
        <v>347.2</v>
      </c>
      <c r="C45" s="20" t="s">
        <v>53</v>
      </c>
      <c r="D45" s="46">
        <v>454687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454687</v>
      </c>
      <c r="O45" s="47">
        <f t="shared" si="9"/>
        <v>17.150233856366928</v>
      </c>
      <c r="P45" s="9"/>
    </row>
    <row r="46" spans="1:16" ht="15">
      <c r="A46" s="12"/>
      <c r="B46" s="25">
        <v>347.3</v>
      </c>
      <c r="C46" s="20" t="s">
        <v>143</v>
      </c>
      <c r="D46" s="46">
        <v>25899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25899</v>
      </c>
      <c r="O46" s="47">
        <f t="shared" si="9"/>
        <v>0.9768783946891973</v>
      </c>
      <c r="P46" s="9"/>
    </row>
    <row r="47" spans="1:16" ht="15">
      <c r="A47" s="12"/>
      <c r="B47" s="25">
        <v>347.4</v>
      </c>
      <c r="C47" s="20" t="s">
        <v>144</v>
      </c>
      <c r="D47" s="46">
        <v>1893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1893</v>
      </c>
      <c r="O47" s="47">
        <f t="shared" si="9"/>
        <v>0.07140162945081473</v>
      </c>
      <c r="P47" s="9"/>
    </row>
    <row r="48" spans="1:16" ht="15">
      <c r="A48" s="12"/>
      <c r="B48" s="25">
        <v>347.5</v>
      </c>
      <c r="C48" s="20" t="s">
        <v>145</v>
      </c>
      <c r="D48" s="46">
        <v>231273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231273</v>
      </c>
      <c r="O48" s="47">
        <f t="shared" si="9"/>
        <v>8.723332830416416</v>
      </c>
      <c r="P48" s="9"/>
    </row>
    <row r="49" spans="1:16" ht="15">
      <c r="A49" s="12"/>
      <c r="B49" s="25">
        <v>347.9</v>
      </c>
      <c r="C49" s="20" t="s">
        <v>146</v>
      </c>
      <c r="D49" s="46">
        <v>53352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53352</v>
      </c>
      <c r="O49" s="47">
        <f t="shared" si="9"/>
        <v>2.0123717561858783</v>
      </c>
      <c r="P49" s="9"/>
    </row>
    <row r="50" spans="1:16" ht="15">
      <c r="A50" s="12"/>
      <c r="B50" s="25">
        <v>349</v>
      </c>
      <c r="C50" s="20" t="s">
        <v>1</v>
      </c>
      <c r="D50" s="46">
        <v>1504119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1504119</v>
      </c>
      <c r="O50" s="47">
        <f t="shared" si="9"/>
        <v>56.733516898008446</v>
      </c>
      <c r="P50" s="9"/>
    </row>
    <row r="51" spans="1:16" ht="15.75">
      <c r="A51" s="29" t="s">
        <v>41</v>
      </c>
      <c r="B51" s="30"/>
      <c r="C51" s="31"/>
      <c r="D51" s="32">
        <f aca="true" t="shared" si="10" ref="D51:M51">SUM(D52:D56)</f>
        <v>220566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8">SUM(D51:M51)</f>
        <v>220566</v>
      </c>
      <c r="O51" s="45">
        <f t="shared" si="9"/>
        <v>8.319477972238985</v>
      </c>
      <c r="P51" s="10"/>
    </row>
    <row r="52" spans="1:16" ht="15">
      <c r="A52" s="13"/>
      <c r="B52" s="39">
        <v>351.1</v>
      </c>
      <c r="C52" s="21" t="s">
        <v>56</v>
      </c>
      <c r="D52" s="46">
        <v>18123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18123</v>
      </c>
      <c r="O52" s="47">
        <f t="shared" si="9"/>
        <v>0.6835772480386241</v>
      </c>
      <c r="P52" s="9"/>
    </row>
    <row r="53" spans="1:16" ht="15">
      <c r="A53" s="13"/>
      <c r="B53" s="39">
        <v>351.3</v>
      </c>
      <c r="C53" s="21" t="s">
        <v>129</v>
      </c>
      <c r="D53" s="46">
        <v>1844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1844</v>
      </c>
      <c r="O53" s="47">
        <f t="shared" si="9"/>
        <v>0.06955340977670489</v>
      </c>
      <c r="P53" s="9"/>
    </row>
    <row r="54" spans="1:16" ht="15">
      <c r="A54" s="13"/>
      <c r="B54" s="39">
        <v>352</v>
      </c>
      <c r="C54" s="21" t="s">
        <v>57</v>
      </c>
      <c r="D54" s="46">
        <v>25753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25753</v>
      </c>
      <c r="O54" s="47">
        <f t="shared" si="9"/>
        <v>0.9713714544357273</v>
      </c>
      <c r="P54" s="9"/>
    </row>
    <row r="55" spans="1:16" ht="15">
      <c r="A55" s="13"/>
      <c r="B55" s="39">
        <v>354</v>
      </c>
      <c r="C55" s="21" t="s">
        <v>58</v>
      </c>
      <c r="D55" s="46">
        <v>169137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169137</v>
      </c>
      <c r="O55" s="47">
        <f t="shared" si="9"/>
        <v>6.379639408569704</v>
      </c>
      <c r="P55" s="9"/>
    </row>
    <row r="56" spans="1:16" ht="15">
      <c r="A56" s="13"/>
      <c r="B56" s="39">
        <v>359</v>
      </c>
      <c r="C56" s="21" t="s">
        <v>130</v>
      </c>
      <c r="D56" s="46">
        <v>5709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5709</v>
      </c>
      <c r="O56" s="47">
        <f t="shared" si="9"/>
        <v>0.21533645141822572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SUM(D58:D64)</f>
        <v>660101</v>
      </c>
      <c r="E57" s="32">
        <f t="shared" si="12"/>
        <v>68434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229866</v>
      </c>
      <c r="J57" s="32">
        <f t="shared" si="12"/>
        <v>18</v>
      </c>
      <c r="K57" s="32">
        <f t="shared" si="12"/>
        <v>9653025</v>
      </c>
      <c r="L57" s="32">
        <f t="shared" si="12"/>
        <v>0</v>
      </c>
      <c r="M57" s="32">
        <f t="shared" si="12"/>
        <v>0</v>
      </c>
      <c r="N57" s="32">
        <f t="shared" si="11"/>
        <v>10611444</v>
      </c>
      <c r="O57" s="45">
        <f t="shared" si="9"/>
        <v>400.25060350030174</v>
      </c>
      <c r="P57" s="10"/>
    </row>
    <row r="58" spans="1:16" ht="15">
      <c r="A58" s="12"/>
      <c r="B58" s="25">
        <v>361.1</v>
      </c>
      <c r="C58" s="20" t="s">
        <v>59</v>
      </c>
      <c r="D58" s="46">
        <v>141590</v>
      </c>
      <c r="E58" s="46">
        <v>68441</v>
      </c>
      <c r="F58" s="46">
        <v>0</v>
      </c>
      <c r="G58" s="46">
        <v>0</v>
      </c>
      <c r="H58" s="46">
        <v>0</v>
      </c>
      <c r="I58" s="46">
        <v>109276</v>
      </c>
      <c r="J58" s="46">
        <v>18</v>
      </c>
      <c r="K58" s="46">
        <v>5359336</v>
      </c>
      <c r="L58" s="46">
        <v>0</v>
      </c>
      <c r="M58" s="46">
        <v>0</v>
      </c>
      <c r="N58" s="46">
        <f t="shared" si="11"/>
        <v>5678661</v>
      </c>
      <c r="O58" s="47">
        <f t="shared" si="9"/>
        <v>214.19210168980084</v>
      </c>
      <c r="P58" s="9"/>
    </row>
    <row r="59" spans="1:16" ht="15">
      <c r="A59" s="12"/>
      <c r="B59" s="25">
        <v>362</v>
      </c>
      <c r="C59" s="20" t="s">
        <v>62</v>
      </c>
      <c r="D59" s="46">
        <v>211105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3" ref="N59:N64">SUM(D59:M59)</f>
        <v>211105</v>
      </c>
      <c r="O59" s="47">
        <f t="shared" si="9"/>
        <v>7.96262070006035</v>
      </c>
      <c r="P59" s="9"/>
    </row>
    <row r="60" spans="1:16" ht="15">
      <c r="A60" s="12"/>
      <c r="B60" s="25">
        <v>364</v>
      </c>
      <c r="C60" s="20" t="s">
        <v>113</v>
      </c>
      <c r="D60" s="46">
        <v>69204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69204</v>
      </c>
      <c r="O60" s="47">
        <f t="shared" si="9"/>
        <v>2.61028968014484</v>
      </c>
      <c r="P60" s="9"/>
    </row>
    <row r="61" spans="1:16" ht="15">
      <c r="A61" s="12"/>
      <c r="B61" s="25">
        <v>365</v>
      </c>
      <c r="C61" s="20" t="s">
        <v>114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2595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2595</v>
      </c>
      <c r="O61" s="47">
        <f t="shared" si="9"/>
        <v>0.0978802051901026</v>
      </c>
      <c r="P61" s="9"/>
    </row>
    <row r="62" spans="1:16" ht="15">
      <c r="A62" s="12"/>
      <c r="B62" s="25">
        <v>366</v>
      </c>
      <c r="C62" s="20" t="s">
        <v>64</v>
      </c>
      <c r="D62" s="46">
        <v>23401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23401</v>
      </c>
      <c r="O62" s="47">
        <f t="shared" si="9"/>
        <v>0.882656910078455</v>
      </c>
      <c r="P62" s="9"/>
    </row>
    <row r="63" spans="1:16" ht="15">
      <c r="A63" s="12"/>
      <c r="B63" s="25">
        <v>368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4293693</v>
      </c>
      <c r="L63" s="46">
        <v>0</v>
      </c>
      <c r="M63" s="46">
        <v>0</v>
      </c>
      <c r="N63" s="46">
        <f t="shared" si="13"/>
        <v>4293693</v>
      </c>
      <c r="O63" s="47">
        <f t="shared" si="9"/>
        <v>161.9528138201569</v>
      </c>
      <c r="P63" s="9"/>
    </row>
    <row r="64" spans="1:16" ht="15">
      <c r="A64" s="12"/>
      <c r="B64" s="25">
        <v>369.9</v>
      </c>
      <c r="C64" s="20" t="s">
        <v>66</v>
      </c>
      <c r="D64" s="46">
        <v>214801</v>
      </c>
      <c r="E64" s="46">
        <v>-7</v>
      </c>
      <c r="F64" s="46">
        <v>0</v>
      </c>
      <c r="G64" s="46">
        <v>0</v>
      </c>
      <c r="H64" s="46">
        <v>0</v>
      </c>
      <c r="I64" s="46">
        <v>117995</v>
      </c>
      <c r="J64" s="46">
        <v>0</v>
      </c>
      <c r="K64" s="46">
        <v>-4</v>
      </c>
      <c r="L64" s="46">
        <v>0</v>
      </c>
      <c r="M64" s="46">
        <v>0</v>
      </c>
      <c r="N64" s="46">
        <f t="shared" si="13"/>
        <v>332785</v>
      </c>
      <c r="O64" s="47">
        <f t="shared" si="9"/>
        <v>12.552240494870247</v>
      </c>
      <c r="P64" s="9"/>
    </row>
    <row r="65" spans="1:16" ht="15.75">
      <c r="A65" s="29" t="s">
        <v>42</v>
      </c>
      <c r="B65" s="30"/>
      <c r="C65" s="31"/>
      <c r="D65" s="32">
        <f aca="true" t="shared" si="14" ref="D65:M65">SUM(D66:D69)</f>
        <v>0</v>
      </c>
      <c r="E65" s="32">
        <f t="shared" si="14"/>
        <v>117712</v>
      </c>
      <c r="F65" s="32">
        <f t="shared" si="14"/>
        <v>25307112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47643</v>
      </c>
      <c r="L65" s="32">
        <f t="shared" si="14"/>
        <v>0</v>
      </c>
      <c r="M65" s="32">
        <f t="shared" si="14"/>
        <v>0</v>
      </c>
      <c r="N65" s="32">
        <f aca="true" t="shared" si="15" ref="N65:N70">SUM(D65:M65)</f>
        <v>25472467</v>
      </c>
      <c r="O65" s="45">
        <f t="shared" si="9"/>
        <v>960.7900950512975</v>
      </c>
      <c r="P65" s="9"/>
    </row>
    <row r="66" spans="1:16" ht="15">
      <c r="A66" s="12"/>
      <c r="B66" s="25">
        <v>381</v>
      </c>
      <c r="C66" s="20" t="s">
        <v>67</v>
      </c>
      <c r="D66" s="46">
        <v>0</v>
      </c>
      <c r="E66" s="46">
        <v>117712</v>
      </c>
      <c r="F66" s="46">
        <v>1662112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1779824</v>
      </c>
      <c r="O66" s="47">
        <f t="shared" si="9"/>
        <v>67.13277006638504</v>
      </c>
      <c r="P66" s="9"/>
    </row>
    <row r="67" spans="1:16" ht="15">
      <c r="A67" s="12"/>
      <c r="B67" s="25">
        <v>384</v>
      </c>
      <c r="C67" s="20" t="s">
        <v>68</v>
      </c>
      <c r="D67" s="46">
        <v>0</v>
      </c>
      <c r="E67" s="46">
        <v>0</v>
      </c>
      <c r="F67" s="46">
        <v>23645000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23645000</v>
      </c>
      <c r="O67" s="47">
        <f t="shared" si="9"/>
        <v>891.8602896801449</v>
      </c>
      <c r="P67" s="9"/>
    </row>
    <row r="68" spans="1:16" ht="15">
      <c r="A68" s="12"/>
      <c r="B68" s="25">
        <v>385</v>
      </c>
      <c r="C68" s="20" t="s">
        <v>147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25724</v>
      </c>
      <c r="L68" s="46">
        <v>0</v>
      </c>
      <c r="M68" s="46">
        <v>0</v>
      </c>
      <c r="N68" s="46">
        <f t="shared" si="15"/>
        <v>25724</v>
      </c>
      <c r="O68" s="47">
        <f t="shared" si="9"/>
        <v>0.9702776101388051</v>
      </c>
      <c r="P68" s="9"/>
    </row>
    <row r="69" spans="1:16" ht="15.75" thickBot="1">
      <c r="A69" s="12"/>
      <c r="B69" s="25">
        <v>389.8</v>
      </c>
      <c r="C69" s="20" t="s">
        <v>139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21919</v>
      </c>
      <c r="L69" s="46">
        <v>0</v>
      </c>
      <c r="M69" s="46">
        <v>0</v>
      </c>
      <c r="N69" s="46">
        <f t="shared" si="15"/>
        <v>21919</v>
      </c>
      <c r="O69" s="47">
        <f>(N69/O$72)</f>
        <v>0.8267576946288473</v>
      </c>
      <c r="P69" s="9"/>
    </row>
    <row r="70" spans="1:119" ht="16.5" thickBot="1">
      <c r="A70" s="14" t="s">
        <v>54</v>
      </c>
      <c r="B70" s="23"/>
      <c r="C70" s="22"/>
      <c r="D70" s="15">
        <f aca="true" t="shared" si="16" ref="D70:M70">SUM(D5,D16,D22,D34,D51,D57,D65)</f>
        <v>25556349</v>
      </c>
      <c r="E70" s="15">
        <f t="shared" si="16"/>
        <v>3120994</v>
      </c>
      <c r="F70" s="15">
        <f t="shared" si="16"/>
        <v>25307112</v>
      </c>
      <c r="G70" s="15">
        <f t="shared" si="16"/>
        <v>0</v>
      </c>
      <c r="H70" s="15">
        <f t="shared" si="16"/>
        <v>0</v>
      </c>
      <c r="I70" s="15">
        <f t="shared" si="16"/>
        <v>16185717</v>
      </c>
      <c r="J70" s="15">
        <f t="shared" si="16"/>
        <v>563400</v>
      </c>
      <c r="K70" s="15">
        <f t="shared" si="16"/>
        <v>10050360</v>
      </c>
      <c r="L70" s="15">
        <f t="shared" si="16"/>
        <v>0</v>
      </c>
      <c r="M70" s="15">
        <f t="shared" si="16"/>
        <v>0</v>
      </c>
      <c r="N70" s="15">
        <f t="shared" si="15"/>
        <v>80783932</v>
      </c>
      <c r="O70" s="38">
        <f>(N70/O$72)</f>
        <v>3047.070458660229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150</v>
      </c>
      <c r="M72" s="48"/>
      <c r="N72" s="48"/>
      <c r="O72" s="43">
        <v>26512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13733413</v>
      </c>
      <c r="E5" s="27">
        <f t="shared" si="0"/>
        <v>2454240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335168</v>
      </c>
      <c r="L5" s="27">
        <f t="shared" si="0"/>
        <v>0</v>
      </c>
      <c r="M5" s="27">
        <f t="shared" si="0"/>
        <v>0</v>
      </c>
      <c r="N5" s="28">
        <f>SUM(D5:M5)</f>
        <v>16522821</v>
      </c>
      <c r="O5" s="33">
        <f aca="true" t="shared" si="1" ref="O5:O36">(N5/O$73)</f>
        <v>625.6037635833554</v>
      </c>
      <c r="P5" s="6"/>
    </row>
    <row r="6" spans="1:16" ht="15">
      <c r="A6" s="12"/>
      <c r="B6" s="25">
        <v>311</v>
      </c>
      <c r="C6" s="20" t="s">
        <v>3</v>
      </c>
      <c r="D6" s="46">
        <v>9509915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9509915</v>
      </c>
      <c r="O6" s="47">
        <f t="shared" si="1"/>
        <v>360.07402218772484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1330034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1330034</v>
      </c>
      <c r="O7" s="47">
        <f t="shared" si="1"/>
        <v>50.35909280224149</v>
      </c>
      <c r="P7" s="9"/>
    </row>
    <row r="8" spans="1:16" ht="15">
      <c r="A8" s="12"/>
      <c r="B8" s="25">
        <v>312.3</v>
      </c>
      <c r="C8" s="20" t="s">
        <v>142</v>
      </c>
      <c r="D8" s="46">
        <v>0</v>
      </c>
      <c r="E8" s="46">
        <v>789038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789038</v>
      </c>
      <c r="O8" s="47">
        <f t="shared" si="1"/>
        <v>29.875354965733976</v>
      </c>
      <c r="P8" s="9"/>
    </row>
    <row r="9" spans="1:16" ht="15">
      <c r="A9" s="12"/>
      <c r="B9" s="25">
        <v>312.51</v>
      </c>
      <c r="C9" s="20" t="s">
        <v>76</v>
      </c>
      <c r="D9" s="46">
        <v>0</v>
      </c>
      <c r="E9" s="46">
        <v>181543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335168</v>
      </c>
      <c r="L9" s="46">
        <v>0</v>
      </c>
      <c r="M9" s="46">
        <v>0</v>
      </c>
      <c r="N9" s="46">
        <f>SUM(D9:M9)</f>
        <v>516711</v>
      </c>
      <c r="O9" s="47">
        <f t="shared" si="1"/>
        <v>19.564234599220022</v>
      </c>
      <c r="P9" s="9"/>
    </row>
    <row r="10" spans="1:16" ht="15">
      <c r="A10" s="12"/>
      <c r="B10" s="25">
        <v>312.52</v>
      </c>
      <c r="C10" s="20" t="s">
        <v>103</v>
      </c>
      <c r="D10" s="46">
        <v>0</v>
      </c>
      <c r="E10" s="46">
        <v>153625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153625</v>
      </c>
      <c r="O10" s="47">
        <f t="shared" si="1"/>
        <v>5.8167051607284845</v>
      </c>
      <c r="P10" s="9"/>
    </row>
    <row r="11" spans="1:16" ht="15">
      <c r="A11" s="12"/>
      <c r="B11" s="25">
        <v>314.1</v>
      </c>
      <c r="C11" s="20" t="s">
        <v>13</v>
      </c>
      <c r="D11" s="46">
        <v>2212177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2212177</v>
      </c>
      <c r="O11" s="47">
        <f t="shared" si="1"/>
        <v>83.75968346522282</v>
      </c>
      <c r="P11" s="9"/>
    </row>
    <row r="12" spans="1:16" ht="15">
      <c r="A12" s="12"/>
      <c r="B12" s="25">
        <v>314.3</v>
      </c>
      <c r="C12" s="20" t="s">
        <v>14</v>
      </c>
      <c r="D12" s="46">
        <v>318223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318223</v>
      </c>
      <c r="O12" s="47">
        <f t="shared" si="1"/>
        <v>12.048881148006512</v>
      </c>
      <c r="P12" s="9"/>
    </row>
    <row r="13" spans="1:16" ht="15">
      <c r="A13" s="12"/>
      <c r="B13" s="25">
        <v>314.8</v>
      </c>
      <c r="C13" s="20" t="s">
        <v>119</v>
      </c>
      <c r="D13" s="46">
        <v>26918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26918</v>
      </c>
      <c r="O13" s="47">
        <f t="shared" si="1"/>
        <v>1.01919654689334</v>
      </c>
      <c r="P13" s="9"/>
    </row>
    <row r="14" spans="1:16" ht="15">
      <c r="A14" s="12"/>
      <c r="B14" s="25">
        <v>315</v>
      </c>
      <c r="C14" s="20" t="s">
        <v>104</v>
      </c>
      <c r="D14" s="46">
        <v>1390004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1390004</v>
      </c>
      <c r="O14" s="47">
        <f t="shared" si="1"/>
        <v>52.629737609329446</v>
      </c>
      <c r="P14" s="9"/>
    </row>
    <row r="15" spans="1:16" ht="15">
      <c r="A15" s="12"/>
      <c r="B15" s="25">
        <v>316</v>
      </c>
      <c r="C15" s="20" t="s">
        <v>105</v>
      </c>
      <c r="D15" s="46">
        <v>276176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276176</v>
      </c>
      <c r="O15" s="47">
        <f t="shared" si="1"/>
        <v>10.456855098254515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2198199</v>
      </c>
      <c r="E16" s="32">
        <f t="shared" si="3"/>
        <v>11867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47975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2258041</v>
      </c>
      <c r="O16" s="45">
        <f t="shared" si="1"/>
        <v>85.49623263034341</v>
      </c>
      <c r="P16" s="10"/>
    </row>
    <row r="17" spans="1:16" ht="15">
      <c r="A17" s="12"/>
      <c r="B17" s="25">
        <v>322</v>
      </c>
      <c r="C17" s="20" t="s">
        <v>0</v>
      </c>
      <c r="D17" s="46">
        <v>426736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426736</v>
      </c>
      <c r="O17" s="47">
        <f t="shared" si="1"/>
        <v>16.15751012835561</v>
      </c>
      <c r="P17" s="9"/>
    </row>
    <row r="18" spans="1:16" ht="15">
      <c r="A18" s="12"/>
      <c r="B18" s="25">
        <v>323.1</v>
      </c>
      <c r="C18" s="20" t="s">
        <v>19</v>
      </c>
      <c r="D18" s="46">
        <v>1733206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1733206</v>
      </c>
      <c r="O18" s="47">
        <f t="shared" si="1"/>
        <v>65.62439892469047</v>
      </c>
      <c r="P18" s="9"/>
    </row>
    <row r="19" spans="1:16" ht="15">
      <c r="A19" s="12"/>
      <c r="B19" s="25">
        <v>323.4</v>
      </c>
      <c r="C19" s="20" t="s">
        <v>20</v>
      </c>
      <c r="D19" s="46">
        <v>13487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13487</v>
      </c>
      <c r="O19" s="47">
        <f t="shared" si="1"/>
        <v>0.5106584377721404</v>
      </c>
      <c r="P19" s="9"/>
    </row>
    <row r="20" spans="1:16" ht="15">
      <c r="A20" s="12"/>
      <c r="B20" s="25">
        <v>325.2</v>
      </c>
      <c r="C20" s="20" t="s">
        <v>120</v>
      </c>
      <c r="D20" s="46">
        <v>12825</v>
      </c>
      <c r="E20" s="46">
        <v>11867</v>
      </c>
      <c r="F20" s="46">
        <v>0</v>
      </c>
      <c r="G20" s="46">
        <v>0</v>
      </c>
      <c r="H20" s="46">
        <v>0</v>
      </c>
      <c r="I20" s="46">
        <v>47975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72667</v>
      </c>
      <c r="O20" s="47">
        <f t="shared" si="1"/>
        <v>2.75139146567718</v>
      </c>
      <c r="P20" s="9"/>
    </row>
    <row r="21" spans="1:16" ht="15">
      <c r="A21" s="12"/>
      <c r="B21" s="25">
        <v>329</v>
      </c>
      <c r="C21" s="20" t="s">
        <v>22</v>
      </c>
      <c r="D21" s="46">
        <v>11945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11945</v>
      </c>
      <c r="O21" s="47">
        <f t="shared" si="1"/>
        <v>0.45227367384801787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SUM(D23:D35)</f>
        <v>3389581</v>
      </c>
      <c r="E22" s="32">
        <f t="shared" si="5"/>
        <v>804826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4194407</v>
      </c>
      <c r="O22" s="45">
        <f t="shared" si="1"/>
        <v>158.81288099655447</v>
      </c>
      <c r="P22" s="10"/>
    </row>
    <row r="23" spans="1:16" ht="15">
      <c r="A23" s="12"/>
      <c r="B23" s="25">
        <v>331.2</v>
      </c>
      <c r="C23" s="20" t="s">
        <v>23</v>
      </c>
      <c r="D23" s="46">
        <v>6764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6764</v>
      </c>
      <c r="O23" s="47">
        <f t="shared" si="1"/>
        <v>0.25610541062436104</v>
      </c>
      <c r="P23" s="9"/>
    </row>
    <row r="24" spans="1:16" ht="15">
      <c r="A24" s="12"/>
      <c r="B24" s="25">
        <v>331.9</v>
      </c>
      <c r="C24" s="20" t="s">
        <v>25</v>
      </c>
      <c r="D24" s="46">
        <v>0</v>
      </c>
      <c r="E24" s="46">
        <v>352283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352283</v>
      </c>
      <c r="O24" s="47">
        <f t="shared" si="1"/>
        <v>13.338495323918064</v>
      </c>
      <c r="P24" s="9"/>
    </row>
    <row r="25" spans="1:16" ht="15">
      <c r="A25" s="12"/>
      <c r="B25" s="25">
        <v>334.2</v>
      </c>
      <c r="C25" s="20" t="s">
        <v>26</v>
      </c>
      <c r="D25" s="46">
        <v>7059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7059</v>
      </c>
      <c r="O25" s="47">
        <f t="shared" si="1"/>
        <v>0.2672749990534247</v>
      </c>
      <c r="P25" s="9"/>
    </row>
    <row r="26" spans="1:16" ht="15">
      <c r="A26" s="12"/>
      <c r="B26" s="25">
        <v>334.49</v>
      </c>
      <c r="C26" s="20" t="s">
        <v>86</v>
      </c>
      <c r="D26" s="46">
        <v>0</v>
      </c>
      <c r="E26" s="46">
        <v>25572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25572</v>
      </c>
      <c r="O26" s="47">
        <f t="shared" si="1"/>
        <v>0.9682329332475105</v>
      </c>
      <c r="P26" s="9"/>
    </row>
    <row r="27" spans="1:16" ht="15">
      <c r="A27" s="12"/>
      <c r="B27" s="25">
        <v>335.12</v>
      </c>
      <c r="C27" s="20" t="s">
        <v>107</v>
      </c>
      <c r="D27" s="46">
        <v>766821</v>
      </c>
      <c r="E27" s="46">
        <v>239506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1006327</v>
      </c>
      <c r="O27" s="47">
        <f t="shared" si="1"/>
        <v>38.10257089848927</v>
      </c>
      <c r="P27" s="9"/>
    </row>
    <row r="28" spans="1:16" ht="15">
      <c r="A28" s="12"/>
      <c r="B28" s="25">
        <v>335.15</v>
      </c>
      <c r="C28" s="20" t="s">
        <v>108</v>
      </c>
      <c r="D28" s="46">
        <v>1689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1689</v>
      </c>
      <c r="O28" s="47">
        <f t="shared" si="1"/>
        <v>0.06395062663284237</v>
      </c>
      <c r="P28" s="9"/>
    </row>
    <row r="29" spans="1:16" ht="15">
      <c r="A29" s="12"/>
      <c r="B29" s="25">
        <v>335.18</v>
      </c>
      <c r="C29" s="20" t="s">
        <v>109</v>
      </c>
      <c r="D29" s="46">
        <v>2247529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2247529</v>
      </c>
      <c r="O29" s="47">
        <f t="shared" si="1"/>
        <v>85.09821665215252</v>
      </c>
      <c r="P29" s="9"/>
    </row>
    <row r="30" spans="1:16" ht="15">
      <c r="A30" s="12"/>
      <c r="B30" s="25">
        <v>335.21</v>
      </c>
      <c r="C30" s="20" t="s">
        <v>31</v>
      </c>
      <c r="D30" s="46">
        <v>21147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21147</v>
      </c>
      <c r="O30" s="47">
        <f t="shared" si="1"/>
        <v>0.8006891068115558</v>
      </c>
      <c r="P30" s="9"/>
    </row>
    <row r="31" spans="1:16" ht="15">
      <c r="A31" s="12"/>
      <c r="B31" s="25">
        <v>335.9</v>
      </c>
      <c r="C31" s="20" t="s">
        <v>97</v>
      </c>
      <c r="D31" s="46">
        <v>1167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1167</v>
      </c>
      <c r="O31" s="47">
        <f t="shared" si="1"/>
        <v>0.04418613456514331</v>
      </c>
      <c r="P31" s="9"/>
    </row>
    <row r="32" spans="1:16" ht="15">
      <c r="A32" s="12"/>
      <c r="B32" s="25">
        <v>337.1</v>
      </c>
      <c r="C32" s="20" t="s">
        <v>98</v>
      </c>
      <c r="D32" s="46">
        <v>0</v>
      </c>
      <c r="E32" s="46">
        <v>68589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68589</v>
      </c>
      <c r="O32" s="47">
        <f t="shared" si="1"/>
        <v>2.596986104274734</v>
      </c>
      <c r="P32" s="9"/>
    </row>
    <row r="33" spans="1:16" ht="15">
      <c r="A33" s="12"/>
      <c r="B33" s="25">
        <v>337.2</v>
      </c>
      <c r="C33" s="20" t="s">
        <v>32</v>
      </c>
      <c r="D33" s="46">
        <v>66699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66699</v>
      </c>
      <c r="O33" s="47">
        <f t="shared" si="1"/>
        <v>2.5254250123054787</v>
      </c>
      <c r="P33" s="9"/>
    </row>
    <row r="34" spans="1:16" ht="15">
      <c r="A34" s="12"/>
      <c r="B34" s="25">
        <v>337.7</v>
      </c>
      <c r="C34" s="20" t="s">
        <v>34</v>
      </c>
      <c r="D34" s="46">
        <v>161430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161430</v>
      </c>
      <c r="O34" s="47">
        <f t="shared" si="1"/>
        <v>6.112225966453372</v>
      </c>
      <c r="P34" s="9"/>
    </row>
    <row r="35" spans="1:16" ht="15">
      <c r="A35" s="12"/>
      <c r="B35" s="25">
        <v>338</v>
      </c>
      <c r="C35" s="20" t="s">
        <v>35</v>
      </c>
      <c r="D35" s="46">
        <v>109276</v>
      </c>
      <c r="E35" s="46">
        <v>118876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228152</v>
      </c>
      <c r="O35" s="47">
        <f t="shared" si="1"/>
        <v>8.638521828026201</v>
      </c>
      <c r="P35" s="9"/>
    </row>
    <row r="36" spans="1:16" ht="15.75">
      <c r="A36" s="29" t="s">
        <v>40</v>
      </c>
      <c r="B36" s="30"/>
      <c r="C36" s="31"/>
      <c r="D36" s="32">
        <f aca="true" t="shared" si="7" ref="D36:M36">SUM(D37:D51)</f>
        <v>3512848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15425363</v>
      </c>
      <c r="J36" s="32">
        <f t="shared" si="7"/>
        <v>1021805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19960016</v>
      </c>
      <c r="O36" s="45">
        <f t="shared" si="1"/>
        <v>755.7463178221195</v>
      </c>
      <c r="P36" s="10"/>
    </row>
    <row r="37" spans="1:16" ht="15">
      <c r="A37" s="12"/>
      <c r="B37" s="25">
        <v>341.2</v>
      </c>
      <c r="C37" s="20" t="s">
        <v>125</v>
      </c>
      <c r="D37" s="46">
        <v>13950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1021805</v>
      </c>
      <c r="K37" s="46">
        <v>0</v>
      </c>
      <c r="L37" s="46">
        <v>0</v>
      </c>
      <c r="M37" s="46">
        <v>0</v>
      </c>
      <c r="N37" s="46">
        <f aca="true" t="shared" si="8" ref="N37:N51">SUM(D37:M37)</f>
        <v>1035755</v>
      </c>
      <c r="O37" s="47">
        <f aca="true" t="shared" si="9" ref="O37:O68">(N37/O$73)</f>
        <v>39.216803604558706</v>
      </c>
      <c r="P37" s="9"/>
    </row>
    <row r="38" spans="1:16" ht="15">
      <c r="A38" s="12"/>
      <c r="B38" s="25">
        <v>341.3</v>
      </c>
      <c r="C38" s="20" t="s">
        <v>110</v>
      </c>
      <c r="D38" s="46">
        <v>5342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5342</v>
      </c>
      <c r="O38" s="47">
        <f t="shared" si="9"/>
        <v>0.2022642080951119</v>
      </c>
      <c r="P38" s="9"/>
    </row>
    <row r="39" spans="1:16" ht="15">
      <c r="A39" s="12"/>
      <c r="B39" s="25">
        <v>342.1</v>
      </c>
      <c r="C39" s="20" t="s">
        <v>126</v>
      </c>
      <c r="D39" s="46">
        <v>27630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27630</v>
      </c>
      <c r="O39" s="47">
        <f t="shared" si="9"/>
        <v>1.0461550111695885</v>
      </c>
      <c r="P39" s="9"/>
    </row>
    <row r="40" spans="1:16" ht="15">
      <c r="A40" s="12"/>
      <c r="B40" s="25">
        <v>342.2</v>
      </c>
      <c r="C40" s="20" t="s">
        <v>45</v>
      </c>
      <c r="D40" s="46">
        <v>431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431</v>
      </c>
      <c r="O40" s="47">
        <f t="shared" si="9"/>
        <v>0.016318958009920108</v>
      </c>
      <c r="P40" s="9"/>
    </row>
    <row r="41" spans="1:16" ht="15">
      <c r="A41" s="12"/>
      <c r="B41" s="25">
        <v>342.5</v>
      </c>
      <c r="C41" s="20" t="s">
        <v>46</v>
      </c>
      <c r="D41" s="46">
        <v>354600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354600</v>
      </c>
      <c r="O41" s="47">
        <f t="shared" si="9"/>
        <v>13.426223921850744</v>
      </c>
      <c r="P41" s="9"/>
    </row>
    <row r="42" spans="1:16" ht="15">
      <c r="A42" s="12"/>
      <c r="B42" s="25">
        <v>342.6</v>
      </c>
      <c r="C42" s="20" t="s">
        <v>47</v>
      </c>
      <c r="D42" s="46">
        <v>644959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644959</v>
      </c>
      <c r="O42" s="47">
        <f t="shared" si="9"/>
        <v>24.420090113967664</v>
      </c>
      <c r="P42" s="9"/>
    </row>
    <row r="43" spans="1:16" ht="15">
      <c r="A43" s="12"/>
      <c r="B43" s="25">
        <v>342.9</v>
      </c>
      <c r="C43" s="20" t="s">
        <v>48</v>
      </c>
      <c r="D43" s="46">
        <v>772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772</v>
      </c>
      <c r="O43" s="47">
        <f t="shared" si="9"/>
        <v>0.029230244973685208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15229303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15229303</v>
      </c>
      <c r="O44" s="47">
        <f t="shared" si="9"/>
        <v>576.6272765135739</v>
      </c>
      <c r="P44" s="9"/>
    </row>
    <row r="45" spans="1:16" ht="15">
      <c r="A45" s="12"/>
      <c r="B45" s="25">
        <v>343.6</v>
      </c>
      <c r="C45" s="20" t="s">
        <v>52</v>
      </c>
      <c r="D45" s="46">
        <v>181648</v>
      </c>
      <c r="E45" s="46">
        <v>0</v>
      </c>
      <c r="F45" s="46">
        <v>0</v>
      </c>
      <c r="G45" s="46">
        <v>0</v>
      </c>
      <c r="H45" s="46">
        <v>0</v>
      </c>
      <c r="I45" s="46">
        <v>196060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377708</v>
      </c>
      <c r="O45" s="47">
        <f t="shared" si="9"/>
        <v>14.301162394456854</v>
      </c>
      <c r="P45" s="9"/>
    </row>
    <row r="46" spans="1:16" ht="15">
      <c r="A46" s="12"/>
      <c r="B46" s="25">
        <v>347.2</v>
      </c>
      <c r="C46" s="20" t="s">
        <v>53</v>
      </c>
      <c r="D46" s="46">
        <v>463764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463764</v>
      </c>
      <c r="O46" s="47">
        <f t="shared" si="9"/>
        <v>17.559501722767028</v>
      </c>
      <c r="P46" s="9"/>
    </row>
    <row r="47" spans="1:16" ht="15">
      <c r="A47" s="12"/>
      <c r="B47" s="25">
        <v>347.3</v>
      </c>
      <c r="C47" s="20" t="s">
        <v>143</v>
      </c>
      <c r="D47" s="46">
        <v>33104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33104</v>
      </c>
      <c r="O47" s="47">
        <f t="shared" si="9"/>
        <v>1.253417136799061</v>
      </c>
      <c r="P47" s="9"/>
    </row>
    <row r="48" spans="1:16" ht="15">
      <c r="A48" s="12"/>
      <c r="B48" s="25">
        <v>347.4</v>
      </c>
      <c r="C48" s="20" t="s">
        <v>144</v>
      </c>
      <c r="D48" s="46">
        <v>2446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2446</v>
      </c>
      <c r="O48" s="47">
        <f t="shared" si="9"/>
        <v>0.09261292643216841</v>
      </c>
      <c r="P48" s="9"/>
    </row>
    <row r="49" spans="1:16" ht="15">
      <c r="A49" s="12"/>
      <c r="B49" s="25">
        <v>347.5</v>
      </c>
      <c r="C49" s="20" t="s">
        <v>145</v>
      </c>
      <c r="D49" s="46">
        <v>236536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236536</v>
      </c>
      <c r="O49" s="47">
        <f t="shared" si="9"/>
        <v>8.955965317481352</v>
      </c>
      <c r="P49" s="9"/>
    </row>
    <row r="50" spans="1:16" ht="15">
      <c r="A50" s="12"/>
      <c r="B50" s="25">
        <v>347.9</v>
      </c>
      <c r="C50" s="20" t="s">
        <v>146</v>
      </c>
      <c r="D50" s="46">
        <v>51931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51931</v>
      </c>
      <c r="O50" s="47">
        <f t="shared" si="9"/>
        <v>1.9662640566430654</v>
      </c>
      <c r="P50" s="9"/>
    </row>
    <row r="51" spans="1:16" ht="15">
      <c r="A51" s="12"/>
      <c r="B51" s="25">
        <v>349</v>
      </c>
      <c r="C51" s="20" t="s">
        <v>1</v>
      </c>
      <c r="D51" s="46">
        <v>1495735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1495735</v>
      </c>
      <c r="O51" s="47">
        <f t="shared" si="9"/>
        <v>56.633031691340726</v>
      </c>
      <c r="P51" s="9"/>
    </row>
    <row r="52" spans="1:16" ht="15.75">
      <c r="A52" s="29" t="s">
        <v>41</v>
      </c>
      <c r="B52" s="30"/>
      <c r="C52" s="31"/>
      <c r="D52" s="32">
        <f aca="true" t="shared" si="10" ref="D52:M52">SUM(D53:D57)</f>
        <v>157135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157135</v>
      </c>
      <c r="O52" s="45">
        <f t="shared" si="9"/>
        <v>5.94960433152853</v>
      </c>
      <c r="P52" s="10"/>
    </row>
    <row r="53" spans="1:16" ht="15">
      <c r="A53" s="13"/>
      <c r="B53" s="39">
        <v>351.1</v>
      </c>
      <c r="C53" s="21" t="s">
        <v>56</v>
      </c>
      <c r="D53" s="46">
        <v>34533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34533</v>
      </c>
      <c r="O53" s="47">
        <f t="shared" si="9"/>
        <v>1.3075233804096777</v>
      </c>
      <c r="P53" s="9"/>
    </row>
    <row r="54" spans="1:16" ht="15">
      <c r="A54" s="13"/>
      <c r="B54" s="39">
        <v>351.3</v>
      </c>
      <c r="C54" s="21" t="s">
        <v>129</v>
      </c>
      <c r="D54" s="46">
        <v>3162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3162</v>
      </c>
      <c r="O54" s="47">
        <f t="shared" si="9"/>
        <v>0.11972284275491273</v>
      </c>
      <c r="P54" s="9"/>
    </row>
    <row r="55" spans="1:16" ht="15">
      <c r="A55" s="13"/>
      <c r="B55" s="39">
        <v>352</v>
      </c>
      <c r="C55" s="21" t="s">
        <v>57</v>
      </c>
      <c r="D55" s="46">
        <v>34616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34616</v>
      </c>
      <c r="O55" s="47">
        <f t="shared" si="9"/>
        <v>1.3106660103744652</v>
      </c>
      <c r="P55" s="9"/>
    </row>
    <row r="56" spans="1:16" ht="15">
      <c r="A56" s="13"/>
      <c r="B56" s="39">
        <v>354</v>
      </c>
      <c r="C56" s="21" t="s">
        <v>58</v>
      </c>
      <c r="D56" s="46">
        <v>81094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81094</v>
      </c>
      <c r="O56" s="47">
        <f t="shared" si="9"/>
        <v>3.0704630646321607</v>
      </c>
      <c r="P56" s="9"/>
    </row>
    <row r="57" spans="1:16" ht="15">
      <c r="A57" s="13"/>
      <c r="B57" s="39">
        <v>359</v>
      </c>
      <c r="C57" s="21" t="s">
        <v>130</v>
      </c>
      <c r="D57" s="46">
        <v>3730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3730</v>
      </c>
      <c r="O57" s="47">
        <f t="shared" si="9"/>
        <v>0.14122903335731324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SUM(D59:D67)</f>
        <v>953302</v>
      </c>
      <c r="E58" s="32">
        <f t="shared" si="12"/>
        <v>-35485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165291</v>
      </c>
      <c r="J58" s="32">
        <f t="shared" si="12"/>
        <v>-1304</v>
      </c>
      <c r="K58" s="32">
        <f t="shared" si="12"/>
        <v>9852631</v>
      </c>
      <c r="L58" s="32">
        <f t="shared" si="12"/>
        <v>0</v>
      </c>
      <c r="M58" s="32">
        <f t="shared" si="12"/>
        <v>0</v>
      </c>
      <c r="N58" s="32">
        <f t="shared" si="11"/>
        <v>10934435</v>
      </c>
      <c r="O58" s="45">
        <f t="shared" si="9"/>
        <v>414.01063950626633</v>
      </c>
      <c r="P58" s="10"/>
    </row>
    <row r="59" spans="1:16" ht="15">
      <c r="A59" s="12"/>
      <c r="B59" s="25">
        <v>361.1</v>
      </c>
      <c r="C59" s="20" t="s">
        <v>59</v>
      </c>
      <c r="D59" s="46">
        <v>66605</v>
      </c>
      <c r="E59" s="46">
        <v>18814</v>
      </c>
      <c r="F59" s="46">
        <v>0</v>
      </c>
      <c r="G59" s="46">
        <v>0</v>
      </c>
      <c r="H59" s="46">
        <v>0</v>
      </c>
      <c r="I59" s="46">
        <v>47899</v>
      </c>
      <c r="J59" s="46">
        <v>-651</v>
      </c>
      <c r="K59" s="46">
        <v>5805515</v>
      </c>
      <c r="L59" s="46">
        <v>0</v>
      </c>
      <c r="M59" s="46">
        <v>0</v>
      </c>
      <c r="N59" s="46">
        <f t="shared" si="11"/>
        <v>5938182</v>
      </c>
      <c r="O59" s="47">
        <f t="shared" si="9"/>
        <v>224.8374540910984</v>
      </c>
      <c r="P59" s="9"/>
    </row>
    <row r="60" spans="1:16" ht="15">
      <c r="A60" s="12"/>
      <c r="B60" s="25">
        <v>362</v>
      </c>
      <c r="C60" s="20" t="s">
        <v>62</v>
      </c>
      <c r="D60" s="46">
        <v>663266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3" ref="N60:N67">SUM(D60:M60)</f>
        <v>663266</v>
      </c>
      <c r="O60" s="47">
        <f t="shared" si="9"/>
        <v>25.11324826776722</v>
      </c>
      <c r="P60" s="9"/>
    </row>
    <row r="61" spans="1:16" ht="15">
      <c r="A61" s="12"/>
      <c r="B61" s="25">
        <v>364</v>
      </c>
      <c r="C61" s="20" t="s">
        <v>113</v>
      </c>
      <c r="D61" s="46">
        <v>73980</v>
      </c>
      <c r="E61" s="46">
        <v>0</v>
      </c>
      <c r="F61" s="46">
        <v>0</v>
      </c>
      <c r="G61" s="46">
        <v>0</v>
      </c>
      <c r="H61" s="46">
        <v>0</v>
      </c>
      <c r="I61" s="46">
        <v>3100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77080</v>
      </c>
      <c r="O61" s="47">
        <f t="shared" si="9"/>
        <v>2.918480935973647</v>
      </c>
      <c r="P61" s="9"/>
    </row>
    <row r="62" spans="1:16" ht="15">
      <c r="A62" s="12"/>
      <c r="B62" s="25">
        <v>365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2520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2520</v>
      </c>
      <c r="O62" s="47">
        <f t="shared" si="9"/>
        <v>0.09541478929234032</v>
      </c>
      <c r="P62" s="9"/>
    </row>
    <row r="63" spans="1:16" ht="15">
      <c r="A63" s="12"/>
      <c r="B63" s="25">
        <v>366</v>
      </c>
      <c r="C63" s="20" t="s">
        <v>64</v>
      </c>
      <c r="D63" s="46">
        <v>77467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3396508</v>
      </c>
      <c r="L63" s="46">
        <v>0</v>
      </c>
      <c r="M63" s="46">
        <v>0</v>
      </c>
      <c r="N63" s="46">
        <f t="shared" si="13"/>
        <v>3473975</v>
      </c>
      <c r="O63" s="47">
        <f t="shared" si="9"/>
        <v>131.53515580629283</v>
      </c>
      <c r="P63" s="9"/>
    </row>
    <row r="64" spans="1:16" ht="15">
      <c r="A64" s="12"/>
      <c r="B64" s="25">
        <v>368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650608</v>
      </c>
      <c r="L64" s="46">
        <v>0</v>
      </c>
      <c r="M64" s="46">
        <v>0</v>
      </c>
      <c r="N64" s="46">
        <f t="shared" si="13"/>
        <v>650608</v>
      </c>
      <c r="O64" s="47">
        <f t="shared" si="9"/>
        <v>24.633978266631328</v>
      </c>
      <c r="P64" s="9"/>
    </row>
    <row r="65" spans="1:16" ht="15">
      <c r="A65" s="12"/>
      <c r="B65" s="25">
        <v>369.3</v>
      </c>
      <c r="C65" s="20" t="s">
        <v>131</v>
      </c>
      <c r="D65" s="46">
        <v>0</v>
      </c>
      <c r="E65" s="46">
        <v>-54299</v>
      </c>
      <c r="F65" s="46">
        <v>0</v>
      </c>
      <c r="G65" s="46">
        <v>0</v>
      </c>
      <c r="H65" s="46">
        <v>0</v>
      </c>
      <c r="I65" s="46">
        <v>-742</v>
      </c>
      <c r="J65" s="46">
        <v>-712</v>
      </c>
      <c r="K65" s="46">
        <v>0</v>
      </c>
      <c r="L65" s="46">
        <v>0</v>
      </c>
      <c r="M65" s="46">
        <v>0</v>
      </c>
      <c r="N65" s="46">
        <f t="shared" si="13"/>
        <v>-55753</v>
      </c>
      <c r="O65" s="47">
        <f t="shared" si="9"/>
        <v>-2.1109764870697814</v>
      </c>
      <c r="P65" s="9"/>
    </row>
    <row r="66" spans="1:16" ht="15">
      <c r="A66" s="12"/>
      <c r="B66" s="25">
        <v>369.4</v>
      </c>
      <c r="C66" s="20" t="s">
        <v>132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59</v>
      </c>
      <c r="K66" s="46">
        <v>0</v>
      </c>
      <c r="L66" s="46">
        <v>0</v>
      </c>
      <c r="M66" s="46">
        <v>0</v>
      </c>
      <c r="N66" s="46">
        <f t="shared" si="13"/>
        <v>59</v>
      </c>
      <c r="O66" s="47">
        <f t="shared" si="9"/>
        <v>0.0022339176858127297</v>
      </c>
      <c r="P66" s="9"/>
    </row>
    <row r="67" spans="1:16" ht="15">
      <c r="A67" s="12"/>
      <c r="B67" s="25">
        <v>369.9</v>
      </c>
      <c r="C67" s="20" t="s">
        <v>66</v>
      </c>
      <c r="D67" s="46">
        <v>71984</v>
      </c>
      <c r="E67" s="46">
        <v>0</v>
      </c>
      <c r="F67" s="46">
        <v>0</v>
      </c>
      <c r="G67" s="46">
        <v>0</v>
      </c>
      <c r="H67" s="46">
        <v>0</v>
      </c>
      <c r="I67" s="46">
        <v>112514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184498</v>
      </c>
      <c r="O67" s="47">
        <f t="shared" si="9"/>
        <v>6.985649918594525</v>
      </c>
      <c r="P67" s="9"/>
    </row>
    <row r="68" spans="1:16" ht="15.75">
      <c r="A68" s="29" t="s">
        <v>42</v>
      </c>
      <c r="B68" s="30"/>
      <c r="C68" s="31"/>
      <c r="D68" s="32">
        <f aca="true" t="shared" si="14" ref="D68:M68">SUM(D69:D70)</f>
        <v>0</v>
      </c>
      <c r="E68" s="32">
        <f t="shared" si="14"/>
        <v>84084</v>
      </c>
      <c r="F68" s="32">
        <f t="shared" si="14"/>
        <v>1155959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9799</v>
      </c>
      <c r="L68" s="32">
        <f t="shared" si="14"/>
        <v>0</v>
      </c>
      <c r="M68" s="32">
        <f t="shared" si="14"/>
        <v>0</v>
      </c>
      <c r="N68" s="32">
        <f>SUM(D68:M68)</f>
        <v>1249842</v>
      </c>
      <c r="O68" s="45">
        <f t="shared" si="9"/>
        <v>47.32278217409413</v>
      </c>
      <c r="P68" s="9"/>
    </row>
    <row r="69" spans="1:16" ht="15">
      <c r="A69" s="12"/>
      <c r="B69" s="25">
        <v>381</v>
      </c>
      <c r="C69" s="20" t="s">
        <v>67</v>
      </c>
      <c r="D69" s="46">
        <v>0</v>
      </c>
      <c r="E69" s="46">
        <v>84084</v>
      </c>
      <c r="F69" s="46">
        <v>1155959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1240043</v>
      </c>
      <c r="O69" s="47">
        <f>(N69/O$73)</f>
        <v>46.95176252319109</v>
      </c>
      <c r="P69" s="9"/>
    </row>
    <row r="70" spans="1:16" ht="15.75" thickBot="1">
      <c r="A70" s="12"/>
      <c r="B70" s="25">
        <v>385</v>
      </c>
      <c r="C70" s="20" t="s">
        <v>147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9799</v>
      </c>
      <c r="L70" s="46">
        <v>0</v>
      </c>
      <c r="M70" s="46">
        <v>0</v>
      </c>
      <c r="N70" s="46">
        <f>SUM(D70:M70)</f>
        <v>9799</v>
      </c>
      <c r="O70" s="47">
        <f>(N70/O$73)</f>
        <v>0.37101965090303285</v>
      </c>
      <c r="P70" s="9"/>
    </row>
    <row r="71" spans="1:119" ht="16.5" thickBot="1">
      <c r="A71" s="14" t="s">
        <v>54</v>
      </c>
      <c r="B71" s="23"/>
      <c r="C71" s="22"/>
      <c r="D71" s="15">
        <f aca="true" t="shared" si="15" ref="D71:M71">SUM(D5,D16,D22,D36,D52,D58,D68)</f>
        <v>23944478</v>
      </c>
      <c r="E71" s="15">
        <f t="shared" si="15"/>
        <v>3319532</v>
      </c>
      <c r="F71" s="15">
        <f t="shared" si="15"/>
        <v>1155959</v>
      </c>
      <c r="G71" s="15">
        <f t="shared" si="15"/>
        <v>0</v>
      </c>
      <c r="H71" s="15">
        <f t="shared" si="15"/>
        <v>0</v>
      </c>
      <c r="I71" s="15">
        <f t="shared" si="15"/>
        <v>15638629</v>
      </c>
      <c r="J71" s="15">
        <f t="shared" si="15"/>
        <v>1020501</v>
      </c>
      <c r="K71" s="15">
        <f t="shared" si="15"/>
        <v>10197598</v>
      </c>
      <c r="L71" s="15">
        <f t="shared" si="15"/>
        <v>0</v>
      </c>
      <c r="M71" s="15">
        <f t="shared" si="15"/>
        <v>0</v>
      </c>
      <c r="N71" s="15">
        <f>SUM(D71:M71)</f>
        <v>55276697</v>
      </c>
      <c r="O71" s="38">
        <f>(N71/O$73)</f>
        <v>2092.9422210442617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148</v>
      </c>
      <c r="M73" s="48"/>
      <c r="N73" s="48"/>
      <c r="O73" s="43">
        <v>26411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12898665</v>
      </c>
      <c r="E5" s="27">
        <f t="shared" si="0"/>
        <v>2051103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14949768</v>
      </c>
      <c r="O5" s="33">
        <f aca="true" t="shared" si="1" ref="O5:O36">(N5/O$76)</f>
        <v>578.9995352439969</v>
      </c>
      <c r="P5" s="6"/>
    </row>
    <row r="6" spans="1:16" ht="15">
      <c r="A6" s="12"/>
      <c r="B6" s="25">
        <v>311</v>
      </c>
      <c r="C6" s="20" t="s">
        <v>3</v>
      </c>
      <c r="D6" s="46">
        <v>8452704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8452704</v>
      </c>
      <c r="O6" s="47">
        <f t="shared" si="1"/>
        <v>327.3704105344694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1283475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1283475</v>
      </c>
      <c r="O7" s="47">
        <f t="shared" si="1"/>
        <v>49.708559256390394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767628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767628</v>
      </c>
      <c r="O8" s="47">
        <f t="shared" si="1"/>
        <v>29.729976762199843</v>
      </c>
      <c r="P8" s="9"/>
    </row>
    <row r="9" spans="1:16" ht="15">
      <c r="A9" s="12"/>
      <c r="B9" s="25">
        <v>312.51</v>
      </c>
      <c r="C9" s="20" t="s">
        <v>76</v>
      </c>
      <c r="D9" s="46">
        <v>168057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168057</v>
      </c>
      <c r="O9" s="47">
        <f t="shared" si="1"/>
        <v>6.508791634391944</v>
      </c>
      <c r="P9" s="9"/>
    </row>
    <row r="10" spans="1:16" ht="15">
      <c r="A10" s="12"/>
      <c r="B10" s="25">
        <v>312.52</v>
      </c>
      <c r="C10" s="20" t="s">
        <v>103</v>
      </c>
      <c r="D10" s="46">
        <v>188055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188055</v>
      </c>
      <c r="O10" s="47">
        <f t="shared" si="1"/>
        <v>7.283307513555384</v>
      </c>
      <c r="P10" s="9"/>
    </row>
    <row r="11" spans="1:16" ht="15">
      <c r="A11" s="12"/>
      <c r="B11" s="25">
        <v>314.1</v>
      </c>
      <c r="C11" s="20" t="s">
        <v>13</v>
      </c>
      <c r="D11" s="46">
        <v>2130636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2130636</v>
      </c>
      <c r="O11" s="47">
        <f t="shared" si="1"/>
        <v>82.51882261812548</v>
      </c>
      <c r="P11" s="9"/>
    </row>
    <row r="12" spans="1:16" ht="15">
      <c r="A12" s="12"/>
      <c r="B12" s="25">
        <v>314.3</v>
      </c>
      <c r="C12" s="20" t="s">
        <v>14</v>
      </c>
      <c r="D12" s="46">
        <v>302528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302528</v>
      </c>
      <c r="O12" s="47">
        <f t="shared" si="1"/>
        <v>11.71680867544539</v>
      </c>
      <c r="P12" s="9"/>
    </row>
    <row r="13" spans="1:16" ht="15">
      <c r="A13" s="12"/>
      <c r="B13" s="25">
        <v>314.8</v>
      </c>
      <c r="C13" s="20" t="s">
        <v>119</v>
      </c>
      <c r="D13" s="46">
        <v>30050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30050</v>
      </c>
      <c r="O13" s="47">
        <f t="shared" si="1"/>
        <v>1.1638264910921765</v>
      </c>
      <c r="P13" s="9"/>
    </row>
    <row r="14" spans="1:16" ht="15">
      <c r="A14" s="12"/>
      <c r="B14" s="25">
        <v>315</v>
      </c>
      <c r="C14" s="20" t="s">
        <v>104</v>
      </c>
      <c r="D14" s="46">
        <v>1373110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1373110</v>
      </c>
      <c r="O14" s="47">
        <f t="shared" si="1"/>
        <v>53.18009295120062</v>
      </c>
      <c r="P14" s="9"/>
    </row>
    <row r="15" spans="1:16" ht="15">
      <c r="A15" s="12"/>
      <c r="B15" s="25">
        <v>316</v>
      </c>
      <c r="C15" s="20" t="s">
        <v>105</v>
      </c>
      <c r="D15" s="46">
        <v>253525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253525</v>
      </c>
      <c r="O15" s="47">
        <f t="shared" si="1"/>
        <v>9.818938807126258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SUM(D17:D21)</f>
        <v>2360318</v>
      </c>
      <c r="E16" s="32">
        <f t="shared" si="3"/>
        <v>103364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2463682</v>
      </c>
      <c r="O16" s="45">
        <f t="shared" si="1"/>
        <v>95.41758326878389</v>
      </c>
      <c r="P16" s="10"/>
    </row>
    <row r="17" spans="1:16" ht="15">
      <c r="A17" s="12"/>
      <c r="B17" s="25">
        <v>322</v>
      </c>
      <c r="C17" s="20" t="s">
        <v>0</v>
      </c>
      <c r="D17" s="46">
        <v>540921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540921</v>
      </c>
      <c r="O17" s="47">
        <f t="shared" si="1"/>
        <v>20.949690162664602</v>
      </c>
      <c r="P17" s="9"/>
    </row>
    <row r="18" spans="1:16" ht="15">
      <c r="A18" s="12"/>
      <c r="B18" s="25">
        <v>323.1</v>
      </c>
      <c r="C18" s="20" t="s">
        <v>19</v>
      </c>
      <c r="D18" s="46">
        <v>1796658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1796658</v>
      </c>
      <c r="O18" s="47">
        <f t="shared" si="1"/>
        <v>69.58396591789311</v>
      </c>
      <c r="P18" s="9"/>
    </row>
    <row r="19" spans="1:16" ht="15">
      <c r="A19" s="12"/>
      <c r="B19" s="25">
        <v>323.4</v>
      </c>
      <c r="C19" s="20" t="s">
        <v>20</v>
      </c>
      <c r="D19" s="46">
        <v>13464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13464</v>
      </c>
      <c r="O19" s="47">
        <f t="shared" si="1"/>
        <v>0.5214562354763749</v>
      </c>
      <c r="P19" s="9"/>
    </row>
    <row r="20" spans="1:16" ht="15">
      <c r="A20" s="12"/>
      <c r="B20" s="25">
        <v>324.32</v>
      </c>
      <c r="C20" s="20" t="s">
        <v>106</v>
      </c>
      <c r="D20" s="46">
        <v>0</v>
      </c>
      <c r="E20" s="46">
        <v>103364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103364</v>
      </c>
      <c r="O20" s="47">
        <f t="shared" si="1"/>
        <v>4.003253292021689</v>
      </c>
      <c r="P20" s="9"/>
    </row>
    <row r="21" spans="1:16" ht="15">
      <c r="A21" s="12"/>
      <c r="B21" s="25">
        <v>329</v>
      </c>
      <c r="C21" s="20" t="s">
        <v>22</v>
      </c>
      <c r="D21" s="46">
        <v>9275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9275</v>
      </c>
      <c r="O21" s="47">
        <f t="shared" si="1"/>
        <v>0.3592176607281177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SUM(D23:D36)</f>
        <v>3463286</v>
      </c>
      <c r="E22" s="32">
        <f t="shared" si="5"/>
        <v>540933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4004219</v>
      </c>
      <c r="O22" s="45">
        <f t="shared" si="1"/>
        <v>155.08206816421378</v>
      </c>
      <c r="P22" s="10"/>
    </row>
    <row r="23" spans="1:16" ht="15">
      <c r="A23" s="12"/>
      <c r="B23" s="25">
        <v>331.2</v>
      </c>
      <c r="C23" s="20" t="s">
        <v>23</v>
      </c>
      <c r="D23" s="46">
        <v>58775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58775</v>
      </c>
      <c r="O23" s="47">
        <f t="shared" si="1"/>
        <v>2.276336173508908</v>
      </c>
      <c r="P23" s="9"/>
    </row>
    <row r="24" spans="1:16" ht="15">
      <c r="A24" s="12"/>
      <c r="B24" s="25">
        <v>331.5</v>
      </c>
      <c r="C24" s="20" t="s">
        <v>121</v>
      </c>
      <c r="D24" s="46">
        <v>0</v>
      </c>
      <c r="E24" s="46">
        <v>142291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142291</v>
      </c>
      <c r="O24" s="47">
        <f t="shared" si="1"/>
        <v>5.510883036405887</v>
      </c>
      <c r="P24" s="9"/>
    </row>
    <row r="25" spans="1:16" ht="15">
      <c r="A25" s="12"/>
      <c r="B25" s="25">
        <v>334.2</v>
      </c>
      <c r="C25" s="20" t="s">
        <v>26</v>
      </c>
      <c r="D25" s="46">
        <v>22977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22977</v>
      </c>
      <c r="O25" s="47">
        <f t="shared" si="1"/>
        <v>0.8898915569326104</v>
      </c>
      <c r="P25" s="9"/>
    </row>
    <row r="26" spans="1:16" ht="15">
      <c r="A26" s="12"/>
      <c r="B26" s="25">
        <v>334.36</v>
      </c>
      <c r="C26" s="20" t="s">
        <v>136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30000</v>
      </c>
      <c r="O26" s="47">
        <f t="shared" si="1"/>
        <v>1.1618900077459333</v>
      </c>
      <c r="P26" s="9"/>
    </row>
    <row r="27" spans="1:16" ht="15">
      <c r="A27" s="12"/>
      <c r="B27" s="25">
        <v>335.12</v>
      </c>
      <c r="C27" s="20" t="s">
        <v>107</v>
      </c>
      <c r="D27" s="46">
        <v>602056</v>
      </c>
      <c r="E27" s="46">
        <v>187383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789439</v>
      </c>
      <c r="O27" s="47">
        <f t="shared" si="1"/>
        <v>30.574709527498065</v>
      </c>
      <c r="P27" s="9"/>
    </row>
    <row r="28" spans="1:16" ht="15">
      <c r="A28" s="12"/>
      <c r="B28" s="25">
        <v>335.15</v>
      </c>
      <c r="C28" s="20" t="s">
        <v>108</v>
      </c>
      <c r="D28" s="46">
        <v>11012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11012</v>
      </c>
      <c r="O28" s="47">
        <f t="shared" si="1"/>
        <v>0.4264910921766073</v>
      </c>
      <c r="P28" s="9"/>
    </row>
    <row r="29" spans="1:16" ht="15">
      <c r="A29" s="12"/>
      <c r="B29" s="25">
        <v>335.18</v>
      </c>
      <c r="C29" s="20" t="s">
        <v>109</v>
      </c>
      <c r="D29" s="46">
        <v>2342854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2342854</v>
      </c>
      <c r="O29" s="47">
        <f t="shared" si="1"/>
        <v>90.73795507358636</v>
      </c>
      <c r="P29" s="9"/>
    </row>
    <row r="30" spans="1:16" ht="15">
      <c r="A30" s="12"/>
      <c r="B30" s="25">
        <v>335.21</v>
      </c>
      <c r="C30" s="20" t="s">
        <v>31</v>
      </c>
      <c r="D30" s="46">
        <v>26668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26668</v>
      </c>
      <c r="O30" s="47">
        <f t="shared" si="1"/>
        <v>1.032842757552285</v>
      </c>
      <c r="P30" s="9"/>
    </row>
    <row r="31" spans="1:16" ht="15">
      <c r="A31" s="12"/>
      <c r="B31" s="25">
        <v>335.7</v>
      </c>
      <c r="C31" s="20" t="s">
        <v>123</v>
      </c>
      <c r="D31" s="46">
        <v>21267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21267</v>
      </c>
      <c r="O31" s="47">
        <f t="shared" si="1"/>
        <v>0.8236638264910922</v>
      </c>
      <c r="P31" s="9"/>
    </row>
    <row r="32" spans="1:16" ht="15">
      <c r="A32" s="12"/>
      <c r="B32" s="25">
        <v>335.9</v>
      </c>
      <c r="C32" s="20" t="s">
        <v>97</v>
      </c>
      <c r="D32" s="46">
        <v>533</v>
      </c>
      <c r="E32" s="46">
        <v>27094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27627</v>
      </c>
      <c r="O32" s="47">
        <f t="shared" si="1"/>
        <v>1.06998450813323</v>
      </c>
      <c r="P32" s="9"/>
    </row>
    <row r="33" spans="1:16" ht="15">
      <c r="A33" s="12"/>
      <c r="B33" s="25">
        <v>337.1</v>
      </c>
      <c r="C33" s="20" t="s">
        <v>98</v>
      </c>
      <c r="D33" s="46">
        <v>0</v>
      </c>
      <c r="E33" s="46">
        <v>56880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56880</v>
      </c>
      <c r="O33" s="47">
        <f t="shared" si="1"/>
        <v>2.20294345468629</v>
      </c>
      <c r="P33" s="9"/>
    </row>
    <row r="34" spans="1:16" ht="15">
      <c r="A34" s="12"/>
      <c r="B34" s="25">
        <v>337.2</v>
      </c>
      <c r="C34" s="20" t="s">
        <v>32</v>
      </c>
      <c r="D34" s="46">
        <v>70755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70755</v>
      </c>
      <c r="O34" s="47">
        <f t="shared" si="1"/>
        <v>2.740317583268784</v>
      </c>
      <c r="P34" s="9"/>
    </row>
    <row r="35" spans="1:16" ht="15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161430</v>
      </c>
      <c r="O35" s="47">
        <f t="shared" si="1"/>
        <v>6.252130131680867</v>
      </c>
      <c r="P35" s="9"/>
    </row>
    <row r="36" spans="1:16" ht="15">
      <c r="A36" s="12"/>
      <c r="B36" s="25">
        <v>338</v>
      </c>
      <c r="C36" s="20" t="s">
        <v>35</v>
      </c>
      <c r="D36" s="46">
        <v>114959</v>
      </c>
      <c r="E36" s="46">
        <v>127285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242244</v>
      </c>
      <c r="O36" s="47">
        <f t="shared" si="1"/>
        <v>9.382029434546864</v>
      </c>
      <c r="P36" s="9"/>
    </row>
    <row r="37" spans="1:16" ht="15.75">
      <c r="A37" s="29" t="s">
        <v>40</v>
      </c>
      <c r="B37" s="30"/>
      <c r="C37" s="31"/>
      <c r="D37" s="32">
        <f aca="true" t="shared" si="8" ref="D37:M37">SUM(D38:D51)</f>
        <v>3091852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15041196</v>
      </c>
      <c r="J37" s="32">
        <f t="shared" si="8"/>
        <v>856698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18989746</v>
      </c>
      <c r="O37" s="45">
        <f aca="true" t="shared" si="9" ref="O37:O68">(N37/O$76)</f>
        <v>735.4665375677769</v>
      </c>
      <c r="P37" s="10"/>
    </row>
    <row r="38" spans="1:16" ht="15">
      <c r="A38" s="12"/>
      <c r="B38" s="25">
        <v>341.1</v>
      </c>
      <c r="C38" s="20" t="s">
        <v>124</v>
      </c>
      <c r="D38" s="46">
        <v>14162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14162</v>
      </c>
      <c r="O38" s="47">
        <f t="shared" si="9"/>
        <v>0.5484895429899302</v>
      </c>
      <c r="P38" s="9"/>
    </row>
    <row r="39" spans="1:16" ht="15">
      <c r="A39" s="12"/>
      <c r="B39" s="25">
        <v>341.2</v>
      </c>
      <c r="C39" s="20" t="s">
        <v>125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856698</v>
      </c>
      <c r="K39" s="46">
        <v>0</v>
      </c>
      <c r="L39" s="46">
        <v>0</v>
      </c>
      <c r="M39" s="46">
        <v>0</v>
      </c>
      <c r="N39" s="46">
        <f aca="true" t="shared" si="10" ref="N39:N51">SUM(D39:M39)</f>
        <v>856698</v>
      </c>
      <c r="O39" s="47">
        <f t="shared" si="9"/>
        <v>33.17962819519752</v>
      </c>
      <c r="P39" s="9"/>
    </row>
    <row r="40" spans="1:16" ht="15">
      <c r="A40" s="12"/>
      <c r="B40" s="25">
        <v>342.1</v>
      </c>
      <c r="C40" s="20" t="s">
        <v>126</v>
      </c>
      <c r="D40" s="46">
        <v>11335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11335</v>
      </c>
      <c r="O40" s="47">
        <f t="shared" si="9"/>
        <v>0.43900077459333847</v>
      </c>
      <c r="P40" s="9"/>
    </row>
    <row r="41" spans="1:16" ht="15">
      <c r="A41" s="12"/>
      <c r="B41" s="25">
        <v>342.2</v>
      </c>
      <c r="C41" s="20" t="s">
        <v>45</v>
      </c>
      <c r="D41" s="46">
        <v>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542</v>
      </c>
      <c r="O41" s="47">
        <f t="shared" si="9"/>
        <v>0.02099147947327653</v>
      </c>
      <c r="P41" s="9"/>
    </row>
    <row r="42" spans="1:16" ht="15">
      <c r="A42" s="12"/>
      <c r="B42" s="25">
        <v>342.4</v>
      </c>
      <c r="C42" s="20" t="s">
        <v>137</v>
      </c>
      <c r="D42" s="46">
        <v>553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553</v>
      </c>
      <c r="O42" s="47">
        <f t="shared" si="9"/>
        <v>0.021417505809450038</v>
      </c>
      <c r="P42" s="9"/>
    </row>
    <row r="43" spans="1:16" ht="15">
      <c r="A43" s="12"/>
      <c r="B43" s="25">
        <v>342.5</v>
      </c>
      <c r="C43" s="20" t="s">
        <v>46</v>
      </c>
      <c r="D43" s="46">
        <v>408788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408788</v>
      </c>
      <c r="O43" s="47">
        <f t="shared" si="9"/>
        <v>15.832223082881487</v>
      </c>
      <c r="P43" s="9"/>
    </row>
    <row r="44" spans="1:16" ht="15">
      <c r="A44" s="12"/>
      <c r="B44" s="25">
        <v>342.6</v>
      </c>
      <c r="C44" s="20" t="s">
        <v>47</v>
      </c>
      <c r="D44" s="46">
        <v>173089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173089</v>
      </c>
      <c r="O44" s="47">
        <f t="shared" si="9"/>
        <v>6.703679318357862</v>
      </c>
      <c r="P44" s="9"/>
    </row>
    <row r="45" spans="1:16" ht="15">
      <c r="A45" s="12"/>
      <c r="B45" s="25">
        <v>342.9</v>
      </c>
      <c r="C45" s="20" t="s">
        <v>48</v>
      </c>
      <c r="D45" s="46">
        <v>748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748</v>
      </c>
      <c r="O45" s="47">
        <f t="shared" si="9"/>
        <v>0.028969790859798606</v>
      </c>
      <c r="P45" s="9"/>
    </row>
    <row r="46" spans="1:16" ht="15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3713711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3713711</v>
      </c>
      <c r="O46" s="47">
        <f t="shared" si="9"/>
        <v>143.83079008520528</v>
      </c>
      <c r="P46" s="9"/>
    </row>
    <row r="47" spans="1:16" ht="15">
      <c r="A47" s="12"/>
      <c r="B47" s="25">
        <v>343.4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3589760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3589760</v>
      </c>
      <c r="O47" s="47">
        <f t="shared" si="9"/>
        <v>139.0302091402014</v>
      </c>
      <c r="P47" s="9"/>
    </row>
    <row r="48" spans="1:16" ht="15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7438083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7438083</v>
      </c>
      <c r="O48" s="47">
        <f t="shared" si="9"/>
        <v>288.0744771494965</v>
      </c>
      <c r="P48" s="9"/>
    </row>
    <row r="49" spans="1:16" ht="15">
      <c r="A49" s="12"/>
      <c r="B49" s="25">
        <v>343.6</v>
      </c>
      <c r="C49" s="20" t="s">
        <v>52</v>
      </c>
      <c r="D49" s="46">
        <v>175357</v>
      </c>
      <c r="E49" s="46">
        <v>0</v>
      </c>
      <c r="F49" s="46">
        <v>0</v>
      </c>
      <c r="G49" s="46">
        <v>0</v>
      </c>
      <c r="H49" s="46">
        <v>0</v>
      </c>
      <c r="I49" s="46">
        <v>299642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474999</v>
      </c>
      <c r="O49" s="47">
        <f t="shared" si="9"/>
        <v>18.396553059643686</v>
      </c>
      <c r="P49" s="9"/>
    </row>
    <row r="50" spans="1:16" ht="15">
      <c r="A50" s="12"/>
      <c r="B50" s="25">
        <v>347.2</v>
      </c>
      <c r="C50" s="20" t="s">
        <v>53</v>
      </c>
      <c r="D50" s="46">
        <v>780304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780304</v>
      </c>
      <c r="O50" s="47">
        <f t="shared" si="9"/>
        <v>30.22091402013943</v>
      </c>
      <c r="P50" s="9"/>
    </row>
    <row r="51" spans="1:16" ht="15">
      <c r="A51" s="12"/>
      <c r="B51" s="25">
        <v>349</v>
      </c>
      <c r="C51" s="20" t="s">
        <v>1</v>
      </c>
      <c r="D51" s="46">
        <v>1526974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1526974</v>
      </c>
      <c r="O51" s="47">
        <f t="shared" si="9"/>
        <v>59.139194422927964</v>
      </c>
      <c r="P51" s="9"/>
    </row>
    <row r="52" spans="1:16" ht="15.75">
      <c r="A52" s="29" t="s">
        <v>41</v>
      </c>
      <c r="B52" s="30"/>
      <c r="C52" s="31"/>
      <c r="D52" s="32">
        <f aca="true" t="shared" si="11" ref="D52:M52">SUM(D53:D58)</f>
        <v>190095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60">SUM(D52:M52)</f>
        <v>190095</v>
      </c>
      <c r="O52" s="45">
        <f t="shared" si="9"/>
        <v>7.362316034082107</v>
      </c>
      <c r="P52" s="10"/>
    </row>
    <row r="53" spans="1:16" ht="15">
      <c r="A53" s="13"/>
      <c r="B53" s="39">
        <v>351.1</v>
      </c>
      <c r="C53" s="21" t="s">
        <v>56</v>
      </c>
      <c r="D53" s="46">
        <v>37656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37656</v>
      </c>
      <c r="O53" s="47">
        <f t="shared" si="9"/>
        <v>1.4584043377226956</v>
      </c>
      <c r="P53" s="9"/>
    </row>
    <row r="54" spans="1:16" ht="15">
      <c r="A54" s="13"/>
      <c r="B54" s="39">
        <v>351.2</v>
      </c>
      <c r="C54" s="21" t="s">
        <v>128</v>
      </c>
      <c r="D54" s="46">
        <v>6618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6618</v>
      </c>
      <c r="O54" s="47">
        <f t="shared" si="9"/>
        <v>0.2563129357087529</v>
      </c>
      <c r="P54" s="9"/>
    </row>
    <row r="55" spans="1:16" ht="15">
      <c r="A55" s="13"/>
      <c r="B55" s="39">
        <v>351.3</v>
      </c>
      <c r="C55" s="21" t="s">
        <v>129</v>
      </c>
      <c r="D55" s="46">
        <v>3461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3461</v>
      </c>
      <c r="O55" s="47">
        <f t="shared" si="9"/>
        <v>0.13404337722695583</v>
      </c>
      <c r="P55" s="9"/>
    </row>
    <row r="56" spans="1:16" ht="15">
      <c r="A56" s="13"/>
      <c r="B56" s="39">
        <v>352</v>
      </c>
      <c r="C56" s="21" t="s">
        <v>57</v>
      </c>
      <c r="D56" s="46">
        <v>39580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39580</v>
      </c>
      <c r="O56" s="47">
        <f t="shared" si="9"/>
        <v>1.532920216886135</v>
      </c>
      <c r="P56" s="9"/>
    </row>
    <row r="57" spans="1:16" ht="15">
      <c r="A57" s="13"/>
      <c r="B57" s="39">
        <v>354</v>
      </c>
      <c r="C57" s="21" t="s">
        <v>58</v>
      </c>
      <c r="D57" s="46">
        <v>97652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97652</v>
      </c>
      <c r="O57" s="47">
        <f t="shared" si="9"/>
        <v>3.782029434546863</v>
      </c>
      <c r="P57" s="9"/>
    </row>
    <row r="58" spans="1:16" ht="15">
      <c r="A58" s="13"/>
      <c r="B58" s="39">
        <v>359</v>
      </c>
      <c r="C58" s="21" t="s">
        <v>130</v>
      </c>
      <c r="D58" s="46">
        <v>5128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5128</v>
      </c>
      <c r="O58" s="47">
        <f t="shared" si="9"/>
        <v>0.1986057319907049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SUM(D60:D69)</f>
        <v>921015</v>
      </c>
      <c r="E59" s="32">
        <f t="shared" si="13"/>
        <v>17051</v>
      </c>
      <c r="F59" s="32">
        <f t="shared" si="13"/>
        <v>648</v>
      </c>
      <c r="G59" s="32">
        <f t="shared" si="13"/>
        <v>0</v>
      </c>
      <c r="H59" s="32">
        <f t="shared" si="13"/>
        <v>0</v>
      </c>
      <c r="I59" s="32">
        <f t="shared" si="13"/>
        <v>6928</v>
      </c>
      <c r="J59" s="32">
        <f t="shared" si="13"/>
        <v>-5349</v>
      </c>
      <c r="K59" s="32">
        <f t="shared" si="13"/>
        <v>6979433</v>
      </c>
      <c r="L59" s="32">
        <f t="shared" si="13"/>
        <v>0</v>
      </c>
      <c r="M59" s="32">
        <f t="shared" si="13"/>
        <v>0</v>
      </c>
      <c r="N59" s="32">
        <f t="shared" si="12"/>
        <v>7919726</v>
      </c>
      <c r="O59" s="45">
        <f t="shared" si="9"/>
        <v>306.728350116189</v>
      </c>
      <c r="P59" s="10"/>
    </row>
    <row r="60" spans="1:16" ht="15">
      <c r="A60" s="12"/>
      <c r="B60" s="25">
        <v>361.1</v>
      </c>
      <c r="C60" s="20" t="s">
        <v>59</v>
      </c>
      <c r="D60" s="46">
        <v>41274</v>
      </c>
      <c r="E60" s="46">
        <v>15235</v>
      </c>
      <c r="F60" s="46">
        <v>648</v>
      </c>
      <c r="G60" s="46">
        <v>0</v>
      </c>
      <c r="H60" s="46">
        <v>0</v>
      </c>
      <c r="I60" s="46">
        <v>28700</v>
      </c>
      <c r="J60" s="46">
        <v>0</v>
      </c>
      <c r="K60" s="46">
        <v>844324</v>
      </c>
      <c r="L60" s="46">
        <v>0</v>
      </c>
      <c r="M60" s="46">
        <v>0</v>
      </c>
      <c r="N60" s="46">
        <f t="shared" si="12"/>
        <v>930181</v>
      </c>
      <c r="O60" s="47">
        <f t="shared" si="9"/>
        <v>36.02560030983734</v>
      </c>
      <c r="P60" s="9"/>
    </row>
    <row r="61" spans="1:16" ht="15">
      <c r="A61" s="12"/>
      <c r="B61" s="25">
        <v>361.3</v>
      </c>
      <c r="C61" s="20" t="s">
        <v>60</v>
      </c>
      <c r="D61" s="46">
        <v>448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-433</v>
      </c>
      <c r="K61" s="46">
        <v>1454716</v>
      </c>
      <c r="L61" s="46">
        <v>0</v>
      </c>
      <c r="M61" s="46">
        <v>0</v>
      </c>
      <c r="N61" s="46">
        <f aca="true" t="shared" si="14" ref="N61:N69">SUM(D61:M61)</f>
        <v>1454731</v>
      </c>
      <c r="O61" s="47">
        <f t="shared" si="9"/>
        <v>56.34124709527498</v>
      </c>
      <c r="P61" s="9"/>
    </row>
    <row r="62" spans="1:16" ht="15">
      <c r="A62" s="12"/>
      <c r="B62" s="25">
        <v>361.4</v>
      </c>
      <c r="C62" s="20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688072</v>
      </c>
      <c r="L62" s="46">
        <v>0</v>
      </c>
      <c r="M62" s="46">
        <v>0</v>
      </c>
      <c r="N62" s="46">
        <f t="shared" si="14"/>
        <v>688072</v>
      </c>
      <c r="O62" s="47">
        <f t="shared" si="9"/>
        <v>26.64879938032533</v>
      </c>
      <c r="P62" s="9"/>
    </row>
    <row r="63" spans="1:16" ht="15">
      <c r="A63" s="12"/>
      <c r="B63" s="25">
        <v>362</v>
      </c>
      <c r="C63" s="20" t="s">
        <v>62</v>
      </c>
      <c r="D63" s="46">
        <v>573036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573036</v>
      </c>
      <c r="O63" s="47">
        <f t="shared" si="9"/>
        <v>22.193493415956624</v>
      </c>
      <c r="P63" s="9"/>
    </row>
    <row r="64" spans="1:16" ht="15">
      <c r="A64" s="12"/>
      <c r="B64" s="25">
        <v>364</v>
      </c>
      <c r="C64" s="20" t="s">
        <v>113</v>
      </c>
      <c r="D64" s="46">
        <v>9191</v>
      </c>
      <c r="E64" s="46">
        <v>0</v>
      </c>
      <c r="F64" s="46">
        <v>0</v>
      </c>
      <c r="G64" s="46">
        <v>0</v>
      </c>
      <c r="H64" s="46">
        <v>0</v>
      </c>
      <c r="I64" s="46">
        <v>-24732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-15541</v>
      </c>
      <c r="O64" s="47">
        <f t="shared" si="9"/>
        <v>-0.6018977536793183</v>
      </c>
      <c r="P64" s="9"/>
    </row>
    <row r="65" spans="1:16" ht="15">
      <c r="A65" s="12"/>
      <c r="B65" s="25">
        <v>365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3601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3601</v>
      </c>
      <c r="O65" s="47">
        <f t="shared" si="9"/>
        <v>0.13946553059643688</v>
      </c>
      <c r="P65" s="9"/>
    </row>
    <row r="66" spans="1:16" ht="15">
      <c r="A66" s="12"/>
      <c r="B66" s="25">
        <v>366</v>
      </c>
      <c r="C66" s="20" t="s">
        <v>64</v>
      </c>
      <c r="D66" s="46">
        <v>61161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61161</v>
      </c>
      <c r="O66" s="47">
        <f t="shared" si="9"/>
        <v>2.3687451587916346</v>
      </c>
      <c r="P66" s="9"/>
    </row>
    <row r="67" spans="1:16" ht="15">
      <c r="A67" s="12"/>
      <c r="B67" s="25">
        <v>368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3992321</v>
      </c>
      <c r="L67" s="46">
        <v>0</v>
      </c>
      <c r="M67" s="46">
        <v>0</v>
      </c>
      <c r="N67" s="46">
        <f t="shared" si="14"/>
        <v>3992321</v>
      </c>
      <c r="O67" s="47">
        <f t="shared" si="9"/>
        <v>154.62126258714176</v>
      </c>
      <c r="P67" s="9"/>
    </row>
    <row r="68" spans="1:16" ht="15">
      <c r="A68" s="12"/>
      <c r="B68" s="25">
        <v>369.3</v>
      </c>
      <c r="C68" s="20" t="s">
        <v>131</v>
      </c>
      <c r="D68" s="46">
        <v>11972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11972</v>
      </c>
      <c r="O68" s="47">
        <f t="shared" si="9"/>
        <v>0.46367157242447715</v>
      </c>
      <c r="P68" s="9"/>
    </row>
    <row r="69" spans="1:16" ht="15">
      <c r="A69" s="12"/>
      <c r="B69" s="25">
        <v>369.9</v>
      </c>
      <c r="C69" s="20" t="s">
        <v>66</v>
      </c>
      <c r="D69" s="46">
        <v>223933</v>
      </c>
      <c r="E69" s="46">
        <v>1816</v>
      </c>
      <c r="F69" s="46">
        <v>0</v>
      </c>
      <c r="G69" s="46">
        <v>0</v>
      </c>
      <c r="H69" s="46">
        <v>0</v>
      </c>
      <c r="I69" s="46">
        <v>-641</v>
      </c>
      <c r="J69" s="46">
        <v>-4916</v>
      </c>
      <c r="K69" s="46">
        <v>0</v>
      </c>
      <c r="L69" s="46">
        <v>0</v>
      </c>
      <c r="M69" s="46">
        <v>0</v>
      </c>
      <c r="N69" s="46">
        <f t="shared" si="14"/>
        <v>220192</v>
      </c>
      <c r="O69" s="47">
        <f aca="true" t="shared" si="15" ref="O69:O74">(N69/O$76)</f>
        <v>8.527962819519752</v>
      </c>
      <c r="P69" s="9"/>
    </row>
    <row r="70" spans="1:16" ht="15.75">
      <c r="A70" s="29" t="s">
        <v>42</v>
      </c>
      <c r="B70" s="30"/>
      <c r="C70" s="31"/>
      <c r="D70" s="32">
        <f aca="true" t="shared" si="16" ref="D70:M70">SUM(D71:D73)</f>
        <v>792056</v>
      </c>
      <c r="E70" s="32">
        <f t="shared" si="16"/>
        <v>67197</v>
      </c>
      <c r="F70" s="32">
        <f t="shared" si="16"/>
        <v>26433022</v>
      </c>
      <c r="G70" s="32">
        <f t="shared" si="16"/>
        <v>0</v>
      </c>
      <c r="H70" s="32">
        <f t="shared" si="16"/>
        <v>0</v>
      </c>
      <c r="I70" s="32">
        <f t="shared" si="16"/>
        <v>270928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27563203</v>
      </c>
      <c r="O70" s="45">
        <f t="shared" si="15"/>
        <v>1067.5136715724245</v>
      </c>
      <c r="P70" s="9"/>
    </row>
    <row r="71" spans="1:16" ht="15">
      <c r="A71" s="12"/>
      <c r="B71" s="25">
        <v>381</v>
      </c>
      <c r="C71" s="20" t="s">
        <v>67</v>
      </c>
      <c r="D71" s="46">
        <v>792056</v>
      </c>
      <c r="E71" s="46">
        <v>67197</v>
      </c>
      <c r="F71" s="46">
        <v>2023022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2882275</v>
      </c>
      <c r="O71" s="47">
        <f t="shared" si="15"/>
        <v>111.62955073586367</v>
      </c>
      <c r="P71" s="9"/>
    </row>
    <row r="72" spans="1:16" ht="15">
      <c r="A72" s="12"/>
      <c r="B72" s="25">
        <v>384</v>
      </c>
      <c r="C72" s="20" t="s">
        <v>68</v>
      </c>
      <c r="D72" s="46">
        <v>0</v>
      </c>
      <c r="E72" s="46">
        <v>0</v>
      </c>
      <c r="F72" s="46">
        <v>24410000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24410000</v>
      </c>
      <c r="O72" s="47">
        <f t="shared" si="15"/>
        <v>945.3911696359411</v>
      </c>
      <c r="P72" s="9"/>
    </row>
    <row r="73" spans="1:16" ht="15.75" thickBot="1">
      <c r="A73" s="12"/>
      <c r="B73" s="25">
        <v>389.8</v>
      </c>
      <c r="C73" s="20" t="s">
        <v>139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270928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270928</v>
      </c>
      <c r="O73" s="47">
        <f t="shared" si="15"/>
        <v>10.492951200619675</v>
      </c>
      <c r="P73" s="9"/>
    </row>
    <row r="74" spans="1:119" ht="16.5" thickBot="1">
      <c r="A74" s="14" t="s">
        <v>54</v>
      </c>
      <c r="B74" s="23"/>
      <c r="C74" s="22"/>
      <c r="D74" s="15">
        <f aca="true" t="shared" si="17" ref="D74:M74">SUM(D5,D16,D22,D37,D52,D59,D70)</f>
        <v>23717287</v>
      </c>
      <c r="E74" s="15">
        <f t="shared" si="17"/>
        <v>2779648</v>
      </c>
      <c r="F74" s="15">
        <f t="shared" si="17"/>
        <v>26433670</v>
      </c>
      <c r="G74" s="15">
        <f t="shared" si="17"/>
        <v>0</v>
      </c>
      <c r="H74" s="15">
        <f t="shared" si="17"/>
        <v>0</v>
      </c>
      <c r="I74" s="15">
        <f t="shared" si="17"/>
        <v>15319052</v>
      </c>
      <c r="J74" s="15">
        <f t="shared" si="17"/>
        <v>851349</v>
      </c>
      <c r="K74" s="15">
        <f t="shared" si="17"/>
        <v>6979433</v>
      </c>
      <c r="L74" s="15">
        <f t="shared" si="17"/>
        <v>0</v>
      </c>
      <c r="M74" s="15">
        <f t="shared" si="17"/>
        <v>0</v>
      </c>
      <c r="N74" s="15">
        <f>SUM(D74:M74)</f>
        <v>76080439</v>
      </c>
      <c r="O74" s="38">
        <f t="shared" si="15"/>
        <v>2946.570061967467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140</v>
      </c>
      <c r="M76" s="48"/>
      <c r="N76" s="48"/>
      <c r="O76" s="43">
        <v>25820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89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11727640</v>
      </c>
      <c r="E5" s="27">
        <f t="shared" si="0"/>
        <v>1947482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325740</v>
      </c>
      <c r="M5" s="27">
        <f t="shared" si="0"/>
        <v>0</v>
      </c>
      <c r="N5" s="28">
        <f>SUM(D5:M5)</f>
        <v>14000862</v>
      </c>
      <c r="O5" s="33">
        <f aca="true" t="shared" si="1" ref="O5:O36">(N5/O$81)</f>
        <v>547.6145812962021</v>
      </c>
      <c r="P5" s="6"/>
    </row>
    <row r="6" spans="1:16" ht="15">
      <c r="A6" s="12"/>
      <c r="B6" s="25">
        <v>311</v>
      </c>
      <c r="C6" s="20" t="s">
        <v>3</v>
      </c>
      <c r="D6" s="46">
        <v>7679632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7679632</v>
      </c>
      <c r="O6" s="47">
        <f t="shared" si="1"/>
        <v>300.3728243438808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1189512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1189512</v>
      </c>
      <c r="O7" s="47">
        <f t="shared" si="1"/>
        <v>46.52528650213166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757970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757970</v>
      </c>
      <c r="O8" s="47">
        <f t="shared" si="1"/>
        <v>29.646419212265812</v>
      </c>
      <c r="P8" s="9"/>
    </row>
    <row r="9" spans="1:16" ht="15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160407</v>
      </c>
      <c r="M9" s="46">
        <v>0</v>
      </c>
      <c r="N9" s="46">
        <f>SUM(D9:M9)</f>
        <v>160407</v>
      </c>
      <c r="O9" s="47">
        <f t="shared" si="1"/>
        <v>6.273985997574999</v>
      </c>
      <c r="P9" s="9"/>
    </row>
    <row r="10" spans="1:16" ht="15">
      <c r="A10" s="12"/>
      <c r="B10" s="25">
        <v>312.52</v>
      </c>
      <c r="C10" s="20" t="s">
        <v>103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165333</v>
      </c>
      <c r="M10" s="46">
        <v>0</v>
      </c>
      <c r="N10" s="46">
        <f>SUM(D10:M10)</f>
        <v>165333</v>
      </c>
      <c r="O10" s="47">
        <f t="shared" si="1"/>
        <v>6.466656236554934</v>
      </c>
      <c r="P10" s="9"/>
    </row>
    <row r="11" spans="1:16" ht="15">
      <c r="A11" s="12"/>
      <c r="B11" s="25">
        <v>314.1</v>
      </c>
      <c r="C11" s="20" t="s">
        <v>13</v>
      </c>
      <c r="D11" s="46">
        <v>2099997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2099997</v>
      </c>
      <c r="O11" s="47">
        <f t="shared" si="1"/>
        <v>82.137012555247</v>
      </c>
      <c r="P11" s="9"/>
    </row>
    <row r="12" spans="1:16" ht="15">
      <c r="A12" s="12"/>
      <c r="B12" s="25">
        <v>314.3</v>
      </c>
      <c r="C12" s="20" t="s">
        <v>14</v>
      </c>
      <c r="D12" s="46">
        <v>268612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268612</v>
      </c>
      <c r="O12" s="47">
        <f t="shared" si="1"/>
        <v>10.506199397661048</v>
      </c>
      <c r="P12" s="9"/>
    </row>
    <row r="13" spans="1:16" ht="15">
      <c r="A13" s="12"/>
      <c r="B13" s="25">
        <v>314.8</v>
      </c>
      <c r="C13" s="20" t="s">
        <v>119</v>
      </c>
      <c r="D13" s="46">
        <v>31932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31932</v>
      </c>
      <c r="O13" s="47">
        <f t="shared" si="1"/>
        <v>1.2489537294168265</v>
      </c>
      <c r="P13" s="9"/>
    </row>
    <row r="14" spans="1:16" ht="15">
      <c r="A14" s="12"/>
      <c r="B14" s="25">
        <v>315</v>
      </c>
      <c r="C14" s="20" t="s">
        <v>104</v>
      </c>
      <c r="D14" s="46">
        <v>1398859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1398859</v>
      </c>
      <c r="O14" s="47">
        <f t="shared" si="1"/>
        <v>54.71345875542692</v>
      </c>
      <c r="P14" s="9"/>
    </row>
    <row r="15" spans="1:16" ht="15">
      <c r="A15" s="12"/>
      <c r="B15" s="25">
        <v>316</v>
      </c>
      <c r="C15" s="20" t="s">
        <v>105</v>
      </c>
      <c r="D15" s="46">
        <v>248608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248608</v>
      </c>
      <c r="O15" s="47">
        <f t="shared" si="1"/>
        <v>9.723784566042164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2351720</v>
      </c>
      <c r="E16" s="32">
        <f t="shared" si="3"/>
        <v>279624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1071571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3702915</v>
      </c>
      <c r="O16" s="45">
        <f t="shared" si="1"/>
        <v>144.8318144483123</v>
      </c>
      <c r="P16" s="10"/>
    </row>
    <row r="17" spans="1:16" ht="15">
      <c r="A17" s="12"/>
      <c r="B17" s="25">
        <v>322</v>
      </c>
      <c r="C17" s="20" t="s">
        <v>0</v>
      </c>
      <c r="D17" s="46">
        <v>539225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539225</v>
      </c>
      <c r="O17" s="47">
        <f t="shared" si="1"/>
        <v>21.090663746235382</v>
      </c>
      <c r="P17" s="9"/>
    </row>
    <row r="18" spans="1:16" ht="15">
      <c r="A18" s="12"/>
      <c r="B18" s="25">
        <v>323.1</v>
      </c>
      <c r="C18" s="20" t="s">
        <v>19</v>
      </c>
      <c r="D18" s="46">
        <v>1794871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1794871</v>
      </c>
      <c r="O18" s="47">
        <f t="shared" si="1"/>
        <v>70.2026440333242</v>
      </c>
      <c r="P18" s="9"/>
    </row>
    <row r="19" spans="1:16" ht="15">
      <c r="A19" s="12"/>
      <c r="B19" s="25">
        <v>323.4</v>
      </c>
      <c r="C19" s="20" t="s">
        <v>20</v>
      </c>
      <c r="D19" s="46">
        <v>11078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11078</v>
      </c>
      <c r="O19" s="47">
        <f t="shared" si="1"/>
        <v>0.4332929166503696</v>
      </c>
      <c r="P19" s="9"/>
    </row>
    <row r="20" spans="1:16" ht="15">
      <c r="A20" s="12"/>
      <c r="B20" s="25">
        <v>324.32</v>
      </c>
      <c r="C20" s="20" t="s">
        <v>106</v>
      </c>
      <c r="D20" s="46">
        <v>0</v>
      </c>
      <c r="E20" s="46">
        <v>74736</v>
      </c>
      <c r="F20" s="46">
        <v>0</v>
      </c>
      <c r="G20" s="46">
        <v>0</v>
      </c>
      <c r="H20" s="46">
        <v>0</v>
      </c>
      <c r="I20" s="46">
        <v>1071571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1146307</v>
      </c>
      <c r="O20" s="47">
        <f t="shared" si="1"/>
        <v>44.835412836860016</v>
      </c>
      <c r="P20" s="9"/>
    </row>
    <row r="21" spans="1:16" ht="15">
      <c r="A21" s="12"/>
      <c r="B21" s="25">
        <v>325.2</v>
      </c>
      <c r="C21" s="20" t="s">
        <v>120</v>
      </c>
      <c r="D21" s="46">
        <v>0</v>
      </c>
      <c r="E21" s="46">
        <v>204888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204888</v>
      </c>
      <c r="O21" s="47">
        <f t="shared" si="1"/>
        <v>8.013767747486995</v>
      </c>
      <c r="P21" s="9"/>
    </row>
    <row r="22" spans="1:16" ht="15">
      <c r="A22" s="12"/>
      <c r="B22" s="25">
        <v>329</v>
      </c>
      <c r="C22" s="20" t="s">
        <v>22</v>
      </c>
      <c r="D22" s="46">
        <v>6546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6546</v>
      </c>
      <c r="O22" s="47">
        <f t="shared" si="1"/>
        <v>0.2560331677553096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SUM(D24:D39)</f>
        <v>3226437</v>
      </c>
      <c r="E23" s="32">
        <f t="shared" si="5"/>
        <v>1714574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4941011</v>
      </c>
      <c r="O23" s="45">
        <f t="shared" si="1"/>
        <v>193.2573630070012</v>
      </c>
      <c r="P23" s="10"/>
    </row>
    <row r="24" spans="1:16" ht="15">
      <c r="A24" s="12"/>
      <c r="B24" s="25">
        <v>331.2</v>
      </c>
      <c r="C24" s="20" t="s">
        <v>23</v>
      </c>
      <c r="D24" s="46">
        <v>8670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8670</v>
      </c>
      <c r="O24" s="47">
        <f t="shared" si="1"/>
        <v>0.33910900770524505</v>
      </c>
      <c r="P24" s="9"/>
    </row>
    <row r="25" spans="1:16" ht="15">
      <c r="A25" s="12"/>
      <c r="B25" s="25">
        <v>331.5</v>
      </c>
      <c r="C25" s="20" t="s">
        <v>121</v>
      </c>
      <c r="D25" s="46">
        <v>0</v>
      </c>
      <c r="E25" s="46">
        <v>61127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61127</v>
      </c>
      <c r="O25" s="47">
        <f t="shared" si="1"/>
        <v>2.3908553995384674</v>
      </c>
      <c r="P25" s="9"/>
    </row>
    <row r="26" spans="1:16" ht="15">
      <c r="A26" s="12"/>
      <c r="B26" s="25">
        <v>334.2</v>
      </c>
      <c r="C26" s="20" t="s">
        <v>26</v>
      </c>
      <c r="D26" s="46">
        <v>8469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8469</v>
      </c>
      <c r="O26" s="47">
        <f t="shared" si="1"/>
        <v>0.3312473109868189</v>
      </c>
      <c r="P26" s="9"/>
    </row>
    <row r="27" spans="1:16" ht="15">
      <c r="A27" s="12"/>
      <c r="B27" s="25">
        <v>334.49</v>
      </c>
      <c r="C27" s="20" t="s">
        <v>86</v>
      </c>
      <c r="D27" s="46">
        <v>0</v>
      </c>
      <c r="E27" s="46">
        <v>600000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600000</v>
      </c>
      <c r="O27" s="47">
        <f t="shared" si="1"/>
        <v>23.467751398286854</v>
      </c>
      <c r="P27" s="9"/>
    </row>
    <row r="28" spans="1:16" ht="15">
      <c r="A28" s="12"/>
      <c r="B28" s="25">
        <v>335.12</v>
      </c>
      <c r="C28" s="20" t="s">
        <v>107</v>
      </c>
      <c r="D28" s="46">
        <v>691809</v>
      </c>
      <c r="E28" s="46">
        <v>225338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917147</v>
      </c>
      <c r="O28" s="47">
        <f t="shared" si="1"/>
        <v>35.87229631947432</v>
      </c>
      <c r="P28" s="9"/>
    </row>
    <row r="29" spans="1:16" ht="15">
      <c r="A29" s="12"/>
      <c r="B29" s="25">
        <v>335.15</v>
      </c>
      <c r="C29" s="20" t="s">
        <v>108</v>
      </c>
      <c r="D29" s="46">
        <v>10205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10205</v>
      </c>
      <c r="O29" s="47">
        <f t="shared" si="1"/>
        <v>0.39914733836586225</v>
      </c>
      <c r="P29" s="9"/>
    </row>
    <row r="30" spans="1:16" ht="15">
      <c r="A30" s="12"/>
      <c r="B30" s="25">
        <v>335.18</v>
      </c>
      <c r="C30" s="20" t="s">
        <v>109</v>
      </c>
      <c r="D30" s="46">
        <v>2108615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2108615</v>
      </c>
      <c r="O30" s="47">
        <f t="shared" si="1"/>
        <v>82.47408769116439</v>
      </c>
      <c r="P30" s="9"/>
    </row>
    <row r="31" spans="1:16" ht="15">
      <c r="A31" s="12"/>
      <c r="B31" s="25">
        <v>335.21</v>
      </c>
      <c r="C31" s="20" t="s">
        <v>31</v>
      </c>
      <c r="D31" s="46">
        <v>24893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24893</v>
      </c>
      <c r="O31" s="47">
        <f t="shared" si="1"/>
        <v>0.9736378925959245</v>
      </c>
      <c r="P31" s="9"/>
    </row>
    <row r="32" spans="1:16" ht="15">
      <c r="A32" s="12"/>
      <c r="B32" s="25">
        <v>335.41</v>
      </c>
      <c r="C32" s="20" t="s">
        <v>122</v>
      </c>
      <c r="D32" s="46">
        <v>0</v>
      </c>
      <c r="E32" s="46">
        <v>18850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18850</v>
      </c>
      <c r="O32" s="47">
        <f t="shared" si="1"/>
        <v>0.7372785230961787</v>
      </c>
      <c r="P32" s="9"/>
    </row>
    <row r="33" spans="1:16" ht="15">
      <c r="A33" s="12"/>
      <c r="B33" s="25">
        <v>335.7</v>
      </c>
      <c r="C33" s="20" t="s">
        <v>123</v>
      </c>
      <c r="D33" s="46">
        <v>27406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27406</v>
      </c>
      <c r="O33" s="47">
        <f t="shared" si="1"/>
        <v>1.0719286580357492</v>
      </c>
      <c r="P33" s="9"/>
    </row>
    <row r="34" spans="1:16" ht="15">
      <c r="A34" s="12"/>
      <c r="B34" s="25">
        <v>335.9</v>
      </c>
      <c r="C34" s="20" t="s">
        <v>97</v>
      </c>
      <c r="D34" s="46">
        <v>583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583</v>
      </c>
      <c r="O34" s="47">
        <f t="shared" si="1"/>
        <v>0.022802831775335392</v>
      </c>
      <c r="P34" s="9"/>
    </row>
    <row r="35" spans="1:16" ht="15">
      <c r="A35" s="12"/>
      <c r="B35" s="25">
        <v>337.1</v>
      </c>
      <c r="C35" s="20" t="s">
        <v>98</v>
      </c>
      <c r="D35" s="46">
        <v>0</v>
      </c>
      <c r="E35" s="46">
        <v>39061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39061</v>
      </c>
      <c r="O35" s="47">
        <f t="shared" si="1"/>
        <v>1.5277897289474713</v>
      </c>
      <c r="P35" s="9"/>
    </row>
    <row r="36" spans="1:16" ht="15">
      <c r="A36" s="12"/>
      <c r="B36" s="25">
        <v>337.2</v>
      </c>
      <c r="C36" s="20" t="s">
        <v>32</v>
      </c>
      <c r="D36" s="46">
        <v>66489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66489</v>
      </c>
      <c r="O36" s="47">
        <f t="shared" si="1"/>
        <v>2.600578871201158</v>
      </c>
      <c r="P36" s="9"/>
    </row>
    <row r="37" spans="1:16" ht="15">
      <c r="A37" s="12"/>
      <c r="B37" s="25">
        <v>337.4</v>
      </c>
      <c r="C37" s="20" t="s">
        <v>82</v>
      </c>
      <c r="D37" s="46">
        <v>0</v>
      </c>
      <c r="E37" s="46">
        <v>655268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655268</v>
      </c>
      <c r="O37" s="47">
        <f aca="true" t="shared" si="8" ref="O37:O68">(N37/O$81)</f>
        <v>25.629444205421052</v>
      </c>
      <c r="P37" s="9"/>
    </row>
    <row r="38" spans="1:16" ht="15">
      <c r="A38" s="12"/>
      <c r="B38" s="25">
        <v>337.7</v>
      </c>
      <c r="C38" s="20" t="s">
        <v>34</v>
      </c>
      <c r="D38" s="46">
        <v>161430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161430</v>
      </c>
      <c r="O38" s="47">
        <f t="shared" si="8"/>
        <v>6.313998513709078</v>
      </c>
      <c r="P38" s="9"/>
    </row>
    <row r="39" spans="1:16" ht="15">
      <c r="A39" s="12"/>
      <c r="B39" s="25">
        <v>338</v>
      </c>
      <c r="C39" s="20" t="s">
        <v>35</v>
      </c>
      <c r="D39" s="46">
        <v>117868</v>
      </c>
      <c r="E39" s="46">
        <v>114930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232798</v>
      </c>
      <c r="O39" s="47">
        <f t="shared" si="8"/>
        <v>9.105409316697305</v>
      </c>
      <c r="P39" s="9"/>
    </row>
    <row r="40" spans="1:16" ht="15.75">
      <c r="A40" s="29" t="s">
        <v>40</v>
      </c>
      <c r="B40" s="30"/>
      <c r="C40" s="31"/>
      <c r="D40" s="32">
        <f aca="true" t="shared" si="9" ref="D40:M40">SUM(D41:D54)</f>
        <v>3845839</v>
      </c>
      <c r="E40" s="32">
        <f t="shared" si="9"/>
        <v>687267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13584774</v>
      </c>
      <c r="J40" s="32">
        <f t="shared" si="9"/>
        <v>693270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18811150</v>
      </c>
      <c r="O40" s="45">
        <f t="shared" si="8"/>
        <v>735.7589861931395</v>
      </c>
      <c r="P40" s="10"/>
    </row>
    <row r="41" spans="1:16" ht="15">
      <c r="A41" s="12"/>
      <c r="B41" s="25">
        <v>341.1</v>
      </c>
      <c r="C41" s="20" t="s">
        <v>124</v>
      </c>
      <c r="D41" s="46">
        <v>12453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12453</v>
      </c>
      <c r="O41" s="47">
        <f t="shared" si="8"/>
        <v>0.48707318027144364</v>
      </c>
      <c r="P41" s="9"/>
    </row>
    <row r="42" spans="1:16" ht="15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693270</v>
      </c>
      <c r="K42" s="46">
        <v>0</v>
      </c>
      <c r="L42" s="46">
        <v>0</v>
      </c>
      <c r="M42" s="46">
        <v>0</v>
      </c>
      <c r="N42" s="46">
        <f aca="true" t="shared" si="10" ref="N42:N54">SUM(D42:M42)</f>
        <v>693270</v>
      </c>
      <c r="O42" s="47">
        <f t="shared" si="8"/>
        <v>27.115813353150546</v>
      </c>
      <c r="P42" s="9"/>
    </row>
    <row r="43" spans="1:16" ht="15">
      <c r="A43" s="12"/>
      <c r="B43" s="25">
        <v>342.1</v>
      </c>
      <c r="C43" s="20" t="s">
        <v>126</v>
      </c>
      <c r="D43" s="46">
        <v>5461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5461</v>
      </c>
      <c r="O43" s="47">
        <f t="shared" si="8"/>
        <v>0.21359565064340752</v>
      </c>
      <c r="P43" s="9"/>
    </row>
    <row r="44" spans="1:16" ht="15">
      <c r="A44" s="12"/>
      <c r="B44" s="25">
        <v>342.2</v>
      </c>
      <c r="C44" s="20" t="s">
        <v>45</v>
      </c>
      <c r="D44" s="46">
        <v>725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725</v>
      </c>
      <c r="O44" s="47">
        <f t="shared" si="8"/>
        <v>0.028356866272929947</v>
      </c>
      <c r="P44" s="9"/>
    </row>
    <row r="45" spans="1:16" ht="15">
      <c r="A45" s="12"/>
      <c r="B45" s="25">
        <v>342.5</v>
      </c>
      <c r="C45" s="20" t="s">
        <v>46</v>
      </c>
      <c r="D45" s="46">
        <v>381353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381353</v>
      </c>
      <c r="O45" s="47">
        <f t="shared" si="8"/>
        <v>14.915828998318144</v>
      </c>
      <c r="P45" s="9"/>
    </row>
    <row r="46" spans="1:16" ht="15">
      <c r="A46" s="12"/>
      <c r="B46" s="25">
        <v>342.6</v>
      </c>
      <c r="C46" s="20" t="s">
        <v>47</v>
      </c>
      <c r="D46" s="46">
        <v>861619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861619</v>
      </c>
      <c r="O46" s="47">
        <f t="shared" si="8"/>
        <v>33.70043415340087</v>
      </c>
      <c r="P46" s="9"/>
    </row>
    <row r="47" spans="1:16" ht="15">
      <c r="A47" s="12"/>
      <c r="B47" s="25">
        <v>342.9</v>
      </c>
      <c r="C47" s="20" t="s">
        <v>48</v>
      </c>
      <c r="D47" s="46">
        <v>259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259</v>
      </c>
      <c r="O47" s="47">
        <f t="shared" si="8"/>
        <v>0.010130246020260492</v>
      </c>
      <c r="P47" s="9"/>
    </row>
    <row r="48" spans="1:16" ht="15">
      <c r="A48" s="12"/>
      <c r="B48" s="25">
        <v>343.3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3394892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3394892</v>
      </c>
      <c r="O48" s="47">
        <f t="shared" si="8"/>
        <v>132.78413580005477</v>
      </c>
      <c r="P48" s="9"/>
    </row>
    <row r="49" spans="1:16" ht="15">
      <c r="A49" s="12"/>
      <c r="B49" s="25">
        <v>343.4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3111797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3111797</v>
      </c>
      <c r="O49" s="47">
        <f t="shared" si="8"/>
        <v>121.71146399655807</v>
      </c>
      <c r="P49" s="9"/>
    </row>
    <row r="50" spans="1:16" ht="15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6882933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6882933</v>
      </c>
      <c r="O50" s="47">
        <f t="shared" si="8"/>
        <v>269.21160089177454</v>
      </c>
      <c r="P50" s="9"/>
    </row>
    <row r="51" spans="1:16" ht="15">
      <c r="A51" s="12"/>
      <c r="B51" s="25">
        <v>343.6</v>
      </c>
      <c r="C51" s="20" t="s">
        <v>52</v>
      </c>
      <c r="D51" s="46">
        <v>175941</v>
      </c>
      <c r="E51" s="46">
        <v>0</v>
      </c>
      <c r="F51" s="46">
        <v>0</v>
      </c>
      <c r="G51" s="46">
        <v>0</v>
      </c>
      <c r="H51" s="46">
        <v>0</v>
      </c>
      <c r="I51" s="46">
        <v>195152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371093</v>
      </c>
      <c r="O51" s="47">
        <f t="shared" si="8"/>
        <v>14.51453044940744</v>
      </c>
      <c r="P51" s="9"/>
    </row>
    <row r="52" spans="1:16" ht="15">
      <c r="A52" s="12"/>
      <c r="B52" s="25">
        <v>344.9</v>
      </c>
      <c r="C52" s="20" t="s">
        <v>127</v>
      </c>
      <c r="D52" s="46">
        <v>0</v>
      </c>
      <c r="E52" s="46">
        <v>687267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687267</v>
      </c>
      <c r="O52" s="47">
        <f t="shared" si="8"/>
        <v>26.881018500410686</v>
      </c>
      <c r="P52" s="9"/>
    </row>
    <row r="53" spans="1:16" ht="15">
      <c r="A53" s="12"/>
      <c r="B53" s="25">
        <v>347.2</v>
      </c>
      <c r="C53" s="20" t="s">
        <v>53</v>
      </c>
      <c r="D53" s="46">
        <v>823070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823070</v>
      </c>
      <c r="O53" s="47">
        <f t="shared" si="8"/>
        <v>32.192670238979936</v>
      </c>
      <c r="P53" s="9"/>
    </row>
    <row r="54" spans="1:16" ht="15">
      <c r="A54" s="12"/>
      <c r="B54" s="25">
        <v>349</v>
      </c>
      <c r="C54" s="20" t="s">
        <v>1</v>
      </c>
      <c r="D54" s="46">
        <v>1584958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1584958</v>
      </c>
      <c r="O54" s="47">
        <f t="shared" si="8"/>
        <v>61.99233386787656</v>
      </c>
      <c r="P54" s="9"/>
    </row>
    <row r="55" spans="1:16" ht="15.75">
      <c r="A55" s="29" t="s">
        <v>41</v>
      </c>
      <c r="B55" s="30"/>
      <c r="C55" s="31"/>
      <c r="D55" s="32">
        <f aca="true" t="shared" si="11" ref="D55:M55">SUM(D56:D61)</f>
        <v>745001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3">SUM(D55:M55)</f>
        <v>745001</v>
      </c>
      <c r="O55" s="45">
        <f t="shared" si="8"/>
        <v>29.139163765791842</v>
      </c>
      <c r="P55" s="10"/>
    </row>
    <row r="56" spans="1:16" ht="15">
      <c r="A56" s="13"/>
      <c r="B56" s="39">
        <v>351.1</v>
      </c>
      <c r="C56" s="21" t="s">
        <v>56</v>
      </c>
      <c r="D56" s="46">
        <v>365058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365058</v>
      </c>
      <c r="O56" s="47">
        <f t="shared" si="8"/>
        <v>14.27848398325967</v>
      </c>
      <c r="P56" s="9"/>
    </row>
    <row r="57" spans="1:16" ht="15">
      <c r="A57" s="13"/>
      <c r="B57" s="39">
        <v>351.2</v>
      </c>
      <c r="C57" s="21" t="s">
        <v>128</v>
      </c>
      <c r="D57" s="46">
        <v>11426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11426</v>
      </c>
      <c r="O57" s="47">
        <f t="shared" si="8"/>
        <v>0.446904212461376</v>
      </c>
      <c r="P57" s="9"/>
    </row>
    <row r="58" spans="1:16" ht="15">
      <c r="A58" s="13"/>
      <c r="B58" s="39">
        <v>351.3</v>
      </c>
      <c r="C58" s="21" t="s">
        <v>129</v>
      </c>
      <c r="D58" s="46">
        <v>5444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5444</v>
      </c>
      <c r="O58" s="47">
        <f t="shared" si="8"/>
        <v>0.21293073102045607</v>
      </c>
      <c r="P58" s="9"/>
    </row>
    <row r="59" spans="1:16" ht="15">
      <c r="A59" s="13"/>
      <c r="B59" s="39">
        <v>352</v>
      </c>
      <c r="C59" s="21" t="s">
        <v>57</v>
      </c>
      <c r="D59" s="46">
        <v>40395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40395</v>
      </c>
      <c r="O59" s="47">
        <f t="shared" si="8"/>
        <v>1.5799663628896625</v>
      </c>
      <c r="P59" s="9"/>
    </row>
    <row r="60" spans="1:16" ht="15">
      <c r="A60" s="13"/>
      <c r="B60" s="39">
        <v>354</v>
      </c>
      <c r="C60" s="21" t="s">
        <v>58</v>
      </c>
      <c r="D60" s="46">
        <v>318024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318024</v>
      </c>
      <c r="O60" s="47">
        <f t="shared" si="8"/>
        <v>12.438846951147964</v>
      </c>
      <c r="P60" s="9"/>
    </row>
    <row r="61" spans="1:16" ht="15">
      <c r="A61" s="13"/>
      <c r="B61" s="39">
        <v>359</v>
      </c>
      <c r="C61" s="21" t="s">
        <v>130</v>
      </c>
      <c r="D61" s="46">
        <v>4654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4654</v>
      </c>
      <c r="O61" s="47">
        <f t="shared" si="8"/>
        <v>0.1820315250127117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SUM(D63:D74)</f>
        <v>1004112</v>
      </c>
      <c r="E62" s="32">
        <f t="shared" si="13"/>
        <v>33627</v>
      </c>
      <c r="F62" s="32">
        <f t="shared" si="13"/>
        <v>241692</v>
      </c>
      <c r="G62" s="32">
        <f t="shared" si="13"/>
        <v>0</v>
      </c>
      <c r="H62" s="32">
        <f t="shared" si="13"/>
        <v>0</v>
      </c>
      <c r="I62" s="32">
        <f t="shared" si="13"/>
        <v>64521</v>
      </c>
      <c r="J62" s="32">
        <f t="shared" si="13"/>
        <v>-282</v>
      </c>
      <c r="K62" s="32">
        <f t="shared" si="13"/>
        <v>0</v>
      </c>
      <c r="L62" s="32">
        <f t="shared" si="13"/>
        <v>3788048</v>
      </c>
      <c r="M62" s="32">
        <f t="shared" si="13"/>
        <v>0</v>
      </c>
      <c r="N62" s="32">
        <f t="shared" si="12"/>
        <v>5131718</v>
      </c>
      <c r="O62" s="45">
        <f t="shared" si="8"/>
        <v>200.7164704501897</v>
      </c>
      <c r="P62" s="10"/>
    </row>
    <row r="63" spans="1:16" ht="15">
      <c r="A63" s="12"/>
      <c r="B63" s="25">
        <v>361.1</v>
      </c>
      <c r="C63" s="20" t="s">
        <v>59</v>
      </c>
      <c r="D63" s="46">
        <v>36002</v>
      </c>
      <c r="E63" s="46">
        <v>31555</v>
      </c>
      <c r="F63" s="46">
        <v>3366</v>
      </c>
      <c r="G63" s="46">
        <v>0</v>
      </c>
      <c r="H63" s="46">
        <v>0</v>
      </c>
      <c r="I63" s="46">
        <v>48826</v>
      </c>
      <c r="J63" s="46">
        <v>474</v>
      </c>
      <c r="K63" s="46">
        <v>0</v>
      </c>
      <c r="L63" s="46">
        <v>354620</v>
      </c>
      <c r="M63" s="46">
        <v>0</v>
      </c>
      <c r="N63" s="46">
        <f t="shared" si="12"/>
        <v>474843</v>
      </c>
      <c r="O63" s="47">
        <f t="shared" si="8"/>
        <v>18.572495795361206</v>
      </c>
      <c r="P63" s="9"/>
    </row>
    <row r="64" spans="1:16" ht="15">
      <c r="A64" s="12"/>
      <c r="B64" s="25">
        <v>361.2</v>
      </c>
      <c r="C64" s="20" t="s">
        <v>87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472845</v>
      </c>
      <c r="M64" s="46">
        <v>0</v>
      </c>
      <c r="N64" s="46">
        <f aca="true" t="shared" si="14" ref="N64:N74">SUM(D64:M64)</f>
        <v>472845</v>
      </c>
      <c r="O64" s="47">
        <f t="shared" si="8"/>
        <v>18.494348183204913</v>
      </c>
      <c r="P64" s="9"/>
    </row>
    <row r="65" spans="1:16" ht="15">
      <c r="A65" s="12"/>
      <c r="B65" s="25">
        <v>361.3</v>
      </c>
      <c r="C65" s="20" t="s">
        <v>60</v>
      </c>
      <c r="D65" s="46">
        <v>581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942347</v>
      </c>
      <c r="M65" s="46">
        <v>0</v>
      </c>
      <c r="N65" s="46">
        <f t="shared" si="14"/>
        <v>942928</v>
      </c>
      <c r="O65" s="47">
        <f t="shared" si="8"/>
        <v>36.88066648413971</v>
      </c>
      <c r="P65" s="9"/>
    </row>
    <row r="66" spans="1:16" ht="15">
      <c r="A66" s="12"/>
      <c r="B66" s="25">
        <v>361.4</v>
      </c>
      <c r="C66" s="20" t="s">
        <v>112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-1206465</v>
      </c>
      <c r="M66" s="46">
        <v>0</v>
      </c>
      <c r="N66" s="46">
        <f t="shared" si="14"/>
        <v>-1206465</v>
      </c>
      <c r="O66" s="47">
        <f t="shared" si="8"/>
        <v>-47.188367817890246</v>
      </c>
      <c r="P66" s="9"/>
    </row>
    <row r="67" spans="1:16" ht="15">
      <c r="A67" s="12"/>
      <c r="B67" s="25">
        <v>362</v>
      </c>
      <c r="C67" s="20" t="s">
        <v>62</v>
      </c>
      <c r="D67" s="46">
        <v>570614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570614</v>
      </c>
      <c r="O67" s="47">
        <f t="shared" si="8"/>
        <v>22.31837916063676</v>
      </c>
      <c r="P67" s="9"/>
    </row>
    <row r="68" spans="1:16" ht="15">
      <c r="A68" s="12"/>
      <c r="B68" s="25">
        <v>364</v>
      </c>
      <c r="C68" s="20" t="s">
        <v>113</v>
      </c>
      <c r="D68" s="46">
        <v>63541</v>
      </c>
      <c r="E68" s="46">
        <v>0</v>
      </c>
      <c r="F68" s="46">
        <v>0</v>
      </c>
      <c r="G68" s="46">
        <v>0</v>
      </c>
      <c r="H68" s="46">
        <v>0</v>
      </c>
      <c r="I68" s="46">
        <v>15695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79236</v>
      </c>
      <c r="O68" s="47">
        <f t="shared" si="8"/>
        <v>3.099151249657762</v>
      </c>
      <c r="P68" s="9"/>
    </row>
    <row r="69" spans="1:16" ht="15">
      <c r="A69" s="12"/>
      <c r="B69" s="25">
        <v>365</v>
      </c>
      <c r="C69" s="20" t="s">
        <v>114</v>
      </c>
      <c r="D69" s="46">
        <v>680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680</v>
      </c>
      <c r="O69" s="47">
        <f aca="true" t="shared" si="15" ref="O69:O79">(N69/O$81)</f>
        <v>0.026596784918058433</v>
      </c>
      <c r="P69" s="9"/>
    </row>
    <row r="70" spans="1:16" ht="15">
      <c r="A70" s="12"/>
      <c r="B70" s="25">
        <v>366</v>
      </c>
      <c r="C70" s="20" t="s">
        <v>64</v>
      </c>
      <c r="D70" s="46">
        <v>80261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80261</v>
      </c>
      <c r="O70" s="47">
        <f t="shared" si="15"/>
        <v>3.1392419916298353</v>
      </c>
      <c r="P70" s="9"/>
    </row>
    <row r="71" spans="1:16" ht="15">
      <c r="A71" s="12"/>
      <c r="B71" s="25">
        <v>369.3</v>
      </c>
      <c r="C71" s="20" t="s">
        <v>131</v>
      </c>
      <c r="D71" s="46">
        <v>5267</v>
      </c>
      <c r="E71" s="46">
        <v>2072</v>
      </c>
      <c r="F71" s="46">
        <v>238326</v>
      </c>
      <c r="G71" s="46">
        <v>0</v>
      </c>
      <c r="H71" s="46">
        <v>0</v>
      </c>
      <c r="I71" s="46">
        <v>0</v>
      </c>
      <c r="J71" s="46">
        <v>-1211</v>
      </c>
      <c r="K71" s="46">
        <v>0</v>
      </c>
      <c r="L71" s="46">
        <v>0</v>
      </c>
      <c r="M71" s="46">
        <v>0</v>
      </c>
      <c r="N71" s="46">
        <f t="shared" si="14"/>
        <v>244454</v>
      </c>
      <c r="O71" s="47">
        <f t="shared" si="15"/>
        <v>9.561309500528024</v>
      </c>
      <c r="P71" s="9"/>
    </row>
    <row r="72" spans="1:16" ht="15">
      <c r="A72" s="12"/>
      <c r="B72" s="25">
        <v>369.4</v>
      </c>
      <c r="C72" s="20" t="s">
        <v>132</v>
      </c>
      <c r="D72" s="46">
        <v>22900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455</v>
      </c>
      <c r="K72" s="46">
        <v>0</v>
      </c>
      <c r="L72" s="46">
        <v>0</v>
      </c>
      <c r="M72" s="46">
        <v>0</v>
      </c>
      <c r="N72" s="46">
        <f t="shared" si="14"/>
        <v>23355</v>
      </c>
      <c r="O72" s="47">
        <f t="shared" si="15"/>
        <v>0.9134822231783158</v>
      </c>
      <c r="P72" s="9"/>
    </row>
    <row r="73" spans="1:16" ht="15">
      <c r="A73" s="12"/>
      <c r="B73" s="25">
        <v>369.7</v>
      </c>
      <c r="C73" s="20" t="s">
        <v>65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3224701</v>
      </c>
      <c r="M73" s="46">
        <v>0</v>
      </c>
      <c r="N73" s="46">
        <f t="shared" si="14"/>
        <v>3224701</v>
      </c>
      <c r="O73" s="47">
        <f t="shared" si="15"/>
        <v>126.1274690030117</v>
      </c>
      <c r="P73" s="9"/>
    </row>
    <row r="74" spans="1:16" ht="15">
      <c r="A74" s="12"/>
      <c r="B74" s="25">
        <v>369.9</v>
      </c>
      <c r="C74" s="20" t="s">
        <v>66</v>
      </c>
      <c r="D74" s="46">
        <v>224266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224266</v>
      </c>
      <c r="O74" s="47">
        <f t="shared" si="15"/>
        <v>8.771697891813666</v>
      </c>
      <c r="P74" s="9"/>
    </row>
    <row r="75" spans="1:16" ht="15.75">
      <c r="A75" s="29" t="s">
        <v>42</v>
      </c>
      <c r="B75" s="30"/>
      <c r="C75" s="31"/>
      <c r="D75" s="32">
        <f aca="true" t="shared" si="16" ref="D75:M75">SUM(D76:D78)</f>
        <v>1600000</v>
      </c>
      <c r="E75" s="32">
        <f t="shared" si="16"/>
        <v>34062</v>
      </c>
      <c r="F75" s="32">
        <f t="shared" si="16"/>
        <v>470391</v>
      </c>
      <c r="G75" s="32">
        <f t="shared" si="16"/>
        <v>0</v>
      </c>
      <c r="H75" s="32">
        <f t="shared" si="16"/>
        <v>0</v>
      </c>
      <c r="I75" s="32">
        <f t="shared" si="16"/>
        <v>109888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2214341</v>
      </c>
      <c r="O75" s="45">
        <f t="shared" si="15"/>
        <v>86.60934016505652</v>
      </c>
      <c r="P75" s="9"/>
    </row>
    <row r="76" spans="1:16" ht="15">
      <c r="A76" s="12"/>
      <c r="B76" s="25">
        <v>381</v>
      </c>
      <c r="C76" s="20" t="s">
        <v>67</v>
      </c>
      <c r="D76" s="46">
        <v>0</v>
      </c>
      <c r="E76" s="46">
        <v>34062</v>
      </c>
      <c r="F76" s="46">
        <v>470391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504453</v>
      </c>
      <c r="O76" s="47">
        <f t="shared" si="15"/>
        <v>19.730629326866666</v>
      </c>
      <c r="P76" s="9"/>
    </row>
    <row r="77" spans="1:16" ht="15">
      <c r="A77" s="12"/>
      <c r="B77" s="25">
        <v>384</v>
      </c>
      <c r="C77" s="20" t="s">
        <v>68</v>
      </c>
      <c r="D77" s="46">
        <v>1600000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1600000</v>
      </c>
      <c r="O77" s="47">
        <f t="shared" si="15"/>
        <v>62.58067039543161</v>
      </c>
      <c r="P77" s="9"/>
    </row>
    <row r="78" spans="1:16" ht="15.75" thickBot="1">
      <c r="A78" s="12"/>
      <c r="B78" s="25">
        <v>389.4</v>
      </c>
      <c r="C78" s="20" t="s">
        <v>133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109888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109888</v>
      </c>
      <c r="O78" s="47">
        <f t="shared" si="15"/>
        <v>4.298040442758243</v>
      </c>
      <c r="P78" s="9"/>
    </row>
    <row r="79" spans="1:119" ht="16.5" thickBot="1">
      <c r="A79" s="14" t="s">
        <v>54</v>
      </c>
      <c r="B79" s="23"/>
      <c r="C79" s="22"/>
      <c r="D79" s="15">
        <f aca="true" t="shared" si="17" ref="D79:M79">SUM(D5,D16,D23,D40,D55,D62,D75)</f>
        <v>24500749</v>
      </c>
      <c r="E79" s="15">
        <f t="shared" si="17"/>
        <v>4696636</v>
      </c>
      <c r="F79" s="15">
        <f t="shared" si="17"/>
        <v>712083</v>
      </c>
      <c r="G79" s="15">
        <f t="shared" si="17"/>
        <v>0</v>
      </c>
      <c r="H79" s="15">
        <f t="shared" si="17"/>
        <v>0</v>
      </c>
      <c r="I79" s="15">
        <f t="shared" si="17"/>
        <v>14830754</v>
      </c>
      <c r="J79" s="15">
        <f t="shared" si="17"/>
        <v>692988</v>
      </c>
      <c r="K79" s="15">
        <f t="shared" si="17"/>
        <v>0</v>
      </c>
      <c r="L79" s="15">
        <f t="shared" si="17"/>
        <v>4113788</v>
      </c>
      <c r="M79" s="15">
        <f t="shared" si="17"/>
        <v>0</v>
      </c>
      <c r="N79" s="15">
        <f>SUM(D79:M79)</f>
        <v>49546998</v>
      </c>
      <c r="O79" s="38">
        <f t="shared" si="15"/>
        <v>1937.9277193256933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134</v>
      </c>
      <c r="M81" s="48"/>
      <c r="N81" s="48"/>
      <c r="O81" s="43">
        <v>25567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11723586</v>
      </c>
      <c r="E5" s="27">
        <f t="shared" si="0"/>
        <v>1856112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13579698</v>
      </c>
      <c r="O5" s="33">
        <f aca="true" t="shared" si="1" ref="O5:O36">(N5/O$67)</f>
        <v>536.5772878141299</v>
      </c>
      <c r="P5" s="6"/>
    </row>
    <row r="6" spans="1:16" ht="15">
      <c r="A6" s="12"/>
      <c r="B6" s="25">
        <v>311</v>
      </c>
      <c r="C6" s="20" t="s">
        <v>3</v>
      </c>
      <c r="D6" s="46">
        <v>7334188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7334188</v>
      </c>
      <c r="O6" s="47">
        <f t="shared" si="1"/>
        <v>289.7972182709025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1137513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1137513</v>
      </c>
      <c r="O7" s="47">
        <f t="shared" si="1"/>
        <v>44.94677572309151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718599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718599</v>
      </c>
      <c r="O8" s="47">
        <f t="shared" si="1"/>
        <v>28.394144144144143</v>
      </c>
      <c r="P8" s="9"/>
    </row>
    <row r="9" spans="1:16" ht="15">
      <c r="A9" s="12"/>
      <c r="B9" s="25">
        <v>312.51</v>
      </c>
      <c r="C9" s="20" t="s">
        <v>76</v>
      </c>
      <c r="D9" s="46">
        <v>162927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162927</v>
      </c>
      <c r="O9" s="47">
        <f t="shared" si="1"/>
        <v>6.437766714082503</v>
      </c>
      <c r="P9" s="9"/>
    </row>
    <row r="10" spans="1:16" ht="15">
      <c r="A10" s="12"/>
      <c r="B10" s="25">
        <v>312.52</v>
      </c>
      <c r="C10" s="20" t="s">
        <v>103</v>
      </c>
      <c r="D10" s="46">
        <v>154522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154522</v>
      </c>
      <c r="O10" s="47">
        <f t="shared" si="1"/>
        <v>6.105658289868816</v>
      </c>
      <c r="P10" s="9"/>
    </row>
    <row r="11" spans="1:16" ht="15">
      <c r="A11" s="12"/>
      <c r="B11" s="25">
        <v>314.1</v>
      </c>
      <c r="C11" s="20" t="s">
        <v>13</v>
      </c>
      <c r="D11" s="46">
        <v>2025539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2025539</v>
      </c>
      <c r="O11" s="47">
        <f t="shared" si="1"/>
        <v>80.03552236446973</v>
      </c>
      <c r="P11" s="9"/>
    </row>
    <row r="12" spans="1:16" ht="15">
      <c r="A12" s="12"/>
      <c r="B12" s="25">
        <v>314.3</v>
      </c>
      <c r="C12" s="20" t="s">
        <v>14</v>
      </c>
      <c r="D12" s="46">
        <v>272013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272013</v>
      </c>
      <c r="O12" s="47">
        <f t="shared" si="1"/>
        <v>10.748103366524418</v>
      </c>
      <c r="P12" s="9"/>
    </row>
    <row r="13" spans="1:16" ht="15">
      <c r="A13" s="12"/>
      <c r="B13" s="25">
        <v>314.4</v>
      </c>
      <c r="C13" s="20" t="s">
        <v>15</v>
      </c>
      <c r="D13" s="46">
        <v>32320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32320</v>
      </c>
      <c r="O13" s="47">
        <f t="shared" si="1"/>
        <v>1.277066540224435</v>
      </c>
      <c r="P13" s="9"/>
    </row>
    <row r="14" spans="1:16" ht="15">
      <c r="A14" s="12"/>
      <c r="B14" s="25">
        <v>315</v>
      </c>
      <c r="C14" s="20" t="s">
        <v>104</v>
      </c>
      <c r="D14" s="46">
        <v>1481202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1481202</v>
      </c>
      <c r="O14" s="47">
        <f t="shared" si="1"/>
        <v>58.527027027027025</v>
      </c>
      <c r="P14" s="9"/>
    </row>
    <row r="15" spans="1:16" ht="15">
      <c r="A15" s="12"/>
      <c r="B15" s="25">
        <v>316</v>
      </c>
      <c r="C15" s="20" t="s">
        <v>105</v>
      </c>
      <c r="D15" s="46">
        <v>260875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260875</v>
      </c>
      <c r="O15" s="47">
        <f t="shared" si="1"/>
        <v>10.308005373794847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2017310</v>
      </c>
      <c r="E16" s="32">
        <f t="shared" si="3"/>
        <v>48645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31432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2097387</v>
      </c>
      <c r="O16" s="45">
        <f t="shared" si="1"/>
        <v>82.87446657183499</v>
      </c>
      <c r="P16" s="10"/>
    </row>
    <row r="17" spans="1:16" ht="15">
      <c r="A17" s="12"/>
      <c r="B17" s="25">
        <v>322</v>
      </c>
      <c r="C17" s="20" t="s">
        <v>0</v>
      </c>
      <c r="D17" s="46">
        <v>244768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244768</v>
      </c>
      <c r="O17" s="47">
        <f t="shared" si="1"/>
        <v>9.67156630314525</v>
      </c>
      <c r="P17" s="9"/>
    </row>
    <row r="18" spans="1:16" ht="15">
      <c r="A18" s="12"/>
      <c r="B18" s="25">
        <v>323.1</v>
      </c>
      <c r="C18" s="20" t="s">
        <v>19</v>
      </c>
      <c r="D18" s="46">
        <v>1754960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1754960</v>
      </c>
      <c r="O18" s="47">
        <f t="shared" si="1"/>
        <v>69.34408092302829</v>
      </c>
      <c r="P18" s="9"/>
    </row>
    <row r="19" spans="1:16" ht="15">
      <c r="A19" s="12"/>
      <c r="B19" s="25">
        <v>323.4</v>
      </c>
      <c r="C19" s="20" t="s">
        <v>20</v>
      </c>
      <c r="D19" s="46">
        <v>11797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11797</v>
      </c>
      <c r="O19" s="47">
        <f t="shared" si="1"/>
        <v>0.46613718982140034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31432</v>
      </c>
      <c r="O20" s="47">
        <f t="shared" si="1"/>
        <v>1.2419788209261893</v>
      </c>
      <c r="P20" s="9"/>
    </row>
    <row r="21" spans="1:16" ht="15">
      <c r="A21" s="12"/>
      <c r="B21" s="25">
        <v>324.32</v>
      </c>
      <c r="C21" s="20" t="s">
        <v>106</v>
      </c>
      <c r="D21" s="46">
        <v>0</v>
      </c>
      <c r="E21" s="46">
        <v>48645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48645</v>
      </c>
      <c r="O21" s="47">
        <f t="shared" si="1"/>
        <v>1.9221194879089616</v>
      </c>
      <c r="P21" s="9"/>
    </row>
    <row r="22" spans="1:16" ht="15">
      <c r="A22" s="12"/>
      <c r="B22" s="25">
        <v>329</v>
      </c>
      <c r="C22" s="20" t="s">
        <v>22</v>
      </c>
      <c r="D22" s="46">
        <v>5785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5785</v>
      </c>
      <c r="O22" s="47">
        <f t="shared" si="1"/>
        <v>0.22858384700489964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SUM(D24:D35)</f>
        <v>3309499</v>
      </c>
      <c r="E23" s="32">
        <f t="shared" si="5"/>
        <v>384465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3693964</v>
      </c>
      <c r="O23" s="45">
        <f t="shared" si="1"/>
        <v>145.96032874980244</v>
      </c>
      <c r="P23" s="10"/>
    </row>
    <row r="24" spans="1:16" ht="15">
      <c r="A24" s="12"/>
      <c r="B24" s="25">
        <v>331.2</v>
      </c>
      <c r="C24" s="20" t="s">
        <v>23</v>
      </c>
      <c r="D24" s="46">
        <v>4424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4424</v>
      </c>
      <c r="O24" s="47">
        <f t="shared" si="1"/>
        <v>0.17480638533270113</v>
      </c>
      <c r="P24" s="9"/>
    </row>
    <row r="25" spans="1:16" ht="15">
      <c r="A25" s="12"/>
      <c r="B25" s="25">
        <v>331.9</v>
      </c>
      <c r="C25" s="20" t="s">
        <v>25</v>
      </c>
      <c r="D25" s="46">
        <v>277605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277605</v>
      </c>
      <c r="O25" s="47">
        <f t="shared" si="1"/>
        <v>10.969061166429588</v>
      </c>
      <c r="P25" s="9"/>
    </row>
    <row r="26" spans="1:16" ht="15">
      <c r="A26" s="12"/>
      <c r="B26" s="25">
        <v>334.49</v>
      </c>
      <c r="C26" s="20" t="s">
        <v>86</v>
      </c>
      <c r="D26" s="46">
        <v>18510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18510</v>
      </c>
      <c r="O26" s="47">
        <f t="shared" si="1"/>
        <v>0.731389284020863</v>
      </c>
      <c r="P26" s="9"/>
    </row>
    <row r="27" spans="1:16" ht="15">
      <c r="A27" s="12"/>
      <c r="B27" s="25">
        <v>335.12</v>
      </c>
      <c r="C27" s="20" t="s">
        <v>107</v>
      </c>
      <c r="D27" s="46">
        <v>632866</v>
      </c>
      <c r="E27" s="46">
        <v>238043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870909</v>
      </c>
      <c r="O27" s="47">
        <f t="shared" si="1"/>
        <v>34.41239924134661</v>
      </c>
      <c r="P27" s="9"/>
    </row>
    <row r="28" spans="1:16" ht="15">
      <c r="A28" s="12"/>
      <c r="B28" s="25">
        <v>335.15</v>
      </c>
      <c r="C28" s="20" t="s">
        <v>108</v>
      </c>
      <c r="D28" s="46">
        <v>19634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19634</v>
      </c>
      <c r="O28" s="47">
        <f t="shared" si="1"/>
        <v>0.7758021179073811</v>
      </c>
      <c r="P28" s="9"/>
    </row>
    <row r="29" spans="1:16" ht="15">
      <c r="A29" s="12"/>
      <c r="B29" s="25">
        <v>335.18</v>
      </c>
      <c r="C29" s="20" t="s">
        <v>109</v>
      </c>
      <c r="D29" s="46">
        <v>1978508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1978508</v>
      </c>
      <c r="O29" s="47">
        <f t="shared" si="1"/>
        <v>78.17717717717717</v>
      </c>
      <c r="P29" s="9"/>
    </row>
    <row r="30" spans="1:16" ht="15">
      <c r="A30" s="12"/>
      <c r="B30" s="25">
        <v>335.21</v>
      </c>
      <c r="C30" s="20" t="s">
        <v>31</v>
      </c>
      <c r="D30" s="46">
        <v>23017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23017</v>
      </c>
      <c r="O30" s="47">
        <f t="shared" si="1"/>
        <v>0.9094752647384227</v>
      </c>
      <c r="P30" s="9"/>
    </row>
    <row r="31" spans="1:16" ht="15">
      <c r="A31" s="12"/>
      <c r="B31" s="25">
        <v>335.29</v>
      </c>
      <c r="C31" s="20" t="s">
        <v>96</v>
      </c>
      <c r="D31" s="46">
        <v>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</v>
      </c>
      <c r="O31" s="47">
        <f t="shared" si="1"/>
        <v>0.012525683578315157</v>
      </c>
      <c r="P31" s="9"/>
    </row>
    <row r="32" spans="1:16" ht="15">
      <c r="A32" s="12"/>
      <c r="B32" s="25">
        <v>337.2</v>
      </c>
      <c r="C32" s="20" t="s">
        <v>32</v>
      </c>
      <c r="D32" s="46">
        <v>60479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60479</v>
      </c>
      <c r="O32" s="47">
        <f t="shared" si="1"/>
        <v>2.3897186660344554</v>
      </c>
      <c r="P32" s="9"/>
    </row>
    <row r="33" spans="1:16" ht="15">
      <c r="A33" s="12"/>
      <c r="B33" s="25">
        <v>337.5</v>
      </c>
      <c r="C33" s="20" t="s">
        <v>33</v>
      </c>
      <c r="D33" s="46">
        <v>0</v>
      </c>
      <c r="E33" s="46">
        <v>27281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27281</v>
      </c>
      <c r="O33" s="47">
        <f t="shared" si="1"/>
        <v>1.0779595384858542</v>
      </c>
      <c r="P33" s="9"/>
    </row>
    <row r="34" spans="1:16" ht="15">
      <c r="A34" s="12"/>
      <c r="B34" s="25">
        <v>337.7</v>
      </c>
      <c r="C34" s="20" t="s">
        <v>34</v>
      </c>
      <c r="D34" s="46">
        <v>181815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181815</v>
      </c>
      <c r="O34" s="47">
        <f t="shared" si="1"/>
        <v>7.1840919867235655</v>
      </c>
      <c r="P34" s="9"/>
    </row>
    <row r="35" spans="1:16" ht="15">
      <c r="A35" s="12"/>
      <c r="B35" s="25">
        <v>338</v>
      </c>
      <c r="C35" s="20" t="s">
        <v>35</v>
      </c>
      <c r="D35" s="46">
        <v>112324</v>
      </c>
      <c r="E35" s="46">
        <v>119141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231465</v>
      </c>
      <c r="O35" s="47">
        <f t="shared" si="1"/>
        <v>9.1459222380275</v>
      </c>
      <c r="P35" s="9"/>
    </row>
    <row r="36" spans="1:16" ht="15.75">
      <c r="A36" s="29" t="s">
        <v>40</v>
      </c>
      <c r="B36" s="30"/>
      <c r="C36" s="31"/>
      <c r="D36" s="32">
        <f aca="true" t="shared" si="7" ref="D36:M36">SUM(D37:D47)</f>
        <v>3399173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13408938</v>
      </c>
      <c r="J36" s="32">
        <f t="shared" si="7"/>
        <v>725883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17533994</v>
      </c>
      <c r="O36" s="45">
        <f t="shared" si="1"/>
        <v>692.8241662715346</v>
      </c>
      <c r="P36" s="10"/>
    </row>
    <row r="37" spans="1:16" ht="15">
      <c r="A37" s="12"/>
      <c r="B37" s="25">
        <v>341.3</v>
      </c>
      <c r="C37" s="20" t="s">
        <v>110</v>
      </c>
      <c r="D37" s="46">
        <v>1907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1907</v>
      </c>
      <c r="O37" s="47">
        <f aca="true" t="shared" si="9" ref="O37:O65">(N37/O$67)</f>
        <v>0.07535166745693062</v>
      </c>
      <c r="P37" s="9"/>
    </row>
    <row r="38" spans="1:16" ht="15">
      <c r="A38" s="12"/>
      <c r="B38" s="25">
        <v>341.9</v>
      </c>
      <c r="C38" s="20" t="s">
        <v>111</v>
      </c>
      <c r="D38" s="46">
        <v>3242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3242</v>
      </c>
      <c r="O38" s="47">
        <f t="shared" si="9"/>
        <v>0.12810178599652283</v>
      </c>
      <c r="P38" s="9"/>
    </row>
    <row r="39" spans="1:16" ht="15">
      <c r="A39" s="12"/>
      <c r="B39" s="25">
        <v>342.2</v>
      </c>
      <c r="C39" s="20" t="s">
        <v>45</v>
      </c>
      <c r="D39" s="46">
        <v>381273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381273</v>
      </c>
      <c r="O39" s="47">
        <f t="shared" si="9"/>
        <v>15.065315315315315</v>
      </c>
      <c r="P39" s="9"/>
    </row>
    <row r="40" spans="1:16" ht="15">
      <c r="A40" s="12"/>
      <c r="B40" s="25">
        <v>342.6</v>
      </c>
      <c r="C40" s="20" t="s">
        <v>47</v>
      </c>
      <c r="D40" s="46">
        <v>420753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420753</v>
      </c>
      <c r="O40" s="47">
        <f t="shared" si="9"/>
        <v>16.62529634898056</v>
      </c>
      <c r="P40" s="9"/>
    </row>
    <row r="41" spans="1:16" ht="15">
      <c r="A41" s="12"/>
      <c r="B41" s="25">
        <v>342.9</v>
      </c>
      <c r="C41" s="20" t="s">
        <v>48</v>
      </c>
      <c r="D41" s="46">
        <v>10880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10880</v>
      </c>
      <c r="O41" s="47">
        <f t="shared" si="9"/>
        <v>0.42990358779832466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3356978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3356978</v>
      </c>
      <c r="O42" s="47">
        <f t="shared" si="9"/>
        <v>132.6449344080923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3086706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3086706</v>
      </c>
      <c r="O43" s="47">
        <f t="shared" si="9"/>
        <v>121.9656235182551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6652937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6652937</v>
      </c>
      <c r="O44" s="47">
        <f t="shared" si="9"/>
        <v>262.87881302354987</v>
      </c>
      <c r="P44" s="9"/>
    </row>
    <row r="45" spans="1:16" ht="15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312317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312317</v>
      </c>
      <c r="O45" s="47">
        <f t="shared" si="9"/>
        <v>12.340643274853802</v>
      </c>
      <c r="P45" s="9"/>
    </row>
    <row r="46" spans="1:16" ht="15">
      <c r="A46" s="12"/>
      <c r="B46" s="25">
        <v>347.2</v>
      </c>
      <c r="C46" s="20" t="s">
        <v>53</v>
      </c>
      <c r="D46" s="46">
        <v>811356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811356</v>
      </c>
      <c r="O46" s="47">
        <f t="shared" si="9"/>
        <v>32.0592697961119</v>
      </c>
      <c r="P46" s="9"/>
    </row>
    <row r="47" spans="1:16" ht="15">
      <c r="A47" s="12"/>
      <c r="B47" s="25">
        <v>349</v>
      </c>
      <c r="C47" s="20" t="s">
        <v>1</v>
      </c>
      <c r="D47" s="46">
        <v>1769762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725883</v>
      </c>
      <c r="K47" s="46">
        <v>0</v>
      </c>
      <c r="L47" s="46">
        <v>0</v>
      </c>
      <c r="M47" s="46">
        <v>0</v>
      </c>
      <c r="N47" s="46">
        <f t="shared" si="8"/>
        <v>2495645</v>
      </c>
      <c r="O47" s="47">
        <f t="shared" si="9"/>
        <v>98.61091354512408</v>
      </c>
      <c r="P47" s="9"/>
    </row>
    <row r="48" spans="1:16" ht="15.75">
      <c r="A48" s="29" t="s">
        <v>41</v>
      </c>
      <c r="B48" s="30"/>
      <c r="C48" s="31"/>
      <c r="D48" s="32">
        <f aca="true" t="shared" si="10" ref="D48:M48">SUM(D49:D51)</f>
        <v>449747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449747</v>
      </c>
      <c r="O48" s="45">
        <f t="shared" si="9"/>
        <v>17.770941994626206</v>
      </c>
      <c r="P48" s="10"/>
    </row>
    <row r="49" spans="1:16" ht="15">
      <c r="A49" s="13"/>
      <c r="B49" s="39">
        <v>351.1</v>
      </c>
      <c r="C49" s="21" t="s">
        <v>56</v>
      </c>
      <c r="D49" s="46">
        <v>350819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350819</v>
      </c>
      <c r="O49" s="47">
        <f t="shared" si="9"/>
        <v>13.861980401454085</v>
      </c>
      <c r="P49" s="9"/>
    </row>
    <row r="50" spans="1:16" ht="15">
      <c r="A50" s="13"/>
      <c r="B50" s="39">
        <v>352</v>
      </c>
      <c r="C50" s="21" t="s">
        <v>57</v>
      </c>
      <c r="D50" s="46">
        <v>46384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46384</v>
      </c>
      <c r="O50" s="47">
        <f t="shared" si="9"/>
        <v>1.8327801485696222</v>
      </c>
      <c r="P50" s="9"/>
    </row>
    <row r="51" spans="1:16" ht="15">
      <c r="A51" s="13"/>
      <c r="B51" s="39">
        <v>354</v>
      </c>
      <c r="C51" s="21" t="s">
        <v>58</v>
      </c>
      <c r="D51" s="46">
        <v>52544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52544</v>
      </c>
      <c r="O51" s="47">
        <f t="shared" si="9"/>
        <v>2.076181444602497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SUM(D53:D62)</f>
        <v>905267</v>
      </c>
      <c r="E52" s="32">
        <f t="shared" si="12"/>
        <v>30746</v>
      </c>
      <c r="F52" s="32">
        <f t="shared" si="12"/>
        <v>139392</v>
      </c>
      <c r="G52" s="32">
        <f t="shared" si="12"/>
        <v>0</v>
      </c>
      <c r="H52" s="32">
        <f t="shared" si="12"/>
        <v>0</v>
      </c>
      <c r="I52" s="32">
        <f t="shared" si="12"/>
        <v>51246</v>
      </c>
      <c r="J52" s="32">
        <f t="shared" si="12"/>
        <v>1964</v>
      </c>
      <c r="K52" s="32">
        <f t="shared" si="12"/>
        <v>0</v>
      </c>
      <c r="L52" s="32">
        <f t="shared" si="12"/>
        <v>7858753</v>
      </c>
      <c r="M52" s="32">
        <f t="shared" si="12"/>
        <v>0</v>
      </c>
      <c r="N52" s="32">
        <f t="shared" si="11"/>
        <v>8987368</v>
      </c>
      <c r="O52" s="45">
        <f t="shared" si="9"/>
        <v>355.11964596175125</v>
      </c>
      <c r="P52" s="10"/>
    </row>
    <row r="53" spans="1:16" ht="15">
      <c r="A53" s="12"/>
      <c r="B53" s="25">
        <v>361.1</v>
      </c>
      <c r="C53" s="20" t="s">
        <v>59</v>
      </c>
      <c r="D53" s="46">
        <v>43509</v>
      </c>
      <c r="E53" s="46">
        <v>30708</v>
      </c>
      <c r="F53" s="46">
        <v>3030</v>
      </c>
      <c r="G53" s="46">
        <v>0</v>
      </c>
      <c r="H53" s="46">
        <v>0</v>
      </c>
      <c r="I53" s="46">
        <v>49307</v>
      </c>
      <c r="J53" s="46">
        <v>-54</v>
      </c>
      <c r="K53" s="46">
        <v>0</v>
      </c>
      <c r="L53" s="46">
        <v>515057</v>
      </c>
      <c r="M53" s="46">
        <v>0</v>
      </c>
      <c r="N53" s="46">
        <f t="shared" si="11"/>
        <v>641557</v>
      </c>
      <c r="O53" s="47">
        <f t="shared" si="9"/>
        <v>25.349968389442072</v>
      </c>
      <c r="P53" s="9"/>
    </row>
    <row r="54" spans="1:16" ht="15">
      <c r="A54" s="12"/>
      <c r="B54" s="25">
        <v>361.2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377213</v>
      </c>
      <c r="M54" s="46">
        <v>0</v>
      </c>
      <c r="N54" s="46">
        <f aca="true" t="shared" si="13" ref="N54:N62">SUM(D54:M54)</f>
        <v>377213</v>
      </c>
      <c r="O54" s="47">
        <f t="shared" si="9"/>
        <v>14.904891733839102</v>
      </c>
      <c r="P54" s="9"/>
    </row>
    <row r="55" spans="1:16" ht="15">
      <c r="A55" s="12"/>
      <c r="B55" s="25">
        <v>361.3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3628788</v>
      </c>
      <c r="M55" s="46">
        <v>0</v>
      </c>
      <c r="N55" s="46">
        <f t="shared" si="13"/>
        <v>3628788</v>
      </c>
      <c r="O55" s="47">
        <f t="shared" si="9"/>
        <v>143.3850165955429</v>
      </c>
      <c r="P55" s="9"/>
    </row>
    <row r="56" spans="1:16" ht="15">
      <c r="A56" s="12"/>
      <c r="B56" s="25">
        <v>361.4</v>
      </c>
      <c r="C56" s="20" t="s">
        <v>112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-129545</v>
      </c>
      <c r="M56" s="46">
        <v>0</v>
      </c>
      <c r="N56" s="46">
        <f t="shared" si="13"/>
        <v>-129545</v>
      </c>
      <c r="O56" s="47">
        <f t="shared" si="9"/>
        <v>-5.118737158210842</v>
      </c>
      <c r="P56" s="9"/>
    </row>
    <row r="57" spans="1:16" ht="15">
      <c r="A57" s="12"/>
      <c r="B57" s="25">
        <v>362</v>
      </c>
      <c r="C57" s="20" t="s">
        <v>62</v>
      </c>
      <c r="D57" s="46">
        <v>564199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564199</v>
      </c>
      <c r="O57" s="47">
        <f t="shared" si="9"/>
        <v>22.293306464359095</v>
      </c>
      <c r="P57" s="9"/>
    </row>
    <row r="58" spans="1:16" ht="15">
      <c r="A58" s="12"/>
      <c r="B58" s="25">
        <v>364</v>
      </c>
      <c r="C58" s="20" t="s">
        <v>113</v>
      </c>
      <c r="D58" s="46">
        <v>29816</v>
      </c>
      <c r="E58" s="46">
        <v>0</v>
      </c>
      <c r="F58" s="46">
        <v>0</v>
      </c>
      <c r="G58" s="46">
        <v>0</v>
      </c>
      <c r="H58" s="46">
        <v>0</v>
      </c>
      <c r="I58" s="46">
        <v>1939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31755</v>
      </c>
      <c r="O58" s="47">
        <f t="shared" si="9"/>
        <v>1.2547415836889522</v>
      </c>
      <c r="P58" s="9"/>
    </row>
    <row r="59" spans="1:16" ht="15">
      <c r="A59" s="12"/>
      <c r="B59" s="25">
        <v>365</v>
      </c>
      <c r="C59" s="20" t="s">
        <v>114</v>
      </c>
      <c r="D59" s="46">
        <v>303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303</v>
      </c>
      <c r="O59" s="47">
        <f t="shared" si="9"/>
        <v>0.011972498814604078</v>
      </c>
      <c r="P59" s="9"/>
    </row>
    <row r="60" spans="1:16" ht="15">
      <c r="A60" s="12"/>
      <c r="B60" s="25">
        <v>366</v>
      </c>
      <c r="C60" s="20" t="s">
        <v>64</v>
      </c>
      <c r="D60" s="46">
        <v>63867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63867</v>
      </c>
      <c r="O60" s="47">
        <f t="shared" si="9"/>
        <v>2.5235893788525368</v>
      </c>
      <c r="P60" s="9"/>
    </row>
    <row r="61" spans="1:16" ht="15">
      <c r="A61" s="12"/>
      <c r="B61" s="25">
        <v>369.7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3149790</v>
      </c>
      <c r="M61" s="46">
        <v>0</v>
      </c>
      <c r="N61" s="46">
        <f t="shared" si="13"/>
        <v>3149790</v>
      </c>
      <c r="O61" s="47">
        <f t="shared" si="9"/>
        <v>124.45827406353722</v>
      </c>
      <c r="P61" s="9"/>
    </row>
    <row r="62" spans="1:16" ht="15">
      <c r="A62" s="12"/>
      <c r="B62" s="25">
        <v>369.9</v>
      </c>
      <c r="C62" s="20" t="s">
        <v>66</v>
      </c>
      <c r="D62" s="46">
        <v>203573</v>
      </c>
      <c r="E62" s="46">
        <v>38</v>
      </c>
      <c r="F62" s="46">
        <v>136362</v>
      </c>
      <c r="G62" s="46">
        <v>0</v>
      </c>
      <c r="H62" s="46">
        <v>0</v>
      </c>
      <c r="I62" s="46">
        <v>0</v>
      </c>
      <c r="J62" s="46">
        <v>2018</v>
      </c>
      <c r="K62" s="46">
        <v>0</v>
      </c>
      <c r="L62" s="46">
        <v>317450</v>
      </c>
      <c r="M62" s="46">
        <v>0</v>
      </c>
      <c r="N62" s="46">
        <f t="shared" si="13"/>
        <v>659441</v>
      </c>
      <c r="O62" s="47">
        <f t="shared" si="9"/>
        <v>26.05662241188557</v>
      </c>
      <c r="P62" s="9"/>
    </row>
    <row r="63" spans="1:16" ht="15.75">
      <c r="A63" s="29" t="s">
        <v>42</v>
      </c>
      <c r="B63" s="30"/>
      <c r="C63" s="31"/>
      <c r="D63" s="32">
        <f aca="true" t="shared" si="14" ref="D63:M63">SUM(D64:D64)</f>
        <v>0</v>
      </c>
      <c r="E63" s="32">
        <f t="shared" si="14"/>
        <v>29633</v>
      </c>
      <c r="F63" s="32">
        <f t="shared" si="14"/>
        <v>796696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826329</v>
      </c>
      <c r="O63" s="45">
        <f t="shared" si="9"/>
        <v>32.6509009009009</v>
      </c>
      <c r="P63" s="9"/>
    </row>
    <row r="64" spans="1:16" ht="15.75" thickBot="1">
      <c r="A64" s="12"/>
      <c r="B64" s="25">
        <v>381</v>
      </c>
      <c r="C64" s="20" t="s">
        <v>67</v>
      </c>
      <c r="D64" s="46">
        <v>0</v>
      </c>
      <c r="E64" s="46">
        <v>29633</v>
      </c>
      <c r="F64" s="46">
        <v>796696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826329</v>
      </c>
      <c r="O64" s="47">
        <f t="shared" si="9"/>
        <v>32.6509009009009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SUM(D5,D16,D23,D36,D48,D52,D63)</f>
        <v>21804582</v>
      </c>
      <c r="E65" s="15">
        <f t="shared" si="15"/>
        <v>2349601</v>
      </c>
      <c r="F65" s="15">
        <f t="shared" si="15"/>
        <v>936088</v>
      </c>
      <c r="G65" s="15">
        <f t="shared" si="15"/>
        <v>0</v>
      </c>
      <c r="H65" s="15">
        <f t="shared" si="15"/>
        <v>0</v>
      </c>
      <c r="I65" s="15">
        <f t="shared" si="15"/>
        <v>13491616</v>
      </c>
      <c r="J65" s="15">
        <f t="shared" si="15"/>
        <v>727847</v>
      </c>
      <c r="K65" s="15">
        <f t="shared" si="15"/>
        <v>0</v>
      </c>
      <c r="L65" s="15">
        <f t="shared" si="15"/>
        <v>7858753</v>
      </c>
      <c r="M65" s="15">
        <f t="shared" si="15"/>
        <v>0</v>
      </c>
      <c r="N65" s="15">
        <f>SUM(D65:M65)</f>
        <v>47168487</v>
      </c>
      <c r="O65" s="38">
        <f t="shared" si="9"/>
        <v>1863.7777382645804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117</v>
      </c>
      <c r="M67" s="48"/>
      <c r="N67" s="48"/>
      <c r="O67" s="43">
        <v>25308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11349748</v>
      </c>
      <c r="E5" s="27">
        <f t="shared" si="0"/>
        <v>1759178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13108926</v>
      </c>
      <c r="O5" s="33">
        <f aca="true" t="shared" si="1" ref="O5:O36">(N5/O$69)</f>
        <v>517.9960485241238</v>
      </c>
      <c r="P5" s="6"/>
    </row>
    <row r="6" spans="1:16" ht="15">
      <c r="A6" s="12"/>
      <c r="B6" s="25">
        <v>311</v>
      </c>
      <c r="C6" s="20" t="s">
        <v>3</v>
      </c>
      <c r="D6" s="46">
        <v>6935502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6935502</v>
      </c>
      <c r="O6" s="47">
        <f t="shared" si="1"/>
        <v>274.05468842612714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1061675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1061675</v>
      </c>
      <c r="O7" s="47">
        <f t="shared" si="1"/>
        <v>41.95183150906864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697503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697503</v>
      </c>
      <c r="O8" s="47">
        <f t="shared" si="1"/>
        <v>27.56166278104872</v>
      </c>
      <c r="P8" s="9"/>
    </row>
    <row r="9" spans="1:16" ht="15">
      <c r="A9" s="12"/>
      <c r="B9" s="25">
        <v>312.51</v>
      </c>
      <c r="C9" s="20" t="s">
        <v>76</v>
      </c>
      <c r="D9" s="46">
        <v>156212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156212</v>
      </c>
      <c r="O9" s="47">
        <f t="shared" si="1"/>
        <v>6.172679495791678</v>
      </c>
      <c r="P9" s="9"/>
    </row>
    <row r="10" spans="1:16" ht="15">
      <c r="A10" s="12"/>
      <c r="B10" s="25">
        <v>312.52</v>
      </c>
      <c r="C10" s="20" t="s">
        <v>103</v>
      </c>
      <c r="D10" s="46">
        <v>147508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147508</v>
      </c>
      <c r="O10" s="47">
        <f t="shared" si="1"/>
        <v>5.828743035523768</v>
      </c>
      <c r="P10" s="9"/>
    </row>
    <row r="11" spans="1:16" ht="15">
      <c r="A11" s="12"/>
      <c r="B11" s="25">
        <v>314.1</v>
      </c>
      <c r="C11" s="20" t="s">
        <v>13</v>
      </c>
      <c r="D11" s="46">
        <v>1908035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1908035</v>
      </c>
      <c r="O11" s="47">
        <f t="shared" si="1"/>
        <v>75.3955427352116</v>
      </c>
      <c r="P11" s="9"/>
    </row>
    <row r="12" spans="1:16" ht="15">
      <c r="A12" s="12"/>
      <c r="B12" s="25">
        <v>314.3</v>
      </c>
      <c r="C12" s="20" t="s">
        <v>14</v>
      </c>
      <c r="D12" s="46">
        <v>273699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273699</v>
      </c>
      <c r="O12" s="47">
        <f t="shared" si="1"/>
        <v>10.815149958509503</v>
      </c>
      <c r="P12" s="9"/>
    </row>
    <row r="13" spans="1:16" ht="15">
      <c r="A13" s="12"/>
      <c r="B13" s="25">
        <v>314.4</v>
      </c>
      <c r="C13" s="20" t="s">
        <v>15</v>
      </c>
      <c r="D13" s="46">
        <v>29711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29711</v>
      </c>
      <c r="O13" s="47">
        <f t="shared" si="1"/>
        <v>1.1740229975895997</v>
      </c>
      <c r="P13" s="9"/>
    </row>
    <row r="14" spans="1:16" ht="15">
      <c r="A14" s="12"/>
      <c r="B14" s="25">
        <v>315</v>
      </c>
      <c r="C14" s="20" t="s">
        <v>104</v>
      </c>
      <c r="D14" s="46">
        <v>1643243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1643243</v>
      </c>
      <c r="O14" s="47">
        <f t="shared" si="1"/>
        <v>64.93235073299877</v>
      </c>
      <c r="P14" s="9"/>
    </row>
    <row r="15" spans="1:16" ht="15">
      <c r="A15" s="12"/>
      <c r="B15" s="25">
        <v>316</v>
      </c>
      <c r="C15" s="20" t="s">
        <v>105</v>
      </c>
      <c r="D15" s="46">
        <v>255838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255838</v>
      </c>
      <c r="O15" s="47">
        <f t="shared" si="1"/>
        <v>10.109376852254316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SUM(D17:D22)</f>
        <v>2064671</v>
      </c>
      <c r="E16" s="32">
        <f t="shared" si="3"/>
        <v>11270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138580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2214521</v>
      </c>
      <c r="O16" s="45">
        <f t="shared" si="1"/>
        <v>87.50626308926384</v>
      </c>
      <c r="P16" s="10"/>
    </row>
    <row r="17" spans="1:16" ht="15">
      <c r="A17" s="12"/>
      <c r="B17" s="25">
        <v>322</v>
      </c>
      <c r="C17" s="20" t="s">
        <v>0</v>
      </c>
      <c r="D17" s="46">
        <v>292279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292279</v>
      </c>
      <c r="O17" s="47">
        <f t="shared" si="1"/>
        <v>11.549334176314854</v>
      </c>
      <c r="P17" s="9"/>
    </row>
    <row r="18" spans="1:16" ht="15">
      <c r="A18" s="12"/>
      <c r="B18" s="25">
        <v>323.1</v>
      </c>
      <c r="C18" s="20" t="s">
        <v>19</v>
      </c>
      <c r="D18" s="46">
        <v>1683010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1683010</v>
      </c>
      <c r="O18" s="47">
        <f t="shared" si="1"/>
        <v>66.50373414470305</v>
      </c>
      <c r="P18" s="9"/>
    </row>
    <row r="19" spans="1:16" ht="15">
      <c r="A19" s="12"/>
      <c r="B19" s="25">
        <v>323.4</v>
      </c>
      <c r="C19" s="20" t="s">
        <v>20</v>
      </c>
      <c r="D19" s="46">
        <v>13249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13249</v>
      </c>
      <c r="O19" s="47">
        <f t="shared" si="1"/>
        <v>0.5235310388430079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138580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138580</v>
      </c>
      <c r="O20" s="47">
        <f t="shared" si="1"/>
        <v>5.475955269293081</v>
      </c>
      <c r="P20" s="9"/>
    </row>
    <row r="21" spans="1:16" ht="15">
      <c r="A21" s="12"/>
      <c r="B21" s="25">
        <v>324.32</v>
      </c>
      <c r="C21" s="20" t="s">
        <v>106</v>
      </c>
      <c r="D21" s="46">
        <v>0</v>
      </c>
      <c r="E21" s="46">
        <v>11270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11270</v>
      </c>
      <c r="O21" s="47">
        <f t="shared" si="1"/>
        <v>0.4453313312522227</v>
      </c>
      <c r="P21" s="9"/>
    </row>
    <row r="22" spans="1:16" ht="15">
      <c r="A22" s="12"/>
      <c r="B22" s="25">
        <v>329</v>
      </c>
      <c r="C22" s="20" t="s">
        <v>22</v>
      </c>
      <c r="D22" s="46">
        <v>76133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76133</v>
      </c>
      <c r="O22" s="47">
        <f t="shared" si="1"/>
        <v>3.0083771288576284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SUM(D24:D36)</f>
        <v>2961383</v>
      </c>
      <c r="E23" s="32">
        <f t="shared" si="5"/>
        <v>421065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3382448</v>
      </c>
      <c r="O23" s="45">
        <f t="shared" si="1"/>
        <v>133.65661674635476</v>
      </c>
      <c r="P23" s="10"/>
    </row>
    <row r="24" spans="1:16" ht="15">
      <c r="A24" s="12"/>
      <c r="B24" s="25">
        <v>331.2</v>
      </c>
      <c r="C24" s="20" t="s">
        <v>23</v>
      </c>
      <c r="D24" s="46">
        <v>46315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46315</v>
      </c>
      <c r="O24" s="47">
        <f t="shared" si="1"/>
        <v>1.830126052080452</v>
      </c>
      <c r="P24" s="9"/>
    </row>
    <row r="25" spans="1:16" ht="15">
      <c r="A25" s="12"/>
      <c r="B25" s="25">
        <v>331.9</v>
      </c>
      <c r="C25" s="20" t="s">
        <v>25</v>
      </c>
      <c r="D25" s="46">
        <v>92436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92436</v>
      </c>
      <c r="O25" s="47">
        <f t="shared" si="1"/>
        <v>3.652586240960999</v>
      </c>
      <c r="P25" s="9"/>
    </row>
    <row r="26" spans="1:16" ht="15">
      <c r="A26" s="12"/>
      <c r="B26" s="25">
        <v>334.49</v>
      </c>
      <c r="C26" s="20" t="s">
        <v>86</v>
      </c>
      <c r="D26" s="46">
        <v>9762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9762</v>
      </c>
      <c r="O26" s="47">
        <f t="shared" si="1"/>
        <v>0.3857430750385269</v>
      </c>
      <c r="P26" s="9"/>
    </row>
    <row r="27" spans="1:16" ht="15">
      <c r="A27" s="12"/>
      <c r="B27" s="25">
        <v>335.12</v>
      </c>
      <c r="C27" s="20" t="s">
        <v>107</v>
      </c>
      <c r="D27" s="46">
        <v>582479</v>
      </c>
      <c r="E27" s="46">
        <v>230886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813365</v>
      </c>
      <c r="O27" s="47">
        <f t="shared" si="1"/>
        <v>32.13992176077765</v>
      </c>
      <c r="P27" s="9"/>
    </row>
    <row r="28" spans="1:16" ht="15">
      <c r="A28" s="12"/>
      <c r="B28" s="25">
        <v>335.15</v>
      </c>
      <c r="C28" s="20" t="s">
        <v>108</v>
      </c>
      <c r="D28" s="46">
        <v>1305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1305</v>
      </c>
      <c r="O28" s="47">
        <f t="shared" si="1"/>
        <v>0.05156676018492907</v>
      </c>
      <c r="P28" s="9"/>
    </row>
    <row r="29" spans="1:16" ht="15">
      <c r="A29" s="12"/>
      <c r="B29" s="25">
        <v>335.18</v>
      </c>
      <c r="C29" s="20" t="s">
        <v>109</v>
      </c>
      <c r="D29" s="46">
        <v>1868543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1868543</v>
      </c>
      <c r="O29" s="47">
        <f t="shared" si="1"/>
        <v>73.83502588216699</v>
      </c>
      <c r="P29" s="9"/>
    </row>
    <row r="30" spans="1:16" ht="15">
      <c r="A30" s="12"/>
      <c r="B30" s="25">
        <v>335.21</v>
      </c>
      <c r="C30" s="20" t="s">
        <v>31</v>
      </c>
      <c r="D30" s="46">
        <v>21572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21572</v>
      </c>
      <c r="O30" s="47">
        <f t="shared" si="1"/>
        <v>0.8524123760224444</v>
      </c>
      <c r="P30" s="9"/>
    </row>
    <row r="31" spans="1:16" ht="15">
      <c r="A31" s="12"/>
      <c r="B31" s="25">
        <v>335.29</v>
      </c>
      <c r="C31" s="20" t="s">
        <v>96</v>
      </c>
      <c r="D31" s="46">
        <v>333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333</v>
      </c>
      <c r="O31" s="47">
        <f t="shared" si="1"/>
        <v>0.013158414667878452</v>
      </c>
      <c r="P31" s="9"/>
    </row>
    <row r="32" spans="1:16" ht="15">
      <c r="A32" s="12"/>
      <c r="B32" s="25">
        <v>337.2</v>
      </c>
      <c r="C32" s="20" t="s">
        <v>32</v>
      </c>
      <c r="D32" s="46">
        <v>61000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61000</v>
      </c>
      <c r="O32" s="47">
        <f t="shared" si="1"/>
        <v>2.410400284506263</v>
      </c>
      <c r="P32" s="9"/>
    </row>
    <row r="33" spans="1:16" ht="15">
      <c r="A33" s="12"/>
      <c r="B33" s="25">
        <v>337.4</v>
      </c>
      <c r="C33" s="20" t="s">
        <v>82</v>
      </c>
      <c r="D33" s="46">
        <v>0</v>
      </c>
      <c r="E33" s="46">
        <v>48548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48548</v>
      </c>
      <c r="O33" s="47">
        <f t="shared" si="1"/>
        <v>1.9183625083968863</v>
      </c>
      <c r="P33" s="9"/>
    </row>
    <row r="34" spans="1:16" ht="15">
      <c r="A34" s="12"/>
      <c r="B34" s="25">
        <v>337.5</v>
      </c>
      <c r="C34" s="20" t="s">
        <v>33</v>
      </c>
      <c r="D34" s="46">
        <v>0</v>
      </c>
      <c r="E34" s="46">
        <v>26013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26013</v>
      </c>
      <c r="O34" s="47">
        <f t="shared" si="1"/>
        <v>1.027897419686253</v>
      </c>
      <c r="P34" s="9"/>
    </row>
    <row r="35" spans="1:16" ht="15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161430</v>
      </c>
      <c r="O35" s="47">
        <f t="shared" si="1"/>
        <v>6.37886750701387</v>
      </c>
      <c r="P35" s="9"/>
    </row>
    <row r="36" spans="1:16" ht="15">
      <c r="A36" s="12"/>
      <c r="B36" s="25">
        <v>338</v>
      </c>
      <c r="C36" s="20" t="s">
        <v>35</v>
      </c>
      <c r="D36" s="46">
        <v>116208</v>
      </c>
      <c r="E36" s="46">
        <v>115618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231826</v>
      </c>
      <c r="O36" s="47">
        <f t="shared" si="1"/>
        <v>9.160548464851622</v>
      </c>
      <c r="P36" s="9"/>
    </row>
    <row r="37" spans="1:16" ht="15.75">
      <c r="A37" s="29" t="s">
        <v>40</v>
      </c>
      <c r="B37" s="30"/>
      <c r="C37" s="31"/>
      <c r="D37" s="32">
        <f aca="true" t="shared" si="8" ref="D37:M37">SUM(D38:D48)</f>
        <v>3476473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13271157</v>
      </c>
      <c r="J37" s="32">
        <f t="shared" si="8"/>
        <v>998643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17746273</v>
      </c>
      <c r="O37" s="45">
        <f aca="true" t="shared" si="9" ref="O37:O67">(N37/O$69)</f>
        <v>701.2396965266527</v>
      </c>
      <c r="P37" s="10"/>
    </row>
    <row r="38" spans="1:16" ht="15">
      <c r="A38" s="12"/>
      <c r="B38" s="25">
        <v>341.3</v>
      </c>
      <c r="C38" s="20" t="s">
        <v>110</v>
      </c>
      <c r="D38" s="46">
        <v>1907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8">SUM(D38:M38)</f>
        <v>1907</v>
      </c>
      <c r="O38" s="47">
        <f t="shared" si="9"/>
        <v>0.07535464495989252</v>
      </c>
      <c r="P38" s="9"/>
    </row>
    <row r="39" spans="1:16" ht="15">
      <c r="A39" s="12"/>
      <c r="B39" s="25">
        <v>341.9</v>
      </c>
      <c r="C39" s="20" t="s">
        <v>111</v>
      </c>
      <c r="D39" s="46">
        <v>6225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6225</v>
      </c>
      <c r="O39" s="47">
        <f t="shared" si="9"/>
        <v>0.24597937329592603</v>
      </c>
      <c r="P39" s="9"/>
    </row>
    <row r="40" spans="1:16" ht="15">
      <c r="A40" s="12"/>
      <c r="B40" s="25">
        <v>342.2</v>
      </c>
      <c r="C40" s="20" t="s">
        <v>45</v>
      </c>
      <c r="D40" s="46">
        <v>369738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369738</v>
      </c>
      <c r="O40" s="47">
        <f t="shared" si="9"/>
        <v>14.61010787529142</v>
      </c>
      <c r="P40" s="9"/>
    </row>
    <row r="41" spans="1:16" ht="15">
      <c r="A41" s="12"/>
      <c r="B41" s="25">
        <v>342.6</v>
      </c>
      <c r="C41" s="20" t="s">
        <v>47</v>
      </c>
      <c r="D41" s="46">
        <v>442928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442928</v>
      </c>
      <c r="O41" s="47">
        <f t="shared" si="9"/>
        <v>17.502193069111314</v>
      </c>
      <c r="P41" s="9"/>
    </row>
    <row r="42" spans="1:16" ht="15">
      <c r="A42" s="12"/>
      <c r="B42" s="25">
        <v>342.9</v>
      </c>
      <c r="C42" s="20" t="s">
        <v>48</v>
      </c>
      <c r="D42" s="46">
        <v>6804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6804</v>
      </c>
      <c r="O42" s="47">
        <f t="shared" si="9"/>
        <v>0.26885841861935433</v>
      </c>
      <c r="P42" s="9"/>
    </row>
    <row r="43" spans="1:16" ht="15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3379359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3379359</v>
      </c>
      <c r="O43" s="47">
        <f t="shared" si="9"/>
        <v>133.53455565653772</v>
      </c>
      <c r="P43" s="9"/>
    </row>
    <row r="44" spans="1:16" ht="15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3020379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3020379</v>
      </c>
      <c r="O44" s="47">
        <f t="shared" si="9"/>
        <v>119.34954755601217</v>
      </c>
      <c r="P44" s="9"/>
    </row>
    <row r="45" spans="1:16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6528266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6528266</v>
      </c>
      <c r="O45" s="47">
        <f t="shared" si="9"/>
        <v>257.96285612676337</v>
      </c>
      <c r="P45" s="9"/>
    </row>
    <row r="46" spans="1:16" ht="15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343153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343153</v>
      </c>
      <c r="O46" s="47">
        <f t="shared" si="9"/>
        <v>13.559608013593078</v>
      </c>
      <c r="P46" s="9"/>
    </row>
    <row r="47" spans="1:16" ht="15">
      <c r="A47" s="12"/>
      <c r="B47" s="25">
        <v>347.2</v>
      </c>
      <c r="C47" s="20" t="s">
        <v>53</v>
      </c>
      <c r="D47" s="46">
        <v>873748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873748</v>
      </c>
      <c r="O47" s="47">
        <f t="shared" si="9"/>
        <v>34.525941439127514</v>
      </c>
      <c r="P47" s="9"/>
    </row>
    <row r="48" spans="1:16" ht="15">
      <c r="A48" s="12"/>
      <c r="B48" s="25">
        <v>349</v>
      </c>
      <c r="C48" s="20" t="s">
        <v>1</v>
      </c>
      <c r="D48" s="46">
        <v>1775123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998643</v>
      </c>
      <c r="K48" s="46">
        <v>0</v>
      </c>
      <c r="L48" s="46">
        <v>0</v>
      </c>
      <c r="M48" s="46">
        <v>0</v>
      </c>
      <c r="N48" s="46">
        <f t="shared" si="10"/>
        <v>2773766</v>
      </c>
      <c r="O48" s="47">
        <f t="shared" si="9"/>
        <v>109.60469435334097</v>
      </c>
      <c r="P48" s="9"/>
    </row>
    <row r="49" spans="1:16" ht="15.75">
      <c r="A49" s="29" t="s">
        <v>41</v>
      </c>
      <c r="B49" s="30"/>
      <c r="C49" s="31"/>
      <c r="D49" s="32">
        <f aca="true" t="shared" si="11" ref="D49:M49">SUM(D50:D52)</f>
        <v>685288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aca="true" t="shared" si="12" ref="N49:N54">SUM(D49:M49)</f>
        <v>685288</v>
      </c>
      <c r="O49" s="45">
        <f t="shared" si="9"/>
        <v>27.078990002766034</v>
      </c>
      <c r="P49" s="10"/>
    </row>
    <row r="50" spans="1:16" ht="15">
      <c r="A50" s="13"/>
      <c r="B50" s="39">
        <v>351.1</v>
      </c>
      <c r="C50" s="21" t="s">
        <v>56</v>
      </c>
      <c r="D50" s="46">
        <v>67246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67246</v>
      </c>
      <c r="O50" s="47">
        <f t="shared" si="9"/>
        <v>2.6572094677361995</v>
      </c>
      <c r="P50" s="9"/>
    </row>
    <row r="51" spans="1:16" ht="15">
      <c r="A51" s="13"/>
      <c r="B51" s="39">
        <v>352</v>
      </c>
      <c r="C51" s="21" t="s">
        <v>57</v>
      </c>
      <c r="D51" s="46">
        <v>49259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49259</v>
      </c>
      <c r="O51" s="47">
        <f t="shared" si="9"/>
        <v>1.946457501876951</v>
      </c>
      <c r="P51" s="9"/>
    </row>
    <row r="52" spans="1:16" ht="15">
      <c r="A52" s="13"/>
      <c r="B52" s="39">
        <v>354</v>
      </c>
      <c r="C52" s="21" t="s">
        <v>58</v>
      </c>
      <c r="D52" s="46">
        <v>568783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568783</v>
      </c>
      <c r="O52" s="47">
        <f t="shared" si="9"/>
        <v>22.475323033152883</v>
      </c>
      <c r="P52" s="9"/>
    </row>
    <row r="53" spans="1:16" ht="15.75">
      <c r="A53" s="29" t="s">
        <v>4</v>
      </c>
      <c r="B53" s="30"/>
      <c r="C53" s="31"/>
      <c r="D53" s="32">
        <f aca="true" t="shared" si="13" ref="D53:M53">SUM(D54:D63)</f>
        <v>864132</v>
      </c>
      <c r="E53" s="32">
        <f t="shared" si="13"/>
        <v>287843</v>
      </c>
      <c r="F53" s="32">
        <f t="shared" si="13"/>
        <v>211370</v>
      </c>
      <c r="G53" s="32">
        <f t="shared" si="13"/>
        <v>0</v>
      </c>
      <c r="H53" s="32">
        <f t="shared" si="13"/>
        <v>0</v>
      </c>
      <c r="I53" s="32">
        <f t="shared" si="13"/>
        <v>-943</v>
      </c>
      <c r="J53" s="32">
        <f t="shared" si="13"/>
        <v>1267</v>
      </c>
      <c r="K53" s="32">
        <f t="shared" si="13"/>
        <v>0</v>
      </c>
      <c r="L53" s="32">
        <f t="shared" si="13"/>
        <v>7784614</v>
      </c>
      <c r="M53" s="32">
        <f t="shared" si="13"/>
        <v>0</v>
      </c>
      <c r="N53" s="32">
        <f t="shared" si="12"/>
        <v>9148283</v>
      </c>
      <c r="O53" s="45">
        <f t="shared" si="9"/>
        <v>361.4921958351444</v>
      </c>
      <c r="P53" s="10"/>
    </row>
    <row r="54" spans="1:16" ht="15">
      <c r="A54" s="12"/>
      <c r="B54" s="25">
        <v>361.1</v>
      </c>
      <c r="C54" s="20" t="s">
        <v>59</v>
      </c>
      <c r="D54" s="46">
        <v>-13377</v>
      </c>
      <c r="E54" s="46">
        <v>12162</v>
      </c>
      <c r="F54" s="46">
        <v>-1097</v>
      </c>
      <c r="G54" s="46">
        <v>0</v>
      </c>
      <c r="H54" s="46">
        <v>0</v>
      </c>
      <c r="I54" s="46">
        <v>-1112</v>
      </c>
      <c r="J54" s="46">
        <v>-1348</v>
      </c>
      <c r="K54" s="46">
        <v>0</v>
      </c>
      <c r="L54" s="46">
        <v>576491</v>
      </c>
      <c r="M54" s="46">
        <v>0</v>
      </c>
      <c r="N54" s="46">
        <f t="shared" si="12"/>
        <v>571719</v>
      </c>
      <c r="O54" s="47">
        <f t="shared" si="9"/>
        <v>22.59133836487928</v>
      </c>
      <c r="P54" s="9"/>
    </row>
    <row r="55" spans="1:16" ht="15">
      <c r="A55" s="12"/>
      <c r="B55" s="25">
        <v>361.2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392227</v>
      </c>
      <c r="M55" s="46">
        <v>0</v>
      </c>
      <c r="N55" s="46">
        <f aca="true" t="shared" si="14" ref="N55:N63">SUM(D55:M55)</f>
        <v>392227</v>
      </c>
      <c r="O55" s="47">
        <f t="shared" si="9"/>
        <v>15.498755285098984</v>
      </c>
      <c r="P55" s="9"/>
    </row>
    <row r="56" spans="1:16" ht="15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2753583</v>
      </c>
      <c r="M56" s="46">
        <v>0</v>
      </c>
      <c r="N56" s="46">
        <f t="shared" si="14"/>
        <v>2753583</v>
      </c>
      <c r="O56" s="47">
        <f t="shared" si="9"/>
        <v>108.8071679772395</v>
      </c>
      <c r="P56" s="9"/>
    </row>
    <row r="57" spans="1:16" ht="15">
      <c r="A57" s="12"/>
      <c r="B57" s="25">
        <v>361.4</v>
      </c>
      <c r="C57" s="20" t="s">
        <v>112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1076568</v>
      </c>
      <c r="M57" s="46">
        <v>0</v>
      </c>
      <c r="N57" s="46">
        <f t="shared" si="14"/>
        <v>1076568</v>
      </c>
      <c r="O57" s="47">
        <f t="shared" si="9"/>
        <v>42.54032481131703</v>
      </c>
      <c r="P57" s="9"/>
    </row>
    <row r="58" spans="1:16" ht="15">
      <c r="A58" s="12"/>
      <c r="B58" s="25">
        <v>362</v>
      </c>
      <c r="C58" s="20" t="s">
        <v>62</v>
      </c>
      <c r="D58" s="46">
        <v>556055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556055</v>
      </c>
      <c r="O58" s="47">
        <f t="shared" si="9"/>
        <v>21.972379183625083</v>
      </c>
      <c r="P58" s="9"/>
    </row>
    <row r="59" spans="1:16" ht="15">
      <c r="A59" s="12"/>
      <c r="B59" s="25">
        <v>364</v>
      </c>
      <c r="C59" s="20" t="s">
        <v>113</v>
      </c>
      <c r="D59" s="46">
        <v>17608</v>
      </c>
      <c r="E59" s="46">
        <v>0</v>
      </c>
      <c r="F59" s="46">
        <v>0</v>
      </c>
      <c r="G59" s="46">
        <v>0</v>
      </c>
      <c r="H59" s="46">
        <v>0</v>
      </c>
      <c r="I59" s="46">
        <v>169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17777</v>
      </c>
      <c r="O59" s="47">
        <f t="shared" si="9"/>
        <v>0.7024538665191449</v>
      </c>
      <c r="P59" s="9"/>
    </row>
    <row r="60" spans="1:16" ht="15">
      <c r="A60" s="12"/>
      <c r="B60" s="25">
        <v>365</v>
      </c>
      <c r="C60" s="20" t="s">
        <v>114</v>
      </c>
      <c r="D60" s="46">
        <v>3988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3988</v>
      </c>
      <c r="O60" s="47">
        <f t="shared" si="9"/>
        <v>0.15758485794444224</v>
      </c>
      <c r="P60" s="9"/>
    </row>
    <row r="61" spans="1:16" ht="15">
      <c r="A61" s="12"/>
      <c r="B61" s="25">
        <v>366</v>
      </c>
      <c r="C61" s="20" t="s">
        <v>64</v>
      </c>
      <c r="D61" s="46">
        <v>43665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43665</v>
      </c>
      <c r="O61" s="47">
        <f t="shared" si="9"/>
        <v>1.725411941360098</v>
      </c>
      <c r="P61" s="9"/>
    </row>
    <row r="62" spans="1:16" ht="15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2682024</v>
      </c>
      <c r="M62" s="46">
        <v>0</v>
      </c>
      <c r="N62" s="46">
        <f t="shared" si="14"/>
        <v>2682024</v>
      </c>
      <c r="O62" s="47">
        <f t="shared" si="9"/>
        <v>105.97953135496108</v>
      </c>
      <c r="P62" s="9"/>
    </row>
    <row r="63" spans="1:16" ht="15">
      <c r="A63" s="12"/>
      <c r="B63" s="25">
        <v>369.9</v>
      </c>
      <c r="C63" s="20" t="s">
        <v>66</v>
      </c>
      <c r="D63" s="46">
        <v>256193</v>
      </c>
      <c r="E63" s="46">
        <v>275681</v>
      </c>
      <c r="F63" s="46">
        <v>212467</v>
      </c>
      <c r="G63" s="46">
        <v>0</v>
      </c>
      <c r="H63" s="46">
        <v>0</v>
      </c>
      <c r="I63" s="46">
        <v>0</v>
      </c>
      <c r="J63" s="46">
        <v>2615</v>
      </c>
      <c r="K63" s="46">
        <v>0</v>
      </c>
      <c r="L63" s="46">
        <v>303721</v>
      </c>
      <c r="M63" s="46">
        <v>0</v>
      </c>
      <c r="N63" s="46">
        <f t="shared" si="14"/>
        <v>1050677</v>
      </c>
      <c r="O63" s="47">
        <f t="shared" si="9"/>
        <v>41.51724819219979</v>
      </c>
      <c r="P63" s="9"/>
    </row>
    <row r="64" spans="1:16" ht="15.75">
      <c r="A64" s="29" t="s">
        <v>42</v>
      </c>
      <c r="B64" s="30"/>
      <c r="C64" s="31"/>
      <c r="D64" s="32">
        <f aca="true" t="shared" si="15" ref="D64:M64">SUM(D65:D66)</f>
        <v>1067625</v>
      </c>
      <c r="E64" s="32">
        <f t="shared" si="15"/>
        <v>28242</v>
      </c>
      <c r="F64" s="32">
        <f t="shared" si="15"/>
        <v>25182476</v>
      </c>
      <c r="G64" s="32">
        <f t="shared" si="15"/>
        <v>21496</v>
      </c>
      <c r="H64" s="32">
        <f t="shared" si="15"/>
        <v>0</v>
      </c>
      <c r="I64" s="32">
        <f t="shared" si="15"/>
        <v>0</v>
      </c>
      <c r="J64" s="32">
        <f t="shared" si="15"/>
        <v>1630759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27930598</v>
      </c>
      <c r="O64" s="45">
        <f t="shared" si="9"/>
        <v>1103.6708420595091</v>
      </c>
      <c r="P64" s="9"/>
    </row>
    <row r="65" spans="1:16" ht="15">
      <c r="A65" s="12"/>
      <c r="B65" s="25">
        <v>381</v>
      </c>
      <c r="C65" s="20" t="s">
        <v>67</v>
      </c>
      <c r="D65" s="46">
        <v>1067625</v>
      </c>
      <c r="E65" s="46">
        <v>28242</v>
      </c>
      <c r="F65" s="46">
        <v>847476</v>
      </c>
      <c r="G65" s="46">
        <v>0</v>
      </c>
      <c r="H65" s="46">
        <v>0</v>
      </c>
      <c r="I65" s="46">
        <v>0</v>
      </c>
      <c r="J65" s="46">
        <v>1630759</v>
      </c>
      <c r="K65" s="46">
        <v>0</v>
      </c>
      <c r="L65" s="46">
        <v>0</v>
      </c>
      <c r="M65" s="46">
        <v>0</v>
      </c>
      <c r="N65" s="46">
        <f>SUM(D65:M65)</f>
        <v>3574102</v>
      </c>
      <c r="O65" s="47">
        <f t="shared" si="9"/>
        <v>141.22977832220334</v>
      </c>
      <c r="P65" s="9"/>
    </row>
    <row r="66" spans="1:16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24335000</v>
      </c>
      <c r="G66" s="46">
        <v>21496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24356496</v>
      </c>
      <c r="O66" s="47">
        <f t="shared" si="9"/>
        <v>962.4410637373059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6" ref="D67:M67">SUM(D5,D16,D23,D37,D49,D53,D64)</f>
        <v>22469320</v>
      </c>
      <c r="E67" s="15">
        <f t="shared" si="16"/>
        <v>2507598</v>
      </c>
      <c r="F67" s="15">
        <f t="shared" si="16"/>
        <v>25393846</v>
      </c>
      <c r="G67" s="15">
        <f t="shared" si="16"/>
        <v>21496</v>
      </c>
      <c r="H67" s="15">
        <f t="shared" si="16"/>
        <v>0</v>
      </c>
      <c r="I67" s="15">
        <f t="shared" si="16"/>
        <v>13408794</v>
      </c>
      <c r="J67" s="15">
        <f t="shared" si="16"/>
        <v>2630669</v>
      </c>
      <c r="K67" s="15">
        <f t="shared" si="16"/>
        <v>0</v>
      </c>
      <c r="L67" s="15">
        <f t="shared" si="16"/>
        <v>7784614</v>
      </c>
      <c r="M67" s="15">
        <f t="shared" si="16"/>
        <v>0</v>
      </c>
      <c r="N67" s="15">
        <f>SUM(D67:M67)</f>
        <v>74216337</v>
      </c>
      <c r="O67" s="38">
        <f t="shared" si="9"/>
        <v>2932.640652783815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115</v>
      </c>
      <c r="M69" s="48"/>
      <c r="N69" s="48"/>
      <c r="O69" s="43">
        <v>25307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2022-11-09T17:31:15Z</cp:lastPrinted>
  <dcterms:created xsi:type="dcterms:W3CDTF">2000-08-31T21:26:31Z</dcterms:created>
  <dcterms:modified xsi:type="dcterms:W3CDTF">2022-11-09T17:31:17Z</dcterms:modified>
  <cp:category/>
  <cp:version/>
  <cp:contentType/>
  <cp:contentStatus/>
</cp:coreProperties>
</file>