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'2008'!$A$1:$O$69</definedName>
    <definedName name="_xlnm.Print_Area" localSheetId="12">'2009'!$A$1:$O$66</definedName>
    <definedName name="_xlnm.Print_Area" localSheetId="11">'2010'!$A$1:$O$66</definedName>
    <definedName name="_xlnm.Print_Area" localSheetId="10">'2011'!$A$1:$O$67</definedName>
    <definedName name="_xlnm.Print_Area" localSheetId="9">'2012'!$A$1:$O$67</definedName>
    <definedName name="_xlnm.Print_Area" localSheetId="8">'2013'!$A$1:$O$68</definedName>
    <definedName name="_xlnm.Print_Area" localSheetId="7">'2014'!$A$1:$O$68</definedName>
    <definedName name="_xlnm.Print_Area" localSheetId="6">'2015'!$A$1:$O$65</definedName>
    <definedName name="_xlnm.Print_Area" localSheetId="5">'2016'!$A$1:$O$65</definedName>
    <definedName name="_xlnm.Print_Area" localSheetId="4">'2017'!$A$1:$O$64</definedName>
    <definedName name="_xlnm.Print_Area" localSheetId="3">'2018'!$A$1:$O$65</definedName>
    <definedName name="_xlnm.Print_Area" localSheetId="2">'2019'!$A$1:$O$67</definedName>
    <definedName name="_xlnm.Print_Area" localSheetId="1">'2020'!$A$1:$O$69</definedName>
    <definedName name="_xlnm.Print_Area" localSheetId="0">'2021'!$A$1:$P$73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<sst xmlns="http://schemas.openxmlformats.org/spreadsheetml/2006/main" count="1108" uniqueCount="161">
  <si>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</si>
  <si>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</si>
  <si>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</si>
  <si>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</si>
  <si>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</si>
  <si>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</si>
  <si>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</si>
  <si>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</si>
  <si>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</si>
  <si>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</si>
  <si>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</si>
  <si>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</si>
  <si>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</si>
  <si>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</si>
  <si>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</si>
  <si>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</si>
  <si>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</si>
  <si>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</si>
  <si>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</si>
  <si>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Impact Fees - Residential - Public Safety</t>
  </si>
  <si>
    <t>Impact Fees - Residential - Physical Environment</t>
  </si>
  <si>
    <t>Impact Fees - Residential - Culture / Recreation</t>
  </si>
  <si>
    <t>Special Assessments - Capital Improvement</t>
  </si>
  <si>
    <t>Other Permits, Fees, and Special Assessments</t>
  </si>
  <si>
    <t>Intergovernmental Revenue</t>
  </si>
  <si>
    <t>Federal Grant - Economic Environment</t>
  </si>
  <si>
    <t>State Grant - Public Safety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</si>
  <si>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</si>
  <si>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</si>
  <si>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</si>
  <si>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</si>
  <si>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</si>
  <si>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</si>
  <si>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</si>
  <si>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</si>
  <si>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</si>
  <si>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</si>
  <si>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</si>
  <si>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</si>
  <si>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</si>
  <si>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</si>
  <si>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</si>
  <si>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</si>
  <si>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</si>
  <si>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</si>
  <si>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</si>
  <si>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Physical Environment - Water Utility</t>
  </si>
  <si>
    <t>Physical Environment - Garbage / Solid Waste</t>
  </si>
  <si>
    <t>Physical Environment - Water / Sewer Combination Utility</t>
  </si>
  <si>
    <t>Physical Environment - Conservation and Resource Management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</si>
  <si>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</si>
  <si>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</si>
  <si>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</si>
  <si>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</si>
  <si>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</si>
  <si>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</si>
  <si>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</si>
  <si>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Interest and Other Earnings - Dividends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</si>
  <si>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</si>
  <si>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</si>
  <si>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</si>
  <si>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</si>
  <si>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</si>
  <si>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</si>
  <si>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</si>
  <si>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</si>
  <si>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</si>
  <si>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</si>
  <si>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</si>
  <si>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</si>
  <si>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</si>
  <si>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</si>
  <si>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</si>
  <si>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</si>
  <si>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</si>
  <si>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</si>
  <si>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Tequesta Revenues Reported by Account Code and Fund Type</t>
  </si>
  <si>
    <t>Local Fiscal Year Ended September 30, 2010</t>
  </si>
  <si>
    <t>Fire Insurance Premium Tax for Firefighters' Pension</t>
  </si>
  <si>
    <t>Utility Service Tax - Propane</t>
  </si>
  <si>
    <t>State Grant - Culture / Recreation</t>
  </si>
  <si>
    <t>State Shared Revenues - Physical Environment - Garbage / Solid Waste</t>
  </si>
  <si>
    <t>Other Judgments, Fines, and Forfeits</t>
  </si>
  <si>
    <t>2010 Municipal Census Population:</t>
  </si>
  <si>
    <t>Local Fiscal Year Ended September 30, 2011</t>
  </si>
  <si>
    <t>Impact Fees - Commercial - Public Safety</t>
  </si>
  <si>
    <t>Impact Fees - Commercial - Culture / Recreation</t>
  </si>
  <si>
    <t>Public Safety - Other Public Safety Charges and Fees</t>
  </si>
  <si>
    <t>Culture / Recreation - Parks and Recreation</t>
  </si>
  <si>
    <t>Interest and Other Earnings - Net Increase (Decrease) in Fair Value of Investments</t>
  </si>
  <si>
    <t>Other Miscellaneous Revenues - Settlements</t>
  </si>
  <si>
    <t>Proprietary Non-Operating Sources - Interest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</si>
  <si>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</si>
  <si>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</si>
  <si>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</si>
  <si>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Other Federal Grants</t>
  </si>
  <si>
    <t>Federal Fines and Forfeits</t>
  </si>
  <si>
    <t>2012 Municipal Population:</t>
  </si>
  <si>
    <t>Local Fiscal Year Ended September 30, 2008</t>
  </si>
  <si>
    <t>Permits and Franchise Fees</t>
  </si>
  <si>
    <t>Franchise Fee - Solid Waste</t>
  </si>
  <si>
    <t>Other Permits and Fees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</si>
  <si>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</si>
  <si>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</si>
  <si>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</si>
  <si>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</si>
  <si>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</si>
  <si>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</si>
  <si>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</si>
  <si>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</si>
  <si>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</si>
  <si>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</si>
  <si>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</si>
  <si>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</si>
  <si>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Administrative Service Fees</t>
  </si>
  <si>
    <t>General Government - Other General Government Charges and Fees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</si>
  <si>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</si>
  <si>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</si>
  <si>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</si>
  <si>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Interest</t>
  </si>
  <si>
    <t>2013 Municipal Population:</t>
  </si>
  <si>
    <t>Local Fiscal Year Ended September 30, 2014</t>
  </si>
  <si>
    <t>State Fines and Forfeits</t>
  </si>
  <si>
    <t>Proceeds - Installment Purchases and Capital Lease Proceeds</t>
  </si>
  <si>
    <t>2014 Municipal Population:</t>
  </si>
  <si>
    <t>Local Fiscal Year Ended September 30, 2015</t>
  </si>
  <si>
    <t>2015 Municipal Population:</t>
  </si>
  <si>
    <t>Local Fiscal Year Ended September 30, 2016</t>
  </si>
  <si>
    <t>Grants from Other Local Units - Public Safety</t>
  </si>
  <si>
    <t>2016 Municipal Population:</t>
  </si>
  <si>
    <t>Local Fiscal Year Ended September 30, 2017</t>
  </si>
  <si>
    <t>Discretionary Sales Surtaxes</t>
  </si>
  <si>
    <t>Federal Grant - Public Safety</t>
  </si>
  <si>
    <t>2017 Municipal Population:</t>
  </si>
  <si>
    <t>Local Fiscal Year Ended September 30, 2018</t>
  </si>
  <si>
    <t>2018 Municipal Population:</t>
  </si>
  <si>
    <t>Local Fiscal Year Ended September 30, 2019</t>
  </si>
  <si>
    <t>Franchise Fee - Gas</t>
  </si>
  <si>
    <t>2019 Municipal Population:</t>
  </si>
  <si>
    <t>Local Fiscal Year Ended September 30, 2020</t>
  </si>
  <si>
    <t>2020 Municipal Population:</t>
  </si>
  <si>
    <t>Local Fiscal Year Ended September 30, 2021</t>
  </si>
  <si>
    <t>State Grant - Physical Environment - Stormwater Management</t>
  </si>
  <si>
    <t>Sale of Contraband Property Seized by Law Enforcement</t>
  </si>
  <si>
    <t>Proceeds - Debt Proceeds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</si>
  <si>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</si>
  <si>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</si>
  <si>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</si>
  <si>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</si>
  <si>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</si>
  <si>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</si>
  <si>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</si>
  <si>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</si>
  <si>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</si>
  <si>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Inspection Fee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</si>
  <si>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</si>
  <si>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</si>
  <si>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</si>
  <si>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</si>
  <si>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Proceeds - Leases - Financial Agreements</t>
  </si>
  <si>
    <t>Proprietary Non-Operating Sources - Capital Contributions from Private Source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</si>
</sst>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147</v>
      </c>
      <c r="N4" s="35" t="s">
        <v>9</v>
      </c>
      <c r="O4" s="35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149</v>
      </c>
      <c r="B5" s="26"/>
      <c r="C5" s="26"/>
      <c r="D5" s="27">
        <f>SUM(D6:D17)</f>
        <v>9997867</v>
      </c>
      <c r="E5" s="27">
        <f>SUM(E6:E17)</f>
        <v>0</v>
      </c>
      <c r="F5" s="27">
        <f>SUM(F6:F17)</f>
        <v>0</v>
      </c>
      <c r="G5" s="27">
        <f>SUM(G6:G17)</f>
        <v>0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0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9997867</v>
      </c>
      <c r="P5" s="33">
        <f>(O5/P$71)</f>
        <v>1625.1409297789337</v>
      </c>
      <c r="Q5" s="6"/>
    </row>
    <row r="6" spans="1:17" ht="15">
      <c r="A6" s="12"/>
      <c r="B6" s="25">
        <v>311</v>
      </c>
      <c r="C6" s="20" t="s">
        <v>2</v>
      </c>
      <c r="D6" s="46">
        <v>7848744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7848744</v>
      </c>
      <c r="P6" s="47">
        <f>(O6/P$71)</f>
        <v>1275.8036410923278</v>
      </c>
      <c r="Q6" s="9"/>
    </row>
    <row r="7" spans="1:17" ht="15">
      <c r="A7" s="12"/>
      <c r="B7" s="25">
        <v>312.41</v>
      </c>
      <c r="C7" s="20" t="s">
        <v>150</v>
      </c>
      <c r="D7" s="46">
        <v>125214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7">SUM(D7:N7)</f>
        <v>125214</v>
      </c>
      <c r="P7" s="47">
        <f>(O7/P$71)</f>
        <v>20.35338101430429</v>
      </c>
      <c r="Q7" s="9"/>
    </row>
    <row r="8" spans="1:17" ht="15">
      <c r="A8" s="12"/>
      <c r="B8" s="25">
        <v>312.43</v>
      </c>
      <c r="C8" s="20" t="s">
        <v>151</v>
      </c>
      <c r="D8" s="46">
        <v>57018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57018</v>
      </c>
      <c r="P8" s="47">
        <f>(O8/P$71)</f>
        <v>9.268205461638491</v>
      </c>
      <c r="Q8" s="9"/>
    </row>
    <row r="9" spans="1:17" ht="15">
      <c r="A9" s="12"/>
      <c r="B9" s="25">
        <v>312.51</v>
      </c>
      <c r="C9" s="20" t="s">
        <v>73</v>
      </c>
      <c r="D9" s="46">
        <v>193278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193278</v>
      </c>
      <c r="P9" s="47">
        <f>(O9/P$71)</f>
        <v>31.41710013003901</v>
      </c>
      <c r="Q9" s="9"/>
    </row>
    <row r="10" spans="1:17" ht="15">
      <c r="A10" s="12"/>
      <c r="B10" s="25">
        <v>312.52</v>
      </c>
      <c r="C10" s="20" t="s">
        <v>107</v>
      </c>
      <c r="D10" s="46">
        <v>91649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91649</v>
      </c>
      <c r="P10" s="47">
        <f>(O10/P$71)</f>
        <v>14.897431729518855</v>
      </c>
      <c r="Q10" s="9"/>
    </row>
    <row r="11" spans="1:17" ht="15">
      <c r="A11" s="12"/>
      <c r="B11" s="25">
        <v>312.63</v>
      </c>
      <c r="C11" s="20" t="s">
        <v>152</v>
      </c>
      <c r="D11" s="46">
        <v>473106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473106</v>
      </c>
      <c r="P11" s="47">
        <f>(O11/P$71)</f>
        <v>76.90279583875163</v>
      </c>
      <c r="Q11" s="9"/>
    </row>
    <row r="12" spans="1:17" ht="15">
      <c r="A12" s="12"/>
      <c r="B12" s="25">
        <v>314.1</v>
      </c>
      <c r="C12" s="20" t="s">
        <v>12</v>
      </c>
      <c r="D12" s="46">
        <v>566653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566653</v>
      </c>
      <c r="P12" s="47">
        <f>(O12/P$71)</f>
        <v>92.10874512353706</v>
      </c>
      <c r="Q12" s="9"/>
    </row>
    <row r="13" spans="1:17" ht="15">
      <c r="A13" s="12"/>
      <c r="B13" s="25">
        <v>314.3</v>
      </c>
      <c r="C13" s="20" t="s">
        <v>13</v>
      </c>
      <c r="D13" s="46">
        <v>215944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215944</v>
      </c>
      <c r="P13" s="47">
        <f>(O13/P$71)</f>
        <v>35.10143042912874</v>
      </c>
      <c r="Q13" s="9"/>
    </row>
    <row r="14" spans="1:17" ht="15">
      <c r="A14" s="12"/>
      <c r="B14" s="25">
        <v>314.4</v>
      </c>
      <c r="C14" s="20" t="s">
        <v>14</v>
      </c>
      <c r="D14" s="46">
        <v>2538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2538</v>
      </c>
      <c r="P14" s="47">
        <f>(O14/P$71)</f>
        <v>0.41254876462938883</v>
      </c>
      <c r="Q14" s="9"/>
    </row>
    <row r="15" spans="1:17" ht="15">
      <c r="A15" s="12"/>
      <c r="B15" s="25">
        <v>314.8</v>
      </c>
      <c r="C15" s="20" t="s">
        <v>79</v>
      </c>
      <c r="D15" s="46">
        <v>35503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35503</v>
      </c>
      <c r="P15" s="47">
        <f>(O15/P$71)</f>
        <v>5.770968790637191</v>
      </c>
      <c r="Q15" s="9"/>
    </row>
    <row r="16" spans="1:17" ht="15">
      <c r="A16" s="12"/>
      <c r="B16" s="25">
        <v>315.1</v>
      </c>
      <c r="C16" s="20" t="s">
        <v>153</v>
      </c>
      <c r="D16" s="46">
        <v>302744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302744</v>
      </c>
      <c r="P16" s="47">
        <f>(O16/P$71)</f>
        <v>49.210663198959686</v>
      </c>
      <c r="Q16" s="9"/>
    </row>
    <row r="17" spans="1:17" ht="15">
      <c r="A17" s="12"/>
      <c r="B17" s="25">
        <v>316</v>
      </c>
      <c r="C17" s="20" t="s">
        <v>109</v>
      </c>
      <c r="D17" s="46">
        <v>85476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85476</v>
      </c>
      <c r="P17" s="47">
        <f>(O17/P$71)</f>
        <v>13.894018205461638</v>
      </c>
      <c r="Q17" s="9"/>
    </row>
    <row r="18" spans="1:17" ht="15.75">
      <c r="A18" s="29" t="s">
        <v>17</v>
      </c>
      <c r="B18" s="30"/>
      <c r="C18" s="31"/>
      <c r="D18" s="32">
        <f>SUM(D19:D24)</f>
        <v>536946</v>
      </c>
      <c r="E18" s="32">
        <f>SUM(E19:E24)</f>
        <v>0</v>
      </c>
      <c r="F18" s="32">
        <f>SUM(F19:F24)</f>
        <v>0</v>
      </c>
      <c r="G18" s="32">
        <f>SUM(G19:G24)</f>
        <v>0</v>
      </c>
      <c r="H18" s="32">
        <f>SUM(H19:H24)</f>
        <v>0</v>
      </c>
      <c r="I18" s="32">
        <f>SUM(I19:I24)</f>
        <v>35099</v>
      </c>
      <c r="J18" s="32">
        <f>SUM(J19:J24)</f>
        <v>0</v>
      </c>
      <c r="K18" s="32">
        <f>SUM(K19:K24)</f>
        <v>0</v>
      </c>
      <c r="L18" s="32">
        <f>SUM(L19:L24)</f>
        <v>0</v>
      </c>
      <c r="M18" s="32">
        <f>SUM(M19:M24)</f>
        <v>0</v>
      </c>
      <c r="N18" s="32">
        <f>SUM(N19:N24)</f>
        <v>0</v>
      </c>
      <c r="O18" s="44">
        <f>SUM(D18:N18)</f>
        <v>572045</v>
      </c>
      <c r="P18" s="45">
        <f>(O18/P$71)</f>
        <v>92.98520806241872</v>
      </c>
      <c r="Q18" s="10"/>
    </row>
    <row r="19" spans="1:17" ht="15">
      <c r="A19" s="12"/>
      <c r="B19" s="25">
        <v>323.1</v>
      </c>
      <c r="C19" s="20" t="s">
        <v>18</v>
      </c>
      <c r="D19" s="46">
        <v>506492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1" ref="O19:O24">SUM(D19:N19)</f>
        <v>506492</v>
      </c>
      <c r="P19" s="47">
        <f>(O19/P$71)</f>
        <v>82.3296488946684</v>
      </c>
      <c r="Q19" s="9"/>
    </row>
    <row r="20" spans="1:17" ht="15">
      <c r="A20" s="12"/>
      <c r="B20" s="25">
        <v>323.4</v>
      </c>
      <c r="C20" s="20" t="s">
        <v>137</v>
      </c>
      <c r="D20" s="46">
        <v>3471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3471</v>
      </c>
      <c r="P20" s="47">
        <f>(O20/P$71)</f>
        <v>0.5642067620286085</v>
      </c>
      <c r="Q20" s="9"/>
    </row>
    <row r="21" spans="1:17" ht="15">
      <c r="A21" s="12"/>
      <c r="B21" s="25">
        <v>324.11</v>
      </c>
      <c r="C21" s="20" t="s">
        <v>19</v>
      </c>
      <c r="D21" s="46">
        <v>7195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7195</v>
      </c>
      <c r="P21" s="47">
        <f>(O21/P$71)</f>
        <v>1.1695383615084525</v>
      </c>
      <c r="Q21" s="9"/>
    </row>
    <row r="22" spans="1:17" ht="15">
      <c r="A22" s="12"/>
      <c r="B22" s="25">
        <v>324.61</v>
      </c>
      <c r="C22" s="20" t="s">
        <v>21</v>
      </c>
      <c r="D22" s="46">
        <v>18738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18738</v>
      </c>
      <c r="P22" s="47">
        <f>(O22/P$71)</f>
        <v>3.0458387516254875</v>
      </c>
      <c r="Q22" s="9"/>
    </row>
    <row r="23" spans="1:17" ht="15">
      <c r="A23" s="12"/>
      <c r="B23" s="25">
        <v>325.1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35099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35099</v>
      </c>
      <c r="P23" s="47">
        <f>(O23/P$71)</f>
        <v>5.7052990897269185</v>
      </c>
      <c r="Q23" s="9"/>
    </row>
    <row r="24" spans="1:17" ht="15">
      <c r="A24" s="12"/>
      <c r="B24" s="25">
        <v>329.1</v>
      </c>
      <c r="C24" s="20" t="s">
        <v>154</v>
      </c>
      <c r="D24" s="46">
        <v>1050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1050</v>
      </c>
      <c r="P24" s="47">
        <f>(O24/P$71)</f>
        <v>0.17067620286085824</v>
      </c>
      <c r="Q24" s="9"/>
    </row>
    <row r="25" spans="1:17" ht="15.75">
      <c r="A25" s="29" t="s">
        <v>155</v>
      </c>
      <c r="B25" s="30"/>
      <c r="C25" s="31"/>
      <c r="D25" s="32">
        <f>SUM(D26:D35)</f>
        <v>2457095</v>
      </c>
      <c r="E25" s="32">
        <f>SUM(E26:E35)</f>
        <v>1813</v>
      </c>
      <c r="F25" s="32">
        <f>SUM(F26:F35)</f>
        <v>0</v>
      </c>
      <c r="G25" s="32">
        <f>SUM(G26:G35)</f>
        <v>0</v>
      </c>
      <c r="H25" s="32">
        <f>SUM(H26:H35)</f>
        <v>0</v>
      </c>
      <c r="I25" s="32">
        <f>SUM(I26:I35)</f>
        <v>20365</v>
      </c>
      <c r="J25" s="32">
        <f>SUM(J26:J35)</f>
        <v>0</v>
      </c>
      <c r="K25" s="32">
        <f>SUM(K26:K35)</f>
        <v>0</v>
      </c>
      <c r="L25" s="32">
        <f>SUM(L26:L35)</f>
        <v>0</v>
      </c>
      <c r="M25" s="32">
        <f>SUM(M26:M35)</f>
        <v>0</v>
      </c>
      <c r="N25" s="32">
        <f>SUM(N26:N35)</f>
        <v>0</v>
      </c>
      <c r="O25" s="44">
        <f>SUM(D25:N25)</f>
        <v>2479273</v>
      </c>
      <c r="P25" s="45">
        <f>(O25/P$71)</f>
        <v>403.0027633289987</v>
      </c>
      <c r="Q25" s="10"/>
    </row>
    <row r="26" spans="1:17" ht="15">
      <c r="A26" s="12"/>
      <c r="B26" s="25">
        <v>331.2</v>
      </c>
      <c r="C26" s="20" t="s">
        <v>132</v>
      </c>
      <c r="D26" s="46">
        <v>177547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177547</v>
      </c>
      <c r="P26" s="47">
        <f>(O26/P$71)</f>
        <v>28.860045513654097</v>
      </c>
      <c r="Q26" s="9"/>
    </row>
    <row r="27" spans="1:17" ht="15">
      <c r="A27" s="12"/>
      <c r="B27" s="25">
        <v>331.51</v>
      </c>
      <c r="C27" s="20" t="s">
        <v>156</v>
      </c>
      <c r="D27" s="46">
        <v>1537120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2" ref="O27:O34">SUM(D27:N27)</f>
        <v>1537120</v>
      </c>
      <c r="P27" s="47">
        <f>(O27/P$71)</f>
        <v>249.85695708712615</v>
      </c>
      <c r="Q27" s="9"/>
    </row>
    <row r="28" spans="1:17" ht="15">
      <c r="A28" s="12"/>
      <c r="B28" s="25">
        <v>331.9</v>
      </c>
      <c r="C28" s="20" t="s">
        <v>95</v>
      </c>
      <c r="D28" s="46">
        <v>0</v>
      </c>
      <c r="E28" s="46">
        <v>1813</v>
      </c>
      <c r="F28" s="46">
        <v>0</v>
      </c>
      <c r="G28" s="46">
        <v>0</v>
      </c>
      <c r="H28" s="46">
        <v>0</v>
      </c>
      <c r="I28" s="46">
        <v>3542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5355</v>
      </c>
      <c r="P28" s="47">
        <f>(O28/P$71)</f>
        <v>0.8704486345903771</v>
      </c>
      <c r="Q28" s="9"/>
    </row>
    <row r="29" spans="1:17" ht="15">
      <c r="A29" s="12"/>
      <c r="B29" s="25">
        <v>334.2</v>
      </c>
      <c r="C29" s="20" t="s">
        <v>26</v>
      </c>
      <c r="D29" s="46">
        <v>15615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15615</v>
      </c>
      <c r="P29" s="47">
        <f>(O29/P$71)</f>
        <v>2.5381989596879064</v>
      </c>
      <c r="Q29" s="9"/>
    </row>
    <row r="30" spans="1:17" ht="15">
      <c r="A30" s="12"/>
      <c r="B30" s="25">
        <v>334.36</v>
      </c>
      <c r="C30" s="20" t="s">
        <v>142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15615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15615</v>
      </c>
      <c r="P30" s="47">
        <f>(O30/P$71)</f>
        <v>2.5381989596879064</v>
      </c>
      <c r="Q30" s="9"/>
    </row>
    <row r="31" spans="1:17" ht="15">
      <c r="A31" s="12"/>
      <c r="B31" s="25">
        <v>335.125</v>
      </c>
      <c r="C31" s="20" t="s">
        <v>157</v>
      </c>
      <c r="D31" s="46">
        <v>196984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196984</v>
      </c>
      <c r="P31" s="47">
        <f>(O31/P$71)</f>
        <v>32.019505851755525</v>
      </c>
      <c r="Q31" s="9"/>
    </row>
    <row r="32" spans="1:17" ht="15">
      <c r="A32" s="12"/>
      <c r="B32" s="25">
        <v>335.15</v>
      </c>
      <c r="C32" s="20" t="s">
        <v>111</v>
      </c>
      <c r="D32" s="46">
        <v>10981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10981</v>
      </c>
      <c r="P32" s="47">
        <f>(O32/P$71)</f>
        <v>1.7849479843953187</v>
      </c>
      <c r="Q32" s="9"/>
    </row>
    <row r="33" spans="1:17" ht="15">
      <c r="A33" s="12"/>
      <c r="B33" s="25">
        <v>335.18</v>
      </c>
      <c r="C33" s="20" t="s">
        <v>158</v>
      </c>
      <c r="D33" s="46">
        <v>511046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511046</v>
      </c>
      <c r="P33" s="47">
        <f>(O33/P$71)</f>
        <v>83.06989596879063</v>
      </c>
      <c r="Q33" s="9"/>
    </row>
    <row r="34" spans="1:17" ht="15">
      <c r="A34" s="12"/>
      <c r="B34" s="25">
        <v>335.21</v>
      </c>
      <c r="C34" s="20" t="s">
        <v>30</v>
      </c>
      <c r="D34" s="46">
        <v>7802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7802</v>
      </c>
      <c r="P34" s="47">
        <f>(O34/P$71)</f>
        <v>1.2682054616384915</v>
      </c>
      <c r="Q34" s="9"/>
    </row>
    <row r="35" spans="1:17" ht="15">
      <c r="A35" s="12"/>
      <c r="B35" s="25">
        <v>338</v>
      </c>
      <c r="C35" s="20" t="s">
        <v>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1208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1208</v>
      </c>
      <c r="P35" s="47">
        <f>(O35/P$71)</f>
        <v>0.19635890767230169</v>
      </c>
      <c r="Q35" s="9"/>
    </row>
    <row r="36" spans="1:17" ht="15.75">
      <c r="A36" s="29" t="s">
        <v>36</v>
      </c>
      <c r="B36" s="30"/>
      <c r="C36" s="31"/>
      <c r="D36" s="32">
        <f>SUM(D37:D48)</f>
        <v>3113255</v>
      </c>
      <c r="E36" s="32">
        <f>SUM(E37:E48)</f>
        <v>902789</v>
      </c>
      <c r="F36" s="32">
        <f>SUM(F37:F48)</f>
        <v>0</v>
      </c>
      <c r="G36" s="32">
        <f>SUM(G37:G48)</f>
        <v>0</v>
      </c>
      <c r="H36" s="32">
        <f>SUM(H37:H48)</f>
        <v>0</v>
      </c>
      <c r="I36" s="32">
        <f>SUM(I37:I48)</f>
        <v>6993759</v>
      </c>
      <c r="J36" s="32">
        <f>SUM(J37:J48)</f>
        <v>0</v>
      </c>
      <c r="K36" s="32">
        <f>SUM(K37:K48)</f>
        <v>0</v>
      </c>
      <c r="L36" s="32">
        <f>SUM(L37:L48)</f>
        <v>0</v>
      </c>
      <c r="M36" s="32">
        <f>SUM(M37:M48)</f>
        <v>0</v>
      </c>
      <c r="N36" s="32">
        <f>SUM(N37:N48)</f>
        <v>0</v>
      </c>
      <c r="O36" s="32">
        <f>SUM(D36:N36)</f>
        <v>11009803</v>
      </c>
      <c r="P36" s="45">
        <f>(O36/P$71)</f>
        <v>1789.629876462939</v>
      </c>
      <c r="Q36" s="10"/>
    </row>
    <row r="37" spans="1:17" ht="15">
      <c r="A37" s="12"/>
      <c r="B37" s="25">
        <v>341.1</v>
      </c>
      <c r="C37" s="20" t="s">
        <v>113</v>
      </c>
      <c r="D37" s="46">
        <v>64256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64256</v>
      </c>
      <c r="P37" s="47">
        <f>(O37/P$71)</f>
        <v>10.444733420026008</v>
      </c>
      <c r="Q37" s="9"/>
    </row>
    <row r="38" spans="1:17" ht="15">
      <c r="A38" s="12"/>
      <c r="B38" s="25">
        <v>341.3</v>
      </c>
      <c r="C38" s="20" t="s">
        <v>114</v>
      </c>
      <c r="D38" s="46">
        <v>1031297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aca="true" t="shared" si="3" ref="O38:O48">SUM(D38:N38)</f>
        <v>1031297</v>
      </c>
      <c r="P38" s="47">
        <f>(O38/P$71)</f>
        <v>167.6360533159948</v>
      </c>
      <c r="Q38" s="9"/>
    </row>
    <row r="39" spans="1:17" ht="15">
      <c r="A39" s="12"/>
      <c r="B39" s="25">
        <v>341.9</v>
      </c>
      <c r="C39" s="20" t="s">
        <v>115</v>
      </c>
      <c r="D39" s="46">
        <v>581911</v>
      </c>
      <c r="E39" s="46">
        <v>31554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613465</v>
      </c>
      <c r="P39" s="47">
        <f>(O39/P$71)</f>
        <v>99.71797789336802</v>
      </c>
      <c r="Q39" s="9"/>
    </row>
    <row r="40" spans="1:17" ht="15">
      <c r="A40" s="12"/>
      <c r="B40" s="25">
        <v>342.1</v>
      </c>
      <c r="C40" s="20" t="s">
        <v>41</v>
      </c>
      <c r="D40" s="46">
        <v>47205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47205</v>
      </c>
      <c r="P40" s="47">
        <f>(O40/P$71)</f>
        <v>7.673114434330299</v>
      </c>
      <c r="Q40" s="9"/>
    </row>
    <row r="41" spans="1:17" ht="15">
      <c r="A41" s="12"/>
      <c r="B41" s="25">
        <v>342.2</v>
      </c>
      <c r="C41" s="20" t="s">
        <v>42</v>
      </c>
      <c r="D41" s="46">
        <v>210546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210546</v>
      </c>
      <c r="P41" s="47">
        <f>(O41/P$71)</f>
        <v>34.2239921976593</v>
      </c>
      <c r="Q41" s="9"/>
    </row>
    <row r="42" spans="1:17" ht="15">
      <c r="A42" s="12"/>
      <c r="B42" s="25">
        <v>342.4</v>
      </c>
      <c r="C42" s="20" t="s">
        <v>43</v>
      </c>
      <c r="D42" s="46">
        <v>751636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751636</v>
      </c>
      <c r="P42" s="47">
        <f>(O42/P$71)</f>
        <v>122.17750325097529</v>
      </c>
      <c r="Q42" s="9"/>
    </row>
    <row r="43" spans="1:17" ht="15">
      <c r="A43" s="12"/>
      <c r="B43" s="25">
        <v>342.5</v>
      </c>
      <c r="C43" s="20" t="s">
        <v>44</v>
      </c>
      <c r="D43" s="46">
        <v>0</v>
      </c>
      <c r="E43" s="46">
        <v>871235</v>
      </c>
      <c r="F43" s="46">
        <v>0</v>
      </c>
      <c r="G43" s="46">
        <v>0</v>
      </c>
      <c r="H43" s="46">
        <v>0</v>
      </c>
      <c r="I43" s="46">
        <v>25900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897135</v>
      </c>
      <c r="P43" s="47">
        <f>(O43/P$71)</f>
        <v>145.82818595578672</v>
      </c>
      <c r="Q43" s="9"/>
    </row>
    <row r="44" spans="1:17" ht="15">
      <c r="A44" s="12"/>
      <c r="B44" s="25">
        <v>342.6</v>
      </c>
      <c r="C44" s="20" t="s">
        <v>45</v>
      </c>
      <c r="D44" s="46">
        <v>420829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420829</v>
      </c>
      <c r="P44" s="47">
        <f>(O44/P$71)</f>
        <v>68.40523407022107</v>
      </c>
      <c r="Q44" s="9"/>
    </row>
    <row r="45" spans="1:17" ht="15">
      <c r="A45" s="12"/>
      <c r="B45" s="25">
        <v>343.3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6032153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6032153</v>
      </c>
      <c r="P45" s="47">
        <f>(O45/P$71)</f>
        <v>980.5190182054616</v>
      </c>
      <c r="Q45" s="9"/>
    </row>
    <row r="46" spans="1:17" ht="15">
      <c r="A46" s="12"/>
      <c r="B46" s="25">
        <v>343.4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485435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485435</v>
      </c>
      <c r="P46" s="47">
        <f>(O46/P$71)</f>
        <v>78.90685955786736</v>
      </c>
      <c r="Q46" s="9"/>
    </row>
    <row r="47" spans="1:17" ht="15">
      <c r="A47" s="12"/>
      <c r="B47" s="25">
        <v>343.6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450271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450271</v>
      </c>
      <c r="P47" s="47">
        <f>(O47/P$71)</f>
        <v>73.19099479843953</v>
      </c>
      <c r="Q47" s="9"/>
    </row>
    <row r="48" spans="1:17" ht="15">
      <c r="A48" s="12"/>
      <c r="B48" s="25">
        <v>347.2</v>
      </c>
      <c r="C48" s="20" t="s">
        <v>88</v>
      </c>
      <c r="D48" s="46">
        <v>5575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5575</v>
      </c>
      <c r="P48" s="47">
        <f>(O48/P$71)</f>
        <v>0.9062093628088427</v>
      </c>
      <c r="Q48" s="9"/>
    </row>
    <row r="49" spans="1:17" ht="15.75">
      <c r="A49" s="29" t="s">
        <v>37</v>
      </c>
      <c r="B49" s="30"/>
      <c r="C49" s="31"/>
      <c r="D49" s="32">
        <f>SUM(D50:D52)</f>
        <v>22806</v>
      </c>
      <c r="E49" s="32">
        <f>SUM(E50:E52)</f>
        <v>91516</v>
      </c>
      <c r="F49" s="32">
        <f>SUM(F50:F52)</f>
        <v>0</v>
      </c>
      <c r="G49" s="32">
        <f>SUM(G50:G52)</f>
        <v>0</v>
      </c>
      <c r="H49" s="32">
        <f>SUM(H50:H52)</f>
        <v>0</v>
      </c>
      <c r="I49" s="32">
        <f>SUM(I50:I52)</f>
        <v>0</v>
      </c>
      <c r="J49" s="32">
        <f>SUM(J50:J52)</f>
        <v>0</v>
      </c>
      <c r="K49" s="32">
        <f>SUM(K50:K52)</f>
        <v>0</v>
      </c>
      <c r="L49" s="32">
        <f>SUM(L50:L52)</f>
        <v>0</v>
      </c>
      <c r="M49" s="32">
        <f>SUM(M50:M52)</f>
        <v>0</v>
      </c>
      <c r="N49" s="32">
        <f>SUM(N50:N52)</f>
        <v>0</v>
      </c>
      <c r="O49" s="32">
        <f>SUM(D49:N49)</f>
        <v>114322</v>
      </c>
      <c r="P49" s="45">
        <f>(O49/P$71)</f>
        <v>18.58289986996099</v>
      </c>
      <c r="Q49" s="10"/>
    </row>
    <row r="50" spans="1:17" ht="15">
      <c r="A50" s="13"/>
      <c r="B50" s="39">
        <v>351.5</v>
      </c>
      <c r="C50" s="21" t="s">
        <v>54</v>
      </c>
      <c r="D50" s="46">
        <v>6767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6767</v>
      </c>
      <c r="P50" s="47">
        <f>(O50/P$71)</f>
        <v>1.0999674902470742</v>
      </c>
      <c r="Q50" s="9"/>
    </row>
    <row r="51" spans="1:17" ht="15">
      <c r="A51" s="13"/>
      <c r="B51" s="39">
        <v>354</v>
      </c>
      <c r="C51" s="21" t="s">
        <v>55</v>
      </c>
      <c r="D51" s="46">
        <v>16039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16039</v>
      </c>
      <c r="P51" s="47">
        <f>(O51/P$71)</f>
        <v>2.607119635890767</v>
      </c>
      <c r="Q51" s="9"/>
    </row>
    <row r="52" spans="1:17" ht="15">
      <c r="A52" s="13"/>
      <c r="B52" s="39">
        <v>358.2</v>
      </c>
      <c r="C52" s="21" t="s">
        <v>143</v>
      </c>
      <c r="D52" s="46">
        <v>0</v>
      </c>
      <c r="E52" s="46">
        <v>91516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91516</v>
      </c>
      <c r="P52" s="47">
        <f>(O52/P$71)</f>
        <v>14.875812743823147</v>
      </c>
      <c r="Q52" s="9"/>
    </row>
    <row r="53" spans="1:17" ht="15.75">
      <c r="A53" s="29" t="s">
        <v>3</v>
      </c>
      <c r="B53" s="30"/>
      <c r="C53" s="31"/>
      <c r="D53" s="32">
        <f>SUM(D54:D62)</f>
        <v>290195</v>
      </c>
      <c r="E53" s="32">
        <f>SUM(E54:E62)</f>
        <v>1266</v>
      </c>
      <c r="F53" s="32">
        <f>SUM(F54:F62)</f>
        <v>0</v>
      </c>
      <c r="G53" s="32">
        <f>SUM(G54:G62)</f>
        <v>4480</v>
      </c>
      <c r="H53" s="32">
        <f>SUM(H54:H62)</f>
        <v>0</v>
      </c>
      <c r="I53" s="32">
        <f>SUM(I54:I62)</f>
        <v>28975</v>
      </c>
      <c r="J53" s="32">
        <f>SUM(J54:J62)</f>
        <v>0</v>
      </c>
      <c r="K53" s="32">
        <f>SUM(K54:K62)</f>
        <v>7027629</v>
      </c>
      <c r="L53" s="32">
        <f>SUM(L54:L62)</f>
        <v>0</v>
      </c>
      <c r="M53" s="32">
        <f>SUM(M54:M62)</f>
        <v>0</v>
      </c>
      <c r="N53" s="32">
        <f>SUM(N54:N62)</f>
        <v>0</v>
      </c>
      <c r="O53" s="32">
        <f>SUM(D53:N53)</f>
        <v>7352545</v>
      </c>
      <c r="P53" s="45">
        <f>(O53/P$71)</f>
        <v>1195.1471066319896</v>
      </c>
      <c r="Q53" s="10"/>
    </row>
    <row r="54" spans="1:17" ht="15">
      <c r="A54" s="12"/>
      <c r="B54" s="25">
        <v>361.1</v>
      </c>
      <c r="C54" s="20" t="s">
        <v>56</v>
      </c>
      <c r="D54" s="46">
        <v>7550</v>
      </c>
      <c r="E54" s="46">
        <v>1266</v>
      </c>
      <c r="F54" s="46">
        <v>0</v>
      </c>
      <c r="G54" s="46">
        <v>4480</v>
      </c>
      <c r="H54" s="46">
        <v>0</v>
      </c>
      <c r="I54" s="46">
        <v>0</v>
      </c>
      <c r="J54" s="46">
        <v>0</v>
      </c>
      <c r="K54" s="46">
        <v>399404</v>
      </c>
      <c r="L54" s="46">
        <v>0</v>
      </c>
      <c r="M54" s="46">
        <v>0</v>
      </c>
      <c r="N54" s="46">
        <v>0</v>
      </c>
      <c r="O54" s="46">
        <f>SUM(D54:N54)</f>
        <v>412700</v>
      </c>
      <c r="P54" s="47">
        <f>(O54/P$71)</f>
        <v>67.08387516254876</v>
      </c>
      <c r="Q54" s="9"/>
    </row>
    <row r="55" spans="1:17" ht="15">
      <c r="A55" s="12"/>
      <c r="B55" s="25">
        <v>361.3</v>
      </c>
      <c r="C55" s="20" t="s">
        <v>89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5903014</v>
      </c>
      <c r="L55" s="46">
        <v>0</v>
      </c>
      <c r="M55" s="46">
        <v>0</v>
      </c>
      <c r="N55" s="46">
        <v>0</v>
      </c>
      <c r="O55" s="46">
        <f aca="true" t="shared" si="4" ref="O55:O62">SUM(D55:N55)</f>
        <v>5903014</v>
      </c>
      <c r="P55" s="47">
        <f>(O55/P$71)</f>
        <v>959.527633289987</v>
      </c>
      <c r="Q55" s="9"/>
    </row>
    <row r="56" spans="1:17" ht="15">
      <c r="A56" s="12"/>
      <c r="B56" s="25">
        <v>361.4</v>
      </c>
      <c r="C56" s="20" t="s">
        <v>116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-803557</v>
      </c>
      <c r="L56" s="46">
        <v>0</v>
      </c>
      <c r="M56" s="46">
        <v>0</v>
      </c>
      <c r="N56" s="46">
        <v>0</v>
      </c>
      <c r="O56" s="46">
        <f t="shared" si="4"/>
        <v>-803557</v>
      </c>
      <c r="P56" s="47">
        <f>(O56/P$71)</f>
        <v>-130.6171976592978</v>
      </c>
      <c r="Q56" s="9"/>
    </row>
    <row r="57" spans="1:17" ht="15">
      <c r="A57" s="12"/>
      <c r="B57" s="25">
        <v>362</v>
      </c>
      <c r="C57" s="20" t="s">
        <v>59</v>
      </c>
      <c r="D57" s="46">
        <v>227005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227005</v>
      </c>
      <c r="P57" s="47">
        <f>(O57/P$71)</f>
        <v>36.89938231469441</v>
      </c>
      <c r="Q57" s="9"/>
    </row>
    <row r="58" spans="1:17" ht="15">
      <c r="A58" s="12"/>
      <c r="B58" s="25">
        <v>364</v>
      </c>
      <c r="C58" s="20" t="s">
        <v>117</v>
      </c>
      <c r="D58" s="46">
        <v>26524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26524</v>
      </c>
      <c r="P58" s="47">
        <f>(O58/P$71)</f>
        <v>4.311443433029909</v>
      </c>
      <c r="Q58" s="9"/>
    </row>
    <row r="59" spans="1:17" ht="15">
      <c r="A59" s="12"/>
      <c r="B59" s="25">
        <v>365</v>
      </c>
      <c r="C59" s="20" t="s">
        <v>118</v>
      </c>
      <c r="D59" s="46">
        <v>137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137</v>
      </c>
      <c r="P59" s="47">
        <f>(O59/P$71)</f>
        <v>0.022269180754226268</v>
      </c>
      <c r="Q59" s="9"/>
    </row>
    <row r="60" spans="1:17" ht="15">
      <c r="A60" s="12"/>
      <c r="B60" s="25">
        <v>366</v>
      </c>
      <c r="C60" s="20" t="s">
        <v>62</v>
      </c>
      <c r="D60" s="46">
        <v>100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100</v>
      </c>
      <c r="P60" s="47">
        <f>(O60/P$71)</f>
        <v>0.016254876462938883</v>
      </c>
      <c r="Q60" s="9"/>
    </row>
    <row r="61" spans="1:17" ht="15">
      <c r="A61" s="12"/>
      <c r="B61" s="25">
        <v>368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1528376</v>
      </c>
      <c r="L61" s="46">
        <v>0</v>
      </c>
      <c r="M61" s="46">
        <v>0</v>
      </c>
      <c r="N61" s="46">
        <v>0</v>
      </c>
      <c r="O61" s="46">
        <f t="shared" si="4"/>
        <v>1528376</v>
      </c>
      <c r="P61" s="47">
        <f>(O61/P$71)</f>
        <v>248.43563068920676</v>
      </c>
      <c r="Q61" s="9"/>
    </row>
    <row r="62" spans="1:17" ht="15">
      <c r="A62" s="12"/>
      <c r="B62" s="25">
        <v>369.9</v>
      </c>
      <c r="C62" s="20" t="s">
        <v>64</v>
      </c>
      <c r="D62" s="46">
        <v>28879</v>
      </c>
      <c r="E62" s="46">
        <v>0</v>
      </c>
      <c r="F62" s="46">
        <v>0</v>
      </c>
      <c r="G62" s="46">
        <v>0</v>
      </c>
      <c r="H62" s="46">
        <v>0</v>
      </c>
      <c r="I62" s="46">
        <v>28975</v>
      </c>
      <c r="J62" s="46">
        <v>0</v>
      </c>
      <c r="K62" s="46">
        <v>392</v>
      </c>
      <c r="L62" s="46">
        <v>0</v>
      </c>
      <c r="M62" s="46">
        <v>0</v>
      </c>
      <c r="N62" s="46">
        <v>0</v>
      </c>
      <c r="O62" s="46">
        <f t="shared" si="4"/>
        <v>58246</v>
      </c>
      <c r="P62" s="47">
        <f>(O62/P$71)</f>
        <v>9.46781534460338</v>
      </c>
      <c r="Q62" s="9"/>
    </row>
    <row r="63" spans="1:17" ht="15.75">
      <c r="A63" s="29" t="s">
        <v>38</v>
      </c>
      <c r="B63" s="30"/>
      <c r="C63" s="31"/>
      <c r="D63" s="32">
        <f>SUM(D64:D68)</f>
        <v>350617</v>
      </c>
      <c r="E63" s="32">
        <f>SUM(E64:E68)</f>
        <v>0</v>
      </c>
      <c r="F63" s="32">
        <f>SUM(F64:F68)</f>
        <v>0</v>
      </c>
      <c r="G63" s="32">
        <f>SUM(G64:G68)</f>
        <v>7754160</v>
      </c>
      <c r="H63" s="32">
        <f>SUM(H64:H68)</f>
        <v>0</v>
      </c>
      <c r="I63" s="32">
        <f>SUM(I64:I68)</f>
        <v>591562</v>
      </c>
      <c r="J63" s="32">
        <f>SUM(J64:J68)</f>
        <v>0</v>
      </c>
      <c r="K63" s="32">
        <f>SUM(K64:K68)</f>
        <v>0</v>
      </c>
      <c r="L63" s="32">
        <f>SUM(L64:L68)</f>
        <v>0</v>
      </c>
      <c r="M63" s="32">
        <f>SUM(M64:M68)</f>
        <v>0</v>
      </c>
      <c r="N63" s="32">
        <f>SUM(N64:N68)</f>
        <v>0</v>
      </c>
      <c r="O63" s="32">
        <f>SUM(D63:N63)</f>
        <v>8696339</v>
      </c>
      <c r="P63" s="45">
        <f>(O63/P$71)</f>
        <v>1413.5791612483745</v>
      </c>
      <c r="Q63" s="9"/>
    </row>
    <row r="64" spans="1:17" ht="15">
      <c r="A64" s="12"/>
      <c r="B64" s="25">
        <v>381</v>
      </c>
      <c r="C64" s="20" t="s">
        <v>65</v>
      </c>
      <c r="D64" s="46">
        <v>31994</v>
      </c>
      <c r="E64" s="46">
        <v>0</v>
      </c>
      <c r="F64" s="46">
        <v>0</v>
      </c>
      <c r="G64" s="46">
        <v>864160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896154</v>
      </c>
      <c r="P64" s="47">
        <f>(O64/P$71)</f>
        <v>145.6687256176853</v>
      </c>
      <c r="Q64" s="9"/>
    </row>
    <row r="65" spans="1:17" ht="15">
      <c r="A65" s="12"/>
      <c r="B65" s="25">
        <v>383.1</v>
      </c>
      <c r="C65" s="20" t="s">
        <v>159</v>
      </c>
      <c r="D65" s="46">
        <v>318623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318623</v>
      </c>
      <c r="P65" s="47">
        <f>(O65/P$71)</f>
        <v>51.791775032509754</v>
      </c>
      <c r="Q65" s="9"/>
    </row>
    <row r="66" spans="1:17" ht="15">
      <c r="A66" s="12"/>
      <c r="B66" s="25">
        <v>384</v>
      </c>
      <c r="C66" s="20" t="s">
        <v>144</v>
      </c>
      <c r="D66" s="46">
        <v>0</v>
      </c>
      <c r="E66" s="46">
        <v>0</v>
      </c>
      <c r="F66" s="46">
        <v>0</v>
      </c>
      <c r="G66" s="46">
        <v>6890000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6890000</v>
      </c>
      <c r="P66" s="47">
        <f>(O66/P$71)</f>
        <v>1119.960988296489</v>
      </c>
      <c r="Q66" s="9"/>
    </row>
    <row r="67" spans="1:17" ht="15">
      <c r="A67" s="12"/>
      <c r="B67" s="25">
        <v>389.1</v>
      </c>
      <c r="C67" s="20" t="s">
        <v>91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7917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7917</v>
      </c>
      <c r="P67" s="47">
        <f>(O67/P$71)</f>
        <v>1.2868985695708712</v>
      </c>
      <c r="Q67" s="9"/>
    </row>
    <row r="68" spans="1:17" ht="15.75" thickBot="1">
      <c r="A68" s="12"/>
      <c r="B68" s="25">
        <v>389.8</v>
      </c>
      <c r="C68" s="20" t="s">
        <v>160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583645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583645</v>
      </c>
      <c r="P68" s="47">
        <f>(O68/P$71)</f>
        <v>94.87077373211963</v>
      </c>
      <c r="Q68" s="9"/>
    </row>
    <row r="69" spans="1:120" ht="16.5" thickBot="1">
      <c r="A69" s="14" t="s">
        <v>52</v>
      </c>
      <c r="B69" s="23"/>
      <c r="C69" s="22"/>
      <c r="D69" s="15">
        <f>SUM(D5,D18,D25,D36,D49,D53,D63)</f>
        <v>16768781</v>
      </c>
      <c r="E69" s="15">
        <f>SUM(E5,E18,E25,E36,E49,E53,E63)</f>
        <v>997384</v>
      </c>
      <c r="F69" s="15">
        <f>SUM(F5,F18,F25,F36,F49,F53,F63)</f>
        <v>0</v>
      </c>
      <c r="G69" s="15">
        <f>SUM(G5,G18,G25,G36,G49,G53,G63)</f>
        <v>7758640</v>
      </c>
      <c r="H69" s="15">
        <f>SUM(H5,H18,H25,H36,H49,H53,H63)</f>
        <v>0</v>
      </c>
      <c r="I69" s="15">
        <f>SUM(I5,I18,I25,I36,I49,I53,I63)</f>
        <v>7669760</v>
      </c>
      <c r="J69" s="15">
        <f>SUM(J5,J18,J25,J36,J49,J53,J63)</f>
        <v>0</v>
      </c>
      <c r="K69" s="15">
        <f>SUM(K5,K18,K25,K36,K49,K53,K63)</f>
        <v>7027629</v>
      </c>
      <c r="L69" s="15">
        <f>SUM(L5,L18,L25,L36,L49,L53,L63)</f>
        <v>0</v>
      </c>
      <c r="M69" s="15">
        <f>SUM(M5,M18,M25,M36,M49,M53,M63)</f>
        <v>0</v>
      </c>
      <c r="N69" s="15">
        <f>SUM(N5,N18,N25,N36,N49,N53,N63)</f>
        <v>0</v>
      </c>
      <c r="O69" s="15">
        <f>SUM(D69:N69)</f>
        <v>40222194</v>
      </c>
      <c r="P69" s="38">
        <f>(O69/P$71)</f>
        <v>6538.067945383615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6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6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8" t="s">
        <v>145</v>
      </c>
      <c r="N71" s="48"/>
      <c r="O71" s="48"/>
      <c r="P71" s="43">
        <v>6152</v>
      </c>
    </row>
    <row r="72" spans="1:16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1:16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</row>
  </sheetData>
  <sheetProtection/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5674830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5674830</v>
      </c>
      <c r="O5" s="33">
        <f aca="true" t="shared" si="1" ref="O5:O36">(N5/O$65)</f>
        <v>1004.0392781316348</v>
      </c>
      <c r="P5" s="6"/>
    </row>
    <row r="6" spans="1:16" ht="15">
      <c r="A6" s="12"/>
      <c r="B6" s="25">
        <v>311</v>
      </c>
      <c r="C6" s="20" t="s">
        <v>2</v>
      </c>
      <c r="D6" s="46">
        <v>4268732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4268732</v>
      </c>
      <c r="O6" s="47">
        <f t="shared" si="1"/>
        <v>755.2604387827317</v>
      </c>
      <c r="P6" s="9"/>
    </row>
    <row r="7" spans="1:16" ht="15">
      <c r="A7" s="12"/>
      <c r="B7" s="25">
        <v>312.41</v>
      </c>
      <c r="C7" s="20" t="s">
        <v>11</v>
      </c>
      <c r="D7" s="46">
        <v>115814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115814</v>
      </c>
      <c r="O7" s="47">
        <f t="shared" si="1"/>
        <v>20.490799716914367</v>
      </c>
      <c r="P7" s="9"/>
    </row>
    <row r="8" spans="1:16" ht="15">
      <c r="A8" s="12"/>
      <c r="B8" s="25">
        <v>312.42</v>
      </c>
      <c r="C8" s="20" t="s">
        <v>10</v>
      </c>
      <c r="D8" s="46">
        <v>54342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54342</v>
      </c>
      <c r="O8" s="47">
        <f t="shared" si="1"/>
        <v>9.614649681528663</v>
      </c>
      <c r="P8" s="9"/>
    </row>
    <row r="9" spans="1:16" ht="15">
      <c r="A9" s="12"/>
      <c r="B9" s="25">
        <v>312.51</v>
      </c>
      <c r="C9" s="20" t="s">
        <v>78</v>
      </c>
      <c r="D9" s="46">
        <v>128114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128114</v>
      </c>
      <c r="O9" s="47">
        <f t="shared" si="1"/>
        <v>22.667020523708423</v>
      </c>
      <c r="P9" s="9"/>
    </row>
    <row r="10" spans="1:16" ht="15">
      <c r="A10" s="12"/>
      <c r="B10" s="25">
        <v>312.52</v>
      </c>
      <c r="C10" s="20" t="s">
        <v>74</v>
      </c>
      <c r="D10" s="46">
        <v>56466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56466</v>
      </c>
      <c r="O10" s="47">
        <f t="shared" si="1"/>
        <v>9.990445859872612</v>
      </c>
      <c r="P10" s="9"/>
    </row>
    <row r="11" spans="1:16" ht="15">
      <c r="A11" s="12"/>
      <c r="B11" s="25">
        <v>314.1</v>
      </c>
      <c r="C11" s="20" t="s">
        <v>12</v>
      </c>
      <c r="D11" s="46">
        <v>431414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431414</v>
      </c>
      <c r="O11" s="47">
        <f t="shared" si="1"/>
        <v>76.32944090587402</v>
      </c>
      <c r="P11" s="9"/>
    </row>
    <row r="12" spans="1:16" ht="15">
      <c r="A12" s="12"/>
      <c r="B12" s="25">
        <v>314.3</v>
      </c>
      <c r="C12" s="20" t="s">
        <v>13</v>
      </c>
      <c r="D12" s="46">
        <v>160265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160265</v>
      </c>
      <c r="O12" s="47">
        <f t="shared" si="1"/>
        <v>28.355449398443028</v>
      </c>
      <c r="P12" s="9"/>
    </row>
    <row r="13" spans="1:16" ht="15">
      <c r="A13" s="12"/>
      <c r="B13" s="25">
        <v>314.8</v>
      </c>
      <c r="C13" s="20" t="s">
        <v>79</v>
      </c>
      <c r="D13" s="46">
        <v>26918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26918</v>
      </c>
      <c r="O13" s="47">
        <f t="shared" si="1"/>
        <v>4.7625619249823075</v>
      </c>
      <c r="P13" s="9"/>
    </row>
    <row r="14" spans="1:16" ht="15">
      <c r="A14" s="12"/>
      <c r="B14" s="25">
        <v>315</v>
      </c>
      <c r="C14" s="20" t="s">
        <v>15</v>
      </c>
      <c r="D14" s="46">
        <v>344892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344892</v>
      </c>
      <c r="O14" s="47">
        <f t="shared" si="1"/>
        <v>61.02123142250531</v>
      </c>
      <c r="P14" s="9"/>
    </row>
    <row r="15" spans="1:16" ht="15">
      <c r="A15" s="12"/>
      <c r="B15" s="25">
        <v>316</v>
      </c>
      <c r="C15" s="20" t="s">
        <v>16</v>
      </c>
      <c r="D15" s="46">
        <v>87873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87873</v>
      </c>
      <c r="O15" s="47">
        <f t="shared" si="1"/>
        <v>15.54723991507431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411991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25977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0">SUM(D16:M16)</f>
        <v>437968</v>
      </c>
      <c r="O16" s="45">
        <f t="shared" si="1"/>
        <v>77.48903043170559</v>
      </c>
      <c r="P16" s="10"/>
    </row>
    <row r="17" spans="1:16" ht="15">
      <c r="A17" s="12"/>
      <c r="B17" s="25">
        <v>323.1</v>
      </c>
      <c r="C17" s="20" t="s">
        <v>18</v>
      </c>
      <c r="D17" s="46">
        <v>393734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393734</v>
      </c>
      <c r="O17" s="47">
        <f t="shared" si="1"/>
        <v>69.66277423920737</v>
      </c>
      <c r="P17" s="9"/>
    </row>
    <row r="18" spans="1:16" ht="15">
      <c r="A18" s="12"/>
      <c r="B18" s="25">
        <v>324.12</v>
      </c>
      <c r="C18" s="20" t="s">
        <v>85</v>
      </c>
      <c r="D18" s="46">
        <v>17706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17706</v>
      </c>
      <c r="O18" s="47">
        <f t="shared" si="1"/>
        <v>3.132696390658174</v>
      </c>
      <c r="P18" s="9"/>
    </row>
    <row r="19" spans="1:16" ht="15">
      <c r="A19" s="12"/>
      <c r="B19" s="25">
        <v>324.62</v>
      </c>
      <c r="C19" s="20" t="s">
        <v>86</v>
      </c>
      <c r="D19" s="46">
        <v>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</v>
      </c>
      <c r="O19" s="47">
        <f t="shared" si="1"/>
        <v>0.09748761500353857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25977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25977</v>
      </c>
      <c r="O20" s="47">
        <f t="shared" si="1"/>
        <v>4.596072186836518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SUM(D22:D28)</f>
        <v>586635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13944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600579</v>
      </c>
      <c r="O21" s="45">
        <f t="shared" si="1"/>
        <v>106.25955414012739</v>
      </c>
      <c r="P21" s="10"/>
    </row>
    <row r="22" spans="1:16" ht="15">
      <c r="A22" s="12"/>
      <c r="B22" s="25">
        <v>331.9</v>
      </c>
      <c r="C22" s="20" t="s">
        <v>95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0.17692852087756547</v>
      </c>
      <c r="P22" s="9"/>
    </row>
    <row r="23" spans="1:16" ht="15">
      <c r="A23" s="12"/>
      <c r="B23" s="25">
        <v>335.12</v>
      </c>
      <c r="C23" s="20" t="s">
        <v>27</v>
      </c>
      <c r="D23" s="46">
        <v>173387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173387</v>
      </c>
      <c r="O23" s="47">
        <f t="shared" si="1"/>
        <v>30.677105449398443</v>
      </c>
      <c r="P23" s="9"/>
    </row>
    <row r="24" spans="1:16" ht="15">
      <c r="A24" s="12"/>
      <c r="B24" s="25">
        <v>335.15</v>
      </c>
      <c r="C24" s="20" t="s">
        <v>28</v>
      </c>
      <c r="D24" s="46">
        <v>6478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6478</v>
      </c>
      <c r="O24" s="47">
        <f t="shared" si="1"/>
        <v>1.146142958244869</v>
      </c>
      <c r="P24" s="9"/>
    </row>
    <row r="25" spans="1:16" ht="15">
      <c r="A25" s="12"/>
      <c r="B25" s="25">
        <v>335.18</v>
      </c>
      <c r="C25" s="20" t="s">
        <v>29</v>
      </c>
      <c r="D25" s="46">
        <v>368256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368256</v>
      </c>
      <c r="O25" s="47">
        <f t="shared" si="1"/>
        <v>65.15498938428875</v>
      </c>
      <c r="P25" s="9"/>
    </row>
    <row r="26" spans="1:16" ht="15">
      <c r="A26" s="12"/>
      <c r="B26" s="25">
        <v>335.21</v>
      </c>
      <c r="C26" s="20" t="s">
        <v>30</v>
      </c>
      <c r="D26" s="46">
        <v>6240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6240</v>
      </c>
      <c r="O26" s="47">
        <f t="shared" si="1"/>
        <v>1.1040339702760085</v>
      </c>
      <c r="P26" s="9"/>
    </row>
    <row r="27" spans="1:16" ht="15">
      <c r="A27" s="12"/>
      <c r="B27" s="25">
        <v>335.34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13944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13944</v>
      </c>
      <c r="O27" s="47">
        <f t="shared" si="1"/>
        <v>2.4670912951167727</v>
      </c>
      <c r="P27" s="9"/>
    </row>
    <row r="28" spans="1:16" ht="15">
      <c r="A28" s="12"/>
      <c r="B28" s="25">
        <v>338</v>
      </c>
      <c r="C28" s="20" t="s">
        <v>31</v>
      </c>
      <c r="D28" s="46">
        <v>31274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31274</v>
      </c>
      <c r="O28" s="47">
        <f t="shared" si="1"/>
        <v>5.533262561924983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SUM(D30:D45)</f>
        <v>1875904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5233600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7109504</v>
      </c>
      <c r="O29" s="45">
        <f t="shared" si="1"/>
        <v>1257.8740268931351</v>
      </c>
      <c r="P29" s="10"/>
    </row>
    <row r="30" spans="1:16" ht="15">
      <c r="A30" s="12"/>
      <c r="B30" s="25">
        <v>341.1</v>
      </c>
      <c r="C30" s="20" t="s">
        <v>75</v>
      </c>
      <c r="D30" s="46">
        <v>10041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10041</v>
      </c>
      <c r="O30" s="47">
        <f t="shared" si="1"/>
        <v>1.776539278131635</v>
      </c>
      <c r="P30" s="9"/>
    </row>
    <row r="31" spans="1:16" ht="15">
      <c r="A31" s="12"/>
      <c r="B31" s="25">
        <v>341.3</v>
      </c>
      <c r="C31" s="20" t="s">
        <v>39</v>
      </c>
      <c r="D31" s="46">
        <v>503163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5">SUM(D31:M31)</f>
        <v>503163</v>
      </c>
      <c r="O31" s="47">
        <f t="shared" si="1"/>
        <v>89.02388535031847</v>
      </c>
      <c r="P31" s="9"/>
    </row>
    <row r="32" spans="1:16" ht="15">
      <c r="A32" s="12"/>
      <c r="B32" s="25">
        <v>341.9</v>
      </c>
      <c r="C32" s="20" t="s">
        <v>40</v>
      </c>
      <c r="D32" s="46">
        <v>67580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67580</v>
      </c>
      <c r="O32" s="47">
        <f t="shared" si="1"/>
        <v>11.956829440905874</v>
      </c>
      <c r="P32" s="9"/>
    </row>
    <row r="33" spans="1:16" ht="15">
      <c r="A33" s="12"/>
      <c r="B33" s="25">
        <v>342.1</v>
      </c>
      <c r="C33" s="20" t="s">
        <v>41</v>
      </c>
      <c r="D33" s="46">
        <v>15000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15000</v>
      </c>
      <c r="O33" s="47">
        <f t="shared" si="1"/>
        <v>2.653927813163482</v>
      </c>
      <c r="P33" s="9"/>
    </row>
    <row r="34" spans="1:16" ht="15">
      <c r="A34" s="12"/>
      <c r="B34" s="25">
        <v>342.2</v>
      </c>
      <c r="C34" s="20" t="s">
        <v>42</v>
      </c>
      <c r="D34" s="46">
        <v>89483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89483</v>
      </c>
      <c r="O34" s="47">
        <f t="shared" si="1"/>
        <v>15.83209483368719</v>
      </c>
      <c r="P34" s="9"/>
    </row>
    <row r="35" spans="1:16" ht="15">
      <c r="A35" s="12"/>
      <c r="B35" s="25">
        <v>342.4</v>
      </c>
      <c r="C35" s="20" t="s">
        <v>43</v>
      </c>
      <c r="D35" s="46">
        <v>386217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386217</v>
      </c>
      <c r="O35" s="47">
        <f t="shared" si="1"/>
        <v>68.3328025477707</v>
      </c>
      <c r="P35" s="9"/>
    </row>
    <row r="36" spans="1:16" ht="15">
      <c r="A36" s="12"/>
      <c r="B36" s="25">
        <v>342.5</v>
      </c>
      <c r="C36" s="20" t="s">
        <v>44</v>
      </c>
      <c r="D36" s="46">
        <v>412095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412095</v>
      </c>
      <c r="O36" s="47">
        <f t="shared" si="1"/>
        <v>72.91135881104034</v>
      </c>
      <c r="P36" s="9"/>
    </row>
    <row r="37" spans="1:16" ht="15">
      <c r="A37" s="12"/>
      <c r="B37" s="25">
        <v>342.6</v>
      </c>
      <c r="C37" s="20" t="s">
        <v>45</v>
      </c>
      <c r="D37" s="46">
        <v>312223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312223</v>
      </c>
      <c r="O37" s="47">
        <f aca="true" t="shared" si="8" ref="O37:O63">(N37/O$65)</f>
        <v>55.24115357395612</v>
      </c>
      <c r="P37" s="9"/>
    </row>
    <row r="38" spans="1:16" ht="15">
      <c r="A38" s="12"/>
      <c r="B38" s="25">
        <v>342.9</v>
      </c>
      <c r="C38" s="20" t="s">
        <v>87</v>
      </c>
      <c r="D38" s="46">
        <v>5608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5608</v>
      </c>
      <c r="O38" s="47">
        <f t="shared" si="8"/>
        <v>0.9922151450813871</v>
      </c>
      <c r="P38" s="9"/>
    </row>
    <row r="39" spans="1:16" ht="15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4436298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4436298</v>
      </c>
      <c r="O39" s="47">
        <f t="shared" si="8"/>
        <v>784.9076433121019</v>
      </c>
      <c r="P39" s="9"/>
    </row>
    <row r="40" spans="1:16" ht="15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473448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473448</v>
      </c>
      <c r="O40" s="47">
        <f t="shared" si="8"/>
        <v>83.76645435244161</v>
      </c>
      <c r="P40" s="9"/>
    </row>
    <row r="41" spans="1:16" ht="15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323193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323193</v>
      </c>
      <c r="O41" s="47">
        <f t="shared" si="8"/>
        <v>57.182059447983015</v>
      </c>
      <c r="P41" s="9"/>
    </row>
    <row r="42" spans="1:16" ht="15">
      <c r="A42" s="12"/>
      <c r="B42" s="25">
        <v>343.7</v>
      </c>
      <c r="C42" s="20" t="s">
        <v>49</v>
      </c>
      <c r="D42" s="46">
        <v>661</v>
      </c>
      <c r="E42" s="46">
        <v>0</v>
      </c>
      <c r="F42" s="46">
        <v>0</v>
      </c>
      <c r="G42" s="46">
        <v>0</v>
      </c>
      <c r="H42" s="46">
        <v>0</v>
      </c>
      <c r="I42" s="46">
        <v>661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1322</v>
      </c>
      <c r="O42" s="47">
        <f t="shared" si="8"/>
        <v>0.23389950460014156</v>
      </c>
      <c r="P42" s="9"/>
    </row>
    <row r="43" spans="1:16" ht="15">
      <c r="A43" s="12"/>
      <c r="B43" s="25">
        <v>347.2</v>
      </c>
      <c r="C43" s="20" t="s">
        <v>88</v>
      </c>
      <c r="D43" s="46">
        <v>40992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40992</v>
      </c>
      <c r="O43" s="47">
        <f t="shared" si="8"/>
        <v>7.252653927813164</v>
      </c>
      <c r="P43" s="9"/>
    </row>
    <row r="44" spans="1:16" ht="15">
      <c r="A44" s="12"/>
      <c r="B44" s="25">
        <v>347.4</v>
      </c>
      <c r="C44" s="20" t="s">
        <v>50</v>
      </c>
      <c r="D44" s="46">
        <v>26199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26199</v>
      </c>
      <c r="O44" s="47">
        <f t="shared" si="8"/>
        <v>4.635350318471337</v>
      </c>
      <c r="P44" s="9"/>
    </row>
    <row r="45" spans="1:16" ht="15">
      <c r="A45" s="12"/>
      <c r="B45" s="25">
        <v>347.5</v>
      </c>
      <c r="C45" s="20" t="s">
        <v>51</v>
      </c>
      <c r="D45" s="46">
        <v>6642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6642</v>
      </c>
      <c r="O45" s="47">
        <f t="shared" si="8"/>
        <v>1.1751592356687899</v>
      </c>
      <c r="P45" s="9"/>
    </row>
    <row r="46" spans="1:16" ht="15.75">
      <c r="A46" s="29" t="s">
        <v>37</v>
      </c>
      <c r="B46" s="30"/>
      <c r="C46" s="31"/>
      <c r="D46" s="32">
        <f aca="true" t="shared" si="9" ref="D46:M46">SUM(D47:D50)</f>
        <v>21627</v>
      </c>
      <c r="E46" s="32">
        <f t="shared" si="9"/>
        <v>36005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aca="true" t="shared" si="10" ref="N46:N52">SUM(D46:M46)</f>
        <v>57632</v>
      </c>
      <c r="O46" s="45">
        <f t="shared" si="8"/>
        <v>10.196744515215853</v>
      </c>
      <c r="P46" s="10"/>
    </row>
    <row r="47" spans="1:16" ht="15">
      <c r="A47" s="13"/>
      <c r="B47" s="39">
        <v>351.5</v>
      </c>
      <c r="C47" s="21" t="s">
        <v>54</v>
      </c>
      <c r="D47" s="46">
        <v>14695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14695</v>
      </c>
      <c r="O47" s="47">
        <f t="shared" si="8"/>
        <v>2.5999646142958244</v>
      </c>
      <c r="P47" s="9"/>
    </row>
    <row r="48" spans="1:16" ht="15">
      <c r="A48" s="13"/>
      <c r="B48" s="39">
        <v>354</v>
      </c>
      <c r="C48" s="21" t="s">
        <v>55</v>
      </c>
      <c r="D48" s="46">
        <v>6838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6838</v>
      </c>
      <c r="O48" s="47">
        <f t="shared" si="8"/>
        <v>1.2098372257607926</v>
      </c>
      <c r="P48" s="9"/>
    </row>
    <row r="49" spans="1:16" ht="15">
      <c r="A49" s="13"/>
      <c r="B49" s="39">
        <v>355</v>
      </c>
      <c r="C49" s="21" t="s">
        <v>96</v>
      </c>
      <c r="D49" s="46">
        <v>0</v>
      </c>
      <c r="E49" s="46">
        <v>36005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36005</v>
      </c>
      <c r="O49" s="47">
        <f t="shared" si="8"/>
        <v>6.370311394196745</v>
      </c>
      <c r="P49" s="9"/>
    </row>
    <row r="50" spans="1:16" ht="15">
      <c r="A50" s="13"/>
      <c r="B50" s="39">
        <v>359</v>
      </c>
      <c r="C50" s="21" t="s">
        <v>82</v>
      </c>
      <c r="D50" s="46">
        <v>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94</v>
      </c>
      <c r="O50" s="47">
        <f t="shared" si="8"/>
        <v>0.016631280962491155</v>
      </c>
      <c r="P50" s="9"/>
    </row>
    <row r="51" spans="1:16" ht="15.75">
      <c r="A51" s="29" t="s">
        <v>3</v>
      </c>
      <c r="B51" s="30"/>
      <c r="C51" s="31"/>
      <c r="D51" s="32">
        <f aca="true" t="shared" si="11" ref="D51:M51">SUM(D52:D59)</f>
        <v>259382</v>
      </c>
      <c r="E51" s="32">
        <f t="shared" si="11"/>
        <v>0</v>
      </c>
      <c r="F51" s="32">
        <f t="shared" si="11"/>
        <v>0</v>
      </c>
      <c r="G51" s="32">
        <f t="shared" si="11"/>
        <v>162698</v>
      </c>
      <c r="H51" s="32">
        <f t="shared" si="11"/>
        <v>0</v>
      </c>
      <c r="I51" s="32">
        <f t="shared" si="11"/>
        <v>22787</v>
      </c>
      <c r="J51" s="32">
        <f t="shared" si="11"/>
        <v>0</v>
      </c>
      <c r="K51" s="32">
        <f t="shared" si="11"/>
        <v>2446547</v>
      </c>
      <c r="L51" s="32">
        <f t="shared" si="11"/>
        <v>0</v>
      </c>
      <c r="M51" s="32">
        <f t="shared" si="11"/>
        <v>0</v>
      </c>
      <c r="N51" s="32">
        <f t="shared" si="10"/>
        <v>2891414</v>
      </c>
      <c r="O51" s="45">
        <f t="shared" si="8"/>
        <v>511.57360226468506</v>
      </c>
      <c r="P51" s="10"/>
    </row>
    <row r="52" spans="1:16" ht="15">
      <c r="A52" s="12"/>
      <c r="B52" s="25">
        <v>361.1</v>
      </c>
      <c r="C52" s="20" t="s">
        <v>56</v>
      </c>
      <c r="D52" s="46">
        <v>14222</v>
      </c>
      <c r="E52" s="46">
        <v>0</v>
      </c>
      <c r="F52" s="46">
        <v>0</v>
      </c>
      <c r="G52" s="46">
        <v>9227</v>
      </c>
      <c r="H52" s="46">
        <v>0</v>
      </c>
      <c r="I52" s="46">
        <v>0</v>
      </c>
      <c r="J52" s="46">
        <v>0</v>
      </c>
      <c r="K52" s="46">
        <v>212957</v>
      </c>
      <c r="L52" s="46">
        <v>0</v>
      </c>
      <c r="M52" s="46">
        <v>0</v>
      </c>
      <c r="N52" s="46">
        <f t="shared" si="10"/>
        <v>236406</v>
      </c>
      <c r="O52" s="47">
        <f t="shared" si="8"/>
        <v>41.82696390658174</v>
      </c>
      <c r="P52" s="9"/>
    </row>
    <row r="53" spans="1:16" ht="15">
      <c r="A53" s="12"/>
      <c r="B53" s="25">
        <v>361.3</v>
      </c>
      <c r="C53" s="20" t="s">
        <v>89</v>
      </c>
      <c r="D53" s="46">
        <v>25724</v>
      </c>
      <c r="E53" s="46">
        <v>0</v>
      </c>
      <c r="F53" s="46">
        <v>0</v>
      </c>
      <c r="G53" s="46">
        <v>0</v>
      </c>
      <c r="H53" s="46">
        <v>0</v>
      </c>
      <c r="I53" s="46">
        <v>17962</v>
      </c>
      <c r="J53" s="46">
        <v>0</v>
      </c>
      <c r="K53" s="46">
        <v>886707</v>
      </c>
      <c r="L53" s="46">
        <v>0</v>
      </c>
      <c r="M53" s="46">
        <v>0</v>
      </c>
      <c r="N53" s="46">
        <f aca="true" t="shared" si="12" ref="N53:N59">SUM(D53:M53)</f>
        <v>930393</v>
      </c>
      <c r="O53" s="47">
        <f t="shared" si="8"/>
        <v>164.61305732484075</v>
      </c>
      <c r="P53" s="9"/>
    </row>
    <row r="54" spans="1:16" ht="15">
      <c r="A54" s="12"/>
      <c r="B54" s="25">
        <v>361.4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275637</v>
      </c>
      <c r="L54" s="46">
        <v>0</v>
      </c>
      <c r="M54" s="46">
        <v>0</v>
      </c>
      <c r="N54" s="46">
        <f t="shared" si="12"/>
        <v>275637</v>
      </c>
      <c r="O54" s="47">
        <f t="shared" si="8"/>
        <v>48.768046709129514</v>
      </c>
      <c r="P54" s="9"/>
    </row>
    <row r="55" spans="1:16" ht="15">
      <c r="A55" s="12"/>
      <c r="B55" s="25">
        <v>362</v>
      </c>
      <c r="C55" s="20" t="s">
        <v>59</v>
      </c>
      <c r="D55" s="46">
        <v>160993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160993</v>
      </c>
      <c r="O55" s="47">
        <f t="shared" si="8"/>
        <v>28.484253361641898</v>
      </c>
      <c r="P55" s="9"/>
    </row>
    <row r="56" spans="1:16" ht="15">
      <c r="A56" s="12"/>
      <c r="B56" s="25">
        <v>365</v>
      </c>
      <c r="C56" s="20" t="s">
        <v>61</v>
      </c>
      <c r="D56" s="46">
        <v>4815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4815</v>
      </c>
      <c r="O56" s="47">
        <f t="shared" si="8"/>
        <v>0.8519108280254777</v>
      </c>
      <c r="P56" s="9"/>
    </row>
    <row r="57" spans="1:16" ht="15">
      <c r="A57" s="12"/>
      <c r="B57" s="25">
        <v>366</v>
      </c>
      <c r="C57" s="20" t="s">
        <v>62</v>
      </c>
      <c r="D57" s="46">
        <v>6744</v>
      </c>
      <c r="E57" s="46">
        <v>0</v>
      </c>
      <c r="F57" s="46">
        <v>0</v>
      </c>
      <c r="G57" s="46">
        <v>119200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125944</v>
      </c>
      <c r="O57" s="47">
        <f t="shared" si="8"/>
        <v>22.283085633404106</v>
      </c>
      <c r="P57" s="9"/>
    </row>
    <row r="58" spans="1:16" ht="15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1065926</v>
      </c>
      <c r="L58" s="46">
        <v>0</v>
      </c>
      <c r="M58" s="46">
        <v>0</v>
      </c>
      <c r="N58" s="46">
        <f t="shared" si="12"/>
        <v>1065926</v>
      </c>
      <c r="O58" s="47">
        <f t="shared" si="8"/>
        <v>188.59271054493985</v>
      </c>
      <c r="P58" s="9"/>
    </row>
    <row r="59" spans="1:16" ht="15">
      <c r="A59" s="12"/>
      <c r="B59" s="25">
        <v>369.9</v>
      </c>
      <c r="C59" s="20" t="s">
        <v>64</v>
      </c>
      <c r="D59" s="46">
        <v>46884</v>
      </c>
      <c r="E59" s="46">
        <v>0</v>
      </c>
      <c r="F59" s="46">
        <v>0</v>
      </c>
      <c r="G59" s="46">
        <v>34271</v>
      </c>
      <c r="H59" s="46">
        <v>0</v>
      </c>
      <c r="I59" s="46">
        <v>4825</v>
      </c>
      <c r="J59" s="46">
        <v>0</v>
      </c>
      <c r="K59" s="46">
        <v>5320</v>
      </c>
      <c r="L59" s="46">
        <v>0</v>
      </c>
      <c r="M59" s="46">
        <v>0</v>
      </c>
      <c r="N59" s="46">
        <f t="shared" si="12"/>
        <v>91300</v>
      </c>
      <c r="O59" s="47">
        <f t="shared" si="8"/>
        <v>16.153573956121726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SUM(D61:D62)</f>
        <v>251300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12484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263784</v>
      </c>
      <c r="O60" s="45">
        <f t="shared" si="8"/>
        <v>46.67091295116773</v>
      </c>
      <c r="P60" s="9"/>
    </row>
    <row r="61" spans="1:16" ht="15">
      <c r="A61" s="12"/>
      <c r="B61" s="25">
        <v>381</v>
      </c>
      <c r="C61" s="20" t="s">
        <v>65</v>
      </c>
      <c r="D61" s="46">
        <v>251300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251300</v>
      </c>
      <c r="O61" s="47">
        <f t="shared" si="8"/>
        <v>44.4621372965322</v>
      </c>
      <c r="P61" s="9"/>
    </row>
    <row r="62" spans="1:16" ht="15.75" thickBot="1">
      <c r="A62" s="12"/>
      <c r="B62" s="25">
        <v>389.1</v>
      </c>
      <c r="C62" s="20" t="s">
        <v>91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12484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12484</v>
      </c>
      <c r="O62" s="47">
        <f t="shared" si="8"/>
        <v>2.2087756546355273</v>
      </c>
      <c r="P62" s="9"/>
    </row>
    <row r="63" spans="1:119" ht="16.5" thickBot="1">
      <c r="A63" s="14" t="s">
        <v>52</v>
      </c>
      <c r="B63" s="23"/>
      <c r="C63" s="22"/>
      <c r="D63" s="15">
        <f aca="true" t="shared" si="14" ref="D63:M63">SUM(D5,D16,D21,D29,D46,D51,D60)</f>
        <v>9081669</v>
      </c>
      <c r="E63" s="15">
        <f t="shared" si="14"/>
        <v>36005</v>
      </c>
      <c r="F63" s="15">
        <f t="shared" si="14"/>
        <v>0</v>
      </c>
      <c r="G63" s="15">
        <f t="shared" si="14"/>
        <v>162698</v>
      </c>
      <c r="H63" s="15">
        <f t="shared" si="14"/>
        <v>0</v>
      </c>
      <c r="I63" s="15">
        <f t="shared" si="14"/>
        <v>5308792</v>
      </c>
      <c r="J63" s="15">
        <f t="shared" si="14"/>
        <v>0</v>
      </c>
      <c r="K63" s="15">
        <f t="shared" si="14"/>
        <v>2446547</v>
      </c>
      <c r="L63" s="15">
        <f t="shared" si="14"/>
        <v>0</v>
      </c>
      <c r="M63" s="15">
        <f t="shared" si="14"/>
        <v>0</v>
      </c>
      <c r="N63" s="15">
        <f>SUM(D63:M63)</f>
        <v>17035711</v>
      </c>
      <c r="O63" s="38">
        <f t="shared" si="8"/>
        <v>3014.1031493276714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97</v>
      </c>
      <c r="M65" s="48"/>
      <c r="N65" s="48"/>
      <c r="O65" s="43">
        <v>5652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5771088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5771088</v>
      </c>
      <c r="O5" s="33">
        <f aca="true" t="shared" si="1" ref="O5:O36">(N5/O$65)</f>
        <v>1022.1551540913921</v>
      </c>
      <c r="P5" s="6"/>
    </row>
    <row r="6" spans="1:16" ht="15">
      <c r="A6" s="12"/>
      <c r="B6" s="25">
        <v>311</v>
      </c>
      <c r="C6" s="20" t="s">
        <v>2</v>
      </c>
      <c r="D6" s="46">
        <v>4341668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4341668</v>
      </c>
      <c r="O6" s="47">
        <f t="shared" si="1"/>
        <v>768.9812256464754</v>
      </c>
      <c r="P6" s="9"/>
    </row>
    <row r="7" spans="1:16" ht="15">
      <c r="A7" s="12"/>
      <c r="B7" s="25">
        <v>312.41</v>
      </c>
      <c r="C7" s="20" t="s">
        <v>11</v>
      </c>
      <c r="D7" s="46">
        <v>110950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110950</v>
      </c>
      <c r="O7" s="47">
        <f t="shared" si="1"/>
        <v>19.651080410910378</v>
      </c>
      <c r="P7" s="9"/>
    </row>
    <row r="8" spans="1:16" ht="15">
      <c r="A8" s="12"/>
      <c r="B8" s="25">
        <v>312.42</v>
      </c>
      <c r="C8" s="20" t="s">
        <v>10</v>
      </c>
      <c r="D8" s="46">
        <v>51790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51790</v>
      </c>
      <c r="O8" s="47">
        <f t="shared" si="1"/>
        <v>9.172865745660644</v>
      </c>
      <c r="P8" s="9"/>
    </row>
    <row r="9" spans="1:16" ht="15">
      <c r="A9" s="12"/>
      <c r="B9" s="25">
        <v>312.51</v>
      </c>
      <c r="C9" s="20" t="s">
        <v>78</v>
      </c>
      <c r="D9" s="46">
        <v>128337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128337</v>
      </c>
      <c r="O9" s="47">
        <f t="shared" si="1"/>
        <v>22.73060573857598</v>
      </c>
      <c r="P9" s="9"/>
    </row>
    <row r="10" spans="1:16" ht="15">
      <c r="A10" s="12"/>
      <c r="B10" s="25">
        <v>312.52</v>
      </c>
      <c r="C10" s="20" t="s">
        <v>74</v>
      </c>
      <c r="D10" s="46">
        <v>54983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54983</v>
      </c>
      <c r="O10" s="47">
        <f t="shared" si="1"/>
        <v>9.738398866454126</v>
      </c>
      <c r="P10" s="9"/>
    </row>
    <row r="11" spans="1:16" ht="15">
      <c r="A11" s="12"/>
      <c r="B11" s="25">
        <v>314.1</v>
      </c>
      <c r="C11" s="20" t="s">
        <v>12</v>
      </c>
      <c r="D11" s="46">
        <v>434553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434553</v>
      </c>
      <c r="O11" s="47">
        <f t="shared" si="1"/>
        <v>76.96652497343251</v>
      </c>
      <c r="P11" s="9"/>
    </row>
    <row r="12" spans="1:16" ht="15">
      <c r="A12" s="12"/>
      <c r="B12" s="25">
        <v>314.3</v>
      </c>
      <c r="C12" s="20" t="s">
        <v>13</v>
      </c>
      <c r="D12" s="46">
        <v>165249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165249</v>
      </c>
      <c r="O12" s="47">
        <f t="shared" si="1"/>
        <v>29.268331562167905</v>
      </c>
      <c r="P12" s="9"/>
    </row>
    <row r="13" spans="1:16" ht="15">
      <c r="A13" s="12"/>
      <c r="B13" s="25">
        <v>314.8</v>
      </c>
      <c r="C13" s="20" t="s">
        <v>79</v>
      </c>
      <c r="D13" s="46">
        <v>32552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32552</v>
      </c>
      <c r="O13" s="47">
        <f t="shared" si="1"/>
        <v>5.765497697484945</v>
      </c>
      <c r="P13" s="9"/>
    </row>
    <row r="14" spans="1:16" ht="15">
      <c r="A14" s="12"/>
      <c r="B14" s="25">
        <v>315</v>
      </c>
      <c r="C14" s="20" t="s">
        <v>15</v>
      </c>
      <c r="D14" s="46">
        <v>364673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364673</v>
      </c>
      <c r="O14" s="47">
        <f t="shared" si="1"/>
        <v>64.58962097059866</v>
      </c>
      <c r="P14" s="9"/>
    </row>
    <row r="15" spans="1:16" ht="15">
      <c r="A15" s="12"/>
      <c r="B15" s="25">
        <v>316</v>
      </c>
      <c r="C15" s="20" t="s">
        <v>16</v>
      </c>
      <c r="D15" s="46">
        <v>86333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86333</v>
      </c>
      <c r="O15" s="47">
        <f t="shared" si="1"/>
        <v>15.291002479631597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417435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21979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0">SUM(D16:M16)</f>
        <v>439414</v>
      </c>
      <c r="O16" s="45">
        <f t="shared" si="1"/>
        <v>77.82748848742473</v>
      </c>
      <c r="P16" s="10"/>
    </row>
    <row r="17" spans="1:16" ht="15">
      <c r="A17" s="12"/>
      <c r="B17" s="25">
        <v>323.1</v>
      </c>
      <c r="C17" s="20" t="s">
        <v>18</v>
      </c>
      <c r="D17" s="46">
        <v>412441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412441</v>
      </c>
      <c r="O17" s="47">
        <f t="shared" si="1"/>
        <v>73.05012398157987</v>
      </c>
      <c r="P17" s="9"/>
    </row>
    <row r="18" spans="1:16" ht="15">
      <c r="A18" s="12"/>
      <c r="B18" s="25">
        <v>324.12</v>
      </c>
      <c r="C18" s="20" t="s">
        <v>85</v>
      </c>
      <c r="D18" s="46">
        <v>4443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4443</v>
      </c>
      <c r="O18" s="47">
        <f t="shared" si="1"/>
        <v>0.7869287991498406</v>
      </c>
      <c r="P18" s="9"/>
    </row>
    <row r="19" spans="1:16" ht="15">
      <c r="A19" s="12"/>
      <c r="B19" s="25">
        <v>324.62</v>
      </c>
      <c r="C19" s="20" t="s">
        <v>86</v>
      </c>
      <c r="D19" s="46">
        <v>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</v>
      </c>
      <c r="O19" s="47">
        <f t="shared" si="1"/>
        <v>0.09759121501948281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21979</v>
      </c>
      <c r="O20" s="47">
        <f t="shared" si="1"/>
        <v>3.8928444916755227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SUM(D22:D28)</f>
        <v>588484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21993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610477</v>
      </c>
      <c r="O21" s="45">
        <f t="shared" si="1"/>
        <v>108.12557562876373</v>
      </c>
      <c r="P21" s="10"/>
    </row>
    <row r="22" spans="1:16" ht="15">
      <c r="A22" s="12"/>
      <c r="B22" s="25">
        <v>334.2</v>
      </c>
      <c r="C22" s="20" t="s">
        <v>26</v>
      </c>
      <c r="D22" s="46">
        <v>423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423</v>
      </c>
      <c r="O22" s="47">
        <f t="shared" si="1"/>
        <v>0.07492029755579172</v>
      </c>
      <c r="P22" s="9"/>
    </row>
    <row r="23" spans="1:16" ht="15">
      <c r="A23" s="12"/>
      <c r="B23" s="25">
        <v>335.12</v>
      </c>
      <c r="C23" s="20" t="s">
        <v>27</v>
      </c>
      <c r="D23" s="46">
        <v>172265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172265</v>
      </c>
      <c r="O23" s="47">
        <f t="shared" si="1"/>
        <v>30.510981225646475</v>
      </c>
      <c r="P23" s="9"/>
    </row>
    <row r="24" spans="1:16" ht="15">
      <c r="A24" s="12"/>
      <c r="B24" s="25">
        <v>335.15</v>
      </c>
      <c r="C24" s="20" t="s">
        <v>28</v>
      </c>
      <c r="D24" s="46">
        <v>6115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6115</v>
      </c>
      <c r="O24" s="47">
        <f t="shared" si="1"/>
        <v>1.0830676585193058</v>
      </c>
      <c r="P24" s="9"/>
    </row>
    <row r="25" spans="1:16" ht="15">
      <c r="A25" s="12"/>
      <c r="B25" s="25">
        <v>335.18</v>
      </c>
      <c r="C25" s="20" t="s">
        <v>29</v>
      </c>
      <c r="D25" s="46">
        <v>374814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374814</v>
      </c>
      <c r="O25" s="47">
        <f t="shared" si="1"/>
        <v>66.38575982996812</v>
      </c>
      <c r="P25" s="9"/>
    </row>
    <row r="26" spans="1:16" ht="15">
      <c r="A26" s="12"/>
      <c r="B26" s="25">
        <v>335.21</v>
      </c>
      <c r="C26" s="20" t="s">
        <v>30</v>
      </c>
      <c r="D26" s="46">
        <v>6240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6240</v>
      </c>
      <c r="O26" s="47">
        <f t="shared" si="1"/>
        <v>1.1052072263549415</v>
      </c>
      <c r="P26" s="9"/>
    </row>
    <row r="27" spans="1:16" ht="15">
      <c r="A27" s="12"/>
      <c r="B27" s="25">
        <v>335.34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21993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21993</v>
      </c>
      <c r="O27" s="47">
        <f t="shared" si="1"/>
        <v>3.8953241232731135</v>
      </c>
      <c r="P27" s="9"/>
    </row>
    <row r="28" spans="1:16" ht="15">
      <c r="A28" s="12"/>
      <c r="B28" s="25">
        <v>338</v>
      </c>
      <c r="C28" s="20" t="s">
        <v>31</v>
      </c>
      <c r="D28" s="46">
        <v>28627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28627</v>
      </c>
      <c r="O28" s="47">
        <f t="shared" si="1"/>
        <v>5.070315267445979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SUM(D30:D45)</f>
        <v>1549203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5309044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6858247</v>
      </c>
      <c r="O29" s="45">
        <f t="shared" si="1"/>
        <v>1214.7089975203685</v>
      </c>
      <c r="P29" s="10"/>
    </row>
    <row r="30" spans="1:16" ht="15">
      <c r="A30" s="12"/>
      <c r="B30" s="25">
        <v>341.1</v>
      </c>
      <c r="C30" s="20" t="s">
        <v>75</v>
      </c>
      <c r="D30" s="46">
        <v>8172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8172</v>
      </c>
      <c r="O30" s="47">
        <f t="shared" si="1"/>
        <v>1.4473963868225292</v>
      </c>
      <c r="P30" s="9"/>
    </row>
    <row r="31" spans="1:16" ht="15">
      <c r="A31" s="12"/>
      <c r="B31" s="25">
        <v>341.3</v>
      </c>
      <c r="C31" s="20" t="s">
        <v>39</v>
      </c>
      <c r="D31" s="46">
        <v>323110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5">SUM(D31:M31)</f>
        <v>323110</v>
      </c>
      <c r="O31" s="47">
        <f t="shared" si="1"/>
        <v>57.228126106978394</v>
      </c>
      <c r="P31" s="9"/>
    </row>
    <row r="32" spans="1:16" ht="15">
      <c r="A32" s="12"/>
      <c r="B32" s="25">
        <v>341.9</v>
      </c>
      <c r="C32" s="20" t="s">
        <v>40</v>
      </c>
      <c r="D32" s="46">
        <v>85767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85767</v>
      </c>
      <c r="O32" s="47">
        <f t="shared" si="1"/>
        <v>15.190754516471838</v>
      </c>
      <c r="P32" s="9"/>
    </row>
    <row r="33" spans="1:16" ht="15">
      <c r="A33" s="12"/>
      <c r="B33" s="25">
        <v>342.1</v>
      </c>
      <c r="C33" s="20" t="s">
        <v>41</v>
      </c>
      <c r="D33" s="46">
        <v>19906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19906</v>
      </c>
      <c r="O33" s="47">
        <f t="shared" si="1"/>
        <v>3.5256818986893377</v>
      </c>
      <c r="P33" s="9"/>
    </row>
    <row r="34" spans="1:16" ht="15">
      <c r="A34" s="12"/>
      <c r="B34" s="25">
        <v>342.2</v>
      </c>
      <c r="C34" s="20" t="s">
        <v>42</v>
      </c>
      <c r="D34" s="46">
        <v>45763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45763</v>
      </c>
      <c r="O34" s="47">
        <f t="shared" si="1"/>
        <v>8.105384342897626</v>
      </c>
      <c r="P34" s="9"/>
    </row>
    <row r="35" spans="1:16" ht="15">
      <c r="A35" s="12"/>
      <c r="B35" s="25">
        <v>342.4</v>
      </c>
      <c r="C35" s="20" t="s">
        <v>43</v>
      </c>
      <c r="D35" s="46">
        <v>378725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378725</v>
      </c>
      <c r="O35" s="47">
        <f t="shared" si="1"/>
        <v>67.0784626284095</v>
      </c>
      <c r="P35" s="9"/>
    </row>
    <row r="36" spans="1:16" ht="15">
      <c r="A36" s="12"/>
      <c r="B36" s="25">
        <v>342.5</v>
      </c>
      <c r="C36" s="20" t="s">
        <v>44</v>
      </c>
      <c r="D36" s="46">
        <v>326763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326763</v>
      </c>
      <c r="O36" s="47">
        <f t="shared" si="1"/>
        <v>57.875132837407016</v>
      </c>
      <c r="P36" s="9"/>
    </row>
    <row r="37" spans="1:16" ht="15">
      <c r="A37" s="12"/>
      <c r="B37" s="25">
        <v>342.6</v>
      </c>
      <c r="C37" s="20" t="s">
        <v>45</v>
      </c>
      <c r="D37" s="46">
        <v>276395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276395</v>
      </c>
      <c r="O37" s="47">
        <f aca="true" t="shared" si="8" ref="O37:O63">(N37/O$65)</f>
        <v>48.95412681544456</v>
      </c>
      <c r="P37" s="9"/>
    </row>
    <row r="38" spans="1:16" ht="15">
      <c r="A38" s="12"/>
      <c r="B38" s="25">
        <v>342.9</v>
      </c>
      <c r="C38" s="20" t="s">
        <v>87</v>
      </c>
      <c r="D38" s="46">
        <v>6150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6150</v>
      </c>
      <c r="O38" s="47">
        <f t="shared" si="8"/>
        <v>1.0892667375132838</v>
      </c>
      <c r="P38" s="9"/>
    </row>
    <row r="39" spans="1:16" ht="15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4580159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4580159</v>
      </c>
      <c r="O39" s="47">
        <f t="shared" si="8"/>
        <v>811.2219270279844</v>
      </c>
      <c r="P39" s="9"/>
    </row>
    <row r="40" spans="1:16" ht="15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414149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414149</v>
      </c>
      <c r="O40" s="47">
        <f t="shared" si="8"/>
        <v>73.35263903648601</v>
      </c>
      <c r="P40" s="9"/>
    </row>
    <row r="41" spans="1:16" ht="15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314264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314264</v>
      </c>
      <c r="O41" s="47">
        <f t="shared" si="8"/>
        <v>55.661353170386114</v>
      </c>
      <c r="P41" s="9"/>
    </row>
    <row r="42" spans="1:16" ht="15">
      <c r="A42" s="12"/>
      <c r="B42" s="25">
        <v>343.7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472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472</v>
      </c>
      <c r="O42" s="47">
        <f t="shared" si="8"/>
        <v>0.08359900814736096</v>
      </c>
      <c r="P42" s="9"/>
    </row>
    <row r="43" spans="1:16" ht="15">
      <c r="A43" s="12"/>
      <c r="B43" s="25">
        <v>347.2</v>
      </c>
      <c r="C43" s="20" t="s">
        <v>88</v>
      </c>
      <c r="D43" s="46">
        <v>50220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50220</v>
      </c>
      <c r="O43" s="47">
        <f t="shared" si="8"/>
        <v>8.894792773645058</v>
      </c>
      <c r="P43" s="9"/>
    </row>
    <row r="44" spans="1:16" ht="15">
      <c r="A44" s="12"/>
      <c r="B44" s="25">
        <v>347.4</v>
      </c>
      <c r="C44" s="20" t="s">
        <v>50</v>
      </c>
      <c r="D44" s="46">
        <v>23691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23691</v>
      </c>
      <c r="O44" s="47">
        <f t="shared" si="8"/>
        <v>4.1960680127523915</v>
      </c>
      <c r="P44" s="9"/>
    </row>
    <row r="45" spans="1:16" ht="15">
      <c r="A45" s="12"/>
      <c r="B45" s="25">
        <v>347.5</v>
      </c>
      <c r="C45" s="20" t="s">
        <v>51</v>
      </c>
      <c r="D45" s="46">
        <v>4541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4541</v>
      </c>
      <c r="O45" s="47">
        <f t="shared" si="8"/>
        <v>0.8042862203329791</v>
      </c>
      <c r="P45" s="9"/>
    </row>
    <row r="46" spans="1:16" ht="15.75">
      <c r="A46" s="29" t="s">
        <v>37</v>
      </c>
      <c r="B46" s="30"/>
      <c r="C46" s="31"/>
      <c r="D46" s="32">
        <f aca="true" t="shared" si="9" ref="D46:M46">SUM(D47:D49)</f>
        <v>206687</v>
      </c>
      <c r="E46" s="32">
        <f t="shared" si="9"/>
        <v>25699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aca="true" t="shared" si="10" ref="N46:N51">SUM(D46:M46)</f>
        <v>232386</v>
      </c>
      <c r="O46" s="45">
        <f t="shared" si="8"/>
        <v>41.15940488841658</v>
      </c>
      <c r="P46" s="10"/>
    </row>
    <row r="47" spans="1:16" ht="15">
      <c r="A47" s="13"/>
      <c r="B47" s="39">
        <v>351.5</v>
      </c>
      <c r="C47" s="21" t="s">
        <v>54</v>
      </c>
      <c r="D47" s="46">
        <v>17562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17562</v>
      </c>
      <c r="O47" s="47">
        <f t="shared" si="8"/>
        <v>3.1105207226354943</v>
      </c>
      <c r="P47" s="9"/>
    </row>
    <row r="48" spans="1:16" ht="15">
      <c r="A48" s="13"/>
      <c r="B48" s="39">
        <v>354</v>
      </c>
      <c r="C48" s="21" t="s">
        <v>55</v>
      </c>
      <c r="D48" s="46">
        <v>186711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186711</v>
      </c>
      <c r="O48" s="47">
        <f t="shared" si="8"/>
        <v>33.06960680127524</v>
      </c>
      <c r="P48" s="9"/>
    </row>
    <row r="49" spans="1:16" ht="15">
      <c r="A49" s="13"/>
      <c r="B49" s="39">
        <v>359</v>
      </c>
      <c r="C49" s="21" t="s">
        <v>82</v>
      </c>
      <c r="D49" s="46">
        <v>2414</v>
      </c>
      <c r="E49" s="46">
        <v>25699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28113</v>
      </c>
      <c r="O49" s="47">
        <f t="shared" si="8"/>
        <v>4.979277364505845</v>
      </c>
      <c r="P49" s="9"/>
    </row>
    <row r="50" spans="1:16" ht="15.75">
      <c r="A50" s="29" t="s">
        <v>3</v>
      </c>
      <c r="B50" s="30"/>
      <c r="C50" s="31"/>
      <c r="D50" s="32">
        <f aca="true" t="shared" si="11" ref="D50:M50">SUM(D51:D59)</f>
        <v>236957</v>
      </c>
      <c r="E50" s="32">
        <f t="shared" si="11"/>
        <v>0</v>
      </c>
      <c r="F50" s="32">
        <f t="shared" si="11"/>
        <v>0</v>
      </c>
      <c r="G50" s="32">
        <f t="shared" si="11"/>
        <v>88000</v>
      </c>
      <c r="H50" s="32">
        <f t="shared" si="11"/>
        <v>0</v>
      </c>
      <c r="I50" s="32">
        <f t="shared" si="11"/>
        <v>62645</v>
      </c>
      <c r="J50" s="32">
        <f t="shared" si="11"/>
        <v>0</v>
      </c>
      <c r="K50" s="32">
        <f t="shared" si="11"/>
        <v>888921</v>
      </c>
      <c r="L50" s="32">
        <f t="shared" si="11"/>
        <v>0</v>
      </c>
      <c r="M50" s="32">
        <f t="shared" si="11"/>
        <v>0</v>
      </c>
      <c r="N50" s="32">
        <f t="shared" si="10"/>
        <v>1276523</v>
      </c>
      <c r="O50" s="45">
        <f t="shared" si="8"/>
        <v>226.09334041799505</v>
      </c>
      <c r="P50" s="10"/>
    </row>
    <row r="51" spans="1:16" ht="15">
      <c r="A51" s="12"/>
      <c r="B51" s="25">
        <v>361.1</v>
      </c>
      <c r="C51" s="20" t="s">
        <v>56</v>
      </c>
      <c r="D51" s="46">
        <v>32775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189796</v>
      </c>
      <c r="L51" s="46">
        <v>0</v>
      </c>
      <c r="M51" s="46">
        <v>0</v>
      </c>
      <c r="N51" s="46">
        <f t="shared" si="10"/>
        <v>222571</v>
      </c>
      <c r="O51" s="47">
        <f t="shared" si="8"/>
        <v>39.42100602196245</v>
      </c>
      <c r="P51" s="9"/>
    </row>
    <row r="52" spans="1:16" ht="15">
      <c r="A52" s="12"/>
      <c r="B52" s="25">
        <v>361.3</v>
      </c>
      <c r="C52" s="20" t="s">
        <v>89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-349229</v>
      </c>
      <c r="L52" s="46">
        <v>0</v>
      </c>
      <c r="M52" s="46">
        <v>0</v>
      </c>
      <c r="N52" s="46">
        <f aca="true" t="shared" si="12" ref="N52:N59">SUM(D52:M52)</f>
        <v>-349229</v>
      </c>
      <c r="O52" s="47">
        <f t="shared" si="8"/>
        <v>-61.854233085370176</v>
      </c>
      <c r="P52" s="9"/>
    </row>
    <row r="53" spans="1:16" ht="15">
      <c r="A53" s="12"/>
      <c r="B53" s="25">
        <v>361.4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142776</v>
      </c>
      <c r="L53" s="46">
        <v>0</v>
      </c>
      <c r="M53" s="46">
        <v>0</v>
      </c>
      <c r="N53" s="46">
        <f t="shared" si="12"/>
        <v>142776</v>
      </c>
      <c r="O53" s="47">
        <f t="shared" si="8"/>
        <v>25.28799149840595</v>
      </c>
      <c r="P53" s="9"/>
    </row>
    <row r="54" spans="1:16" ht="15">
      <c r="A54" s="12"/>
      <c r="B54" s="25">
        <v>362</v>
      </c>
      <c r="C54" s="20" t="s">
        <v>59</v>
      </c>
      <c r="D54" s="46">
        <v>158110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158110</v>
      </c>
      <c r="O54" s="47">
        <f t="shared" si="8"/>
        <v>28.003896563939072</v>
      </c>
      <c r="P54" s="9"/>
    </row>
    <row r="55" spans="1:16" ht="15">
      <c r="A55" s="12"/>
      <c r="B55" s="25">
        <v>365</v>
      </c>
      <c r="C55" s="20" t="s">
        <v>61</v>
      </c>
      <c r="D55" s="46">
        <v>4188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4188</v>
      </c>
      <c r="O55" s="47">
        <f t="shared" si="8"/>
        <v>0.7417640807651434</v>
      </c>
      <c r="P55" s="9"/>
    </row>
    <row r="56" spans="1:16" ht="15">
      <c r="A56" s="12"/>
      <c r="B56" s="25">
        <v>366</v>
      </c>
      <c r="C56" s="20" t="s">
        <v>62</v>
      </c>
      <c r="D56" s="46">
        <v>7006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7006</v>
      </c>
      <c r="O56" s="47">
        <f t="shared" si="8"/>
        <v>1.240878498051718</v>
      </c>
      <c r="P56" s="9"/>
    </row>
    <row r="57" spans="1:16" ht="15">
      <c r="A57" s="12"/>
      <c r="B57" s="25">
        <v>368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901518</v>
      </c>
      <c r="L57" s="46">
        <v>0</v>
      </c>
      <c r="M57" s="46">
        <v>0</v>
      </c>
      <c r="N57" s="46">
        <f t="shared" si="12"/>
        <v>901518</v>
      </c>
      <c r="O57" s="47">
        <f t="shared" si="8"/>
        <v>159.67375132837407</v>
      </c>
      <c r="P57" s="9"/>
    </row>
    <row r="58" spans="1:16" ht="15">
      <c r="A58" s="12"/>
      <c r="B58" s="25">
        <v>369.3</v>
      </c>
      <c r="C58" s="20" t="s">
        <v>90</v>
      </c>
      <c r="D58" s="46">
        <v>0</v>
      </c>
      <c r="E58" s="46">
        <v>0</v>
      </c>
      <c r="F58" s="46">
        <v>0</v>
      </c>
      <c r="G58" s="46">
        <v>88000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88000</v>
      </c>
      <c r="O58" s="47">
        <f t="shared" si="8"/>
        <v>15.586255756287636</v>
      </c>
      <c r="P58" s="9"/>
    </row>
    <row r="59" spans="1:16" ht="15">
      <c r="A59" s="12"/>
      <c r="B59" s="25">
        <v>369.9</v>
      </c>
      <c r="C59" s="20" t="s">
        <v>64</v>
      </c>
      <c r="D59" s="46">
        <v>34878</v>
      </c>
      <c r="E59" s="46">
        <v>0</v>
      </c>
      <c r="F59" s="46">
        <v>0</v>
      </c>
      <c r="G59" s="46">
        <v>0</v>
      </c>
      <c r="H59" s="46">
        <v>0</v>
      </c>
      <c r="I59" s="46">
        <v>62645</v>
      </c>
      <c r="J59" s="46">
        <v>0</v>
      </c>
      <c r="K59" s="46">
        <v>4060</v>
      </c>
      <c r="L59" s="46">
        <v>0</v>
      </c>
      <c r="M59" s="46">
        <v>0</v>
      </c>
      <c r="N59" s="46">
        <f t="shared" si="12"/>
        <v>101583</v>
      </c>
      <c r="O59" s="47">
        <f t="shared" si="8"/>
        <v>17.99202975557917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SUM(D61:D62)</f>
        <v>250000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28074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278074</v>
      </c>
      <c r="O60" s="45">
        <f t="shared" si="8"/>
        <v>49.25150549061282</v>
      </c>
      <c r="P60" s="9"/>
    </row>
    <row r="61" spans="1:16" ht="15">
      <c r="A61" s="12"/>
      <c r="B61" s="25">
        <v>381</v>
      </c>
      <c r="C61" s="20" t="s">
        <v>65</v>
      </c>
      <c r="D61" s="46">
        <v>250000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250000</v>
      </c>
      <c r="O61" s="47">
        <f t="shared" si="8"/>
        <v>44.279135671271696</v>
      </c>
      <c r="P61" s="9"/>
    </row>
    <row r="62" spans="1:16" ht="15.75" thickBot="1">
      <c r="A62" s="12"/>
      <c r="B62" s="25">
        <v>389.1</v>
      </c>
      <c r="C62" s="20" t="s">
        <v>91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28074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28074</v>
      </c>
      <c r="O62" s="47">
        <f t="shared" si="8"/>
        <v>4.972369819341126</v>
      </c>
      <c r="P62" s="9"/>
    </row>
    <row r="63" spans="1:119" ht="16.5" thickBot="1">
      <c r="A63" s="14" t="s">
        <v>52</v>
      </c>
      <c r="B63" s="23"/>
      <c r="C63" s="22"/>
      <c r="D63" s="15">
        <f aca="true" t="shared" si="14" ref="D63:M63">SUM(D5,D16,D21,D29,D46,D50,D60)</f>
        <v>9019854</v>
      </c>
      <c r="E63" s="15">
        <f t="shared" si="14"/>
        <v>25699</v>
      </c>
      <c r="F63" s="15">
        <f t="shared" si="14"/>
        <v>0</v>
      </c>
      <c r="G63" s="15">
        <f t="shared" si="14"/>
        <v>88000</v>
      </c>
      <c r="H63" s="15">
        <f t="shared" si="14"/>
        <v>0</v>
      </c>
      <c r="I63" s="15">
        <f t="shared" si="14"/>
        <v>5443735</v>
      </c>
      <c r="J63" s="15">
        <f t="shared" si="14"/>
        <v>0</v>
      </c>
      <c r="K63" s="15">
        <f t="shared" si="14"/>
        <v>888921</v>
      </c>
      <c r="L63" s="15">
        <f t="shared" si="14"/>
        <v>0</v>
      </c>
      <c r="M63" s="15">
        <f t="shared" si="14"/>
        <v>0</v>
      </c>
      <c r="N63" s="15">
        <f>SUM(D63:M63)</f>
        <v>15466209</v>
      </c>
      <c r="O63" s="38">
        <f t="shared" si="8"/>
        <v>2739.3214665249734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92</v>
      </c>
      <c r="M65" s="48"/>
      <c r="N65" s="48"/>
      <c r="O65" s="43">
        <v>5646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6124803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6124803</v>
      </c>
      <c r="O5" s="33">
        <f aca="true" t="shared" si="1" ref="O5:O36">(N5/O$64)</f>
        <v>1088.0801208029845</v>
      </c>
      <c r="P5" s="6"/>
    </row>
    <row r="6" spans="1:16" ht="15">
      <c r="A6" s="12"/>
      <c r="B6" s="25">
        <v>311</v>
      </c>
      <c r="C6" s="20" t="s">
        <v>2</v>
      </c>
      <c r="D6" s="46">
        <v>4643816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4643816</v>
      </c>
      <c r="O6" s="47">
        <f t="shared" si="1"/>
        <v>824.9806359921834</v>
      </c>
      <c r="P6" s="9"/>
    </row>
    <row r="7" spans="1:16" ht="15">
      <c r="A7" s="12"/>
      <c r="B7" s="25">
        <v>312.41</v>
      </c>
      <c r="C7" s="20" t="s">
        <v>11</v>
      </c>
      <c r="D7" s="46">
        <v>113234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113234</v>
      </c>
      <c r="O7" s="47">
        <f t="shared" si="1"/>
        <v>20.11618404689998</v>
      </c>
      <c r="P7" s="9"/>
    </row>
    <row r="8" spans="1:16" ht="15">
      <c r="A8" s="12"/>
      <c r="B8" s="25">
        <v>312.42</v>
      </c>
      <c r="C8" s="20" t="s">
        <v>10</v>
      </c>
      <c r="D8" s="46">
        <v>52747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52747</v>
      </c>
      <c r="O8" s="47">
        <f t="shared" si="1"/>
        <v>9.3705809202345</v>
      </c>
      <c r="P8" s="9"/>
    </row>
    <row r="9" spans="1:16" ht="15">
      <c r="A9" s="12"/>
      <c r="B9" s="25">
        <v>312.51</v>
      </c>
      <c r="C9" s="20" t="s">
        <v>78</v>
      </c>
      <c r="D9" s="46">
        <v>149252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149252</v>
      </c>
      <c r="O9" s="47">
        <f t="shared" si="1"/>
        <v>26.514833895896253</v>
      </c>
      <c r="P9" s="9"/>
    </row>
    <row r="10" spans="1:16" ht="15">
      <c r="A10" s="12"/>
      <c r="B10" s="25">
        <v>312.52</v>
      </c>
      <c r="C10" s="20" t="s">
        <v>74</v>
      </c>
      <c r="D10" s="46">
        <v>59992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59992</v>
      </c>
      <c r="O10" s="47">
        <f t="shared" si="1"/>
        <v>10.657665659975128</v>
      </c>
      <c r="P10" s="9"/>
    </row>
    <row r="11" spans="1:16" ht="15">
      <c r="A11" s="12"/>
      <c r="B11" s="25">
        <v>314.1</v>
      </c>
      <c r="C11" s="20" t="s">
        <v>12</v>
      </c>
      <c r="D11" s="46">
        <v>444370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444370</v>
      </c>
      <c r="O11" s="47">
        <f t="shared" si="1"/>
        <v>78.94297388523717</v>
      </c>
      <c r="P11" s="9"/>
    </row>
    <row r="12" spans="1:16" ht="15">
      <c r="A12" s="12"/>
      <c r="B12" s="25">
        <v>314.3</v>
      </c>
      <c r="C12" s="20" t="s">
        <v>13</v>
      </c>
      <c r="D12" s="46">
        <v>158408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158408</v>
      </c>
      <c r="O12" s="47">
        <f t="shared" si="1"/>
        <v>28.141410552496</v>
      </c>
      <c r="P12" s="9"/>
    </row>
    <row r="13" spans="1:16" ht="15">
      <c r="A13" s="12"/>
      <c r="B13" s="25">
        <v>314.8</v>
      </c>
      <c r="C13" s="20" t="s">
        <v>79</v>
      </c>
      <c r="D13" s="46">
        <v>26234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26234</v>
      </c>
      <c r="O13" s="47">
        <f t="shared" si="1"/>
        <v>4.660508083140877</v>
      </c>
      <c r="P13" s="9"/>
    </row>
    <row r="14" spans="1:16" ht="15">
      <c r="A14" s="12"/>
      <c r="B14" s="25">
        <v>315</v>
      </c>
      <c r="C14" s="20" t="s">
        <v>15</v>
      </c>
      <c r="D14" s="46">
        <v>386574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386574</v>
      </c>
      <c r="O14" s="47">
        <f t="shared" si="1"/>
        <v>68.67543080476106</v>
      </c>
      <c r="P14" s="9"/>
    </row>
    <row r="15" spans="1:16" ht="15">
      <c r="A15" s="12"/>
      <c r="B15" s="25">
        <v>316</v>
      </c>
      <c r="C15" s="20" t="s">
        <v>16</v>
      </c>
      <c r="D15" s="46">
        <v>90176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90176</v>
      </c>
      <c r="O15" s="47">
        <f t="shared" si="1"/>
        <v>16.019896962160242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SUM(D17:D23)</f>
        <v>718748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73854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3">SUM(D16:M16)</f>
        <v>792602</v>
      </c>
      <c r="O16" s="45">
        <f t="shared" si="1"/>
        <v>140.80689287617693</v>
      </c>
      <c r="P16" s="10"/>
    </row>
    <row r="17" spans="1:16" ht="15">
      <c r="A17" s="12"/>
      <c r="B17" s="25">
        <v>322</v>
      </c>
      <c r="C17" s="20" t="s">
        <v>0</v>
      </c>
      <c r="D17" s="46">
        <v>258237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258237</v>
      </c>
      <c r="O17" s="47">
        <f t="shared" si="1"/>
        <v>45.876176940842065</v>
      </c>
      <c r="P17" s="9"/>
    </row>
    <row r="18" spans="1:16" ht="15">
      <c r="A18" s="12"/>
      <c r="B18" s="25">
        <v>323.1</v>
      </c>
      <c r="C18" s="20" t="s">
        <v>18</v>
      </c>
      <c r="D18" s="46">
        <v>435766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435766</v>
      </c>
      <c r="O18" s="47">
        <f t="shared" si="1"/>
        <v>77.41446082785575</v>
      </c>
      <c r="P18" s="9"/>
    </row>
    <row r="19" spans="1:16" ht="15">
      <c r="A19" s="12"/>
      <c r="B19" s="25">
        <v>324.11</v>
      </c>
      <c r="C19" s="20" t="s">
        <v>19</v>
      </c>
      <c r="D19" s="46">
        <v>1506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1506</v>
      </c>
      <c r="O19" s="47">
        <f t="shared" si="1"/>
        <v>0.26754308047610587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51511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51511</v>
      </c>
      <c r="O20" s="47">
        <f t="shared" si="1"/>
        <v>9.151003730680404</v>
      </c>
      <c r="P20" s="9"/>
    </row>
    <row r="21" spans="1:16" ht="15">
      <c r="A21" s="12"/>
      <c r="B21" s="25">
        <v>324.61</v>
      </c>
      <c r="C21" s="20" t="s">
        <v>21</v>
      </c>
      <c r="D21" s="46">
        <v>1654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1654</v>
      </c>
      <c r="O21" s="47">
        <f t="shared" si="1"/>
        <v>0.2938354947592823</v>
      </c>
      <c r="P21" s="9"/>
    </row>
    <row r="22" spans="1:16" ht="15">
      <c r="A22" s="12"/>
      <c r="B22" s="25">
        <v>325.1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22343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22343</v>
      </c>
      <c r="O22" s="47">
        <f t="shared" si="1"/>
        <v>3.969266299520341</v>
      </c>
      <c r="P22" s="9"/>
    </row>
    <row r="23" spans="1:16" ht="15">
      <c r="A23" s="12"/>
      <c r="B23" s="25">
        <v>329</v>
      </c>
      <c r="C23" s="20" t="s">
        <v>23</v>
      </c>
      <c r="D23" s="46">
        <v>21585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21585</v>
      </c>
      <c r="O23" s="47">
        <f t="shared" si="1"/>
        <v>3.8346065020429916</v>
      </c>
      <c r="P23" s="9"/>
    </row>
    <row r="24" spans="1:16" ht="15.75">
      <c r="A24" s="29" t="s">
        <v>24</v>
      </c>
      <c r="B24" s="30"/>
      <c r="C24" s="31"/>
      <c r="D24" s="32">
        <f aca="true" t="shared" si="5" ref="D24:M24">SUM(D25:D31)</f>
        <v>573129</v>
      </c>
      <c r="E24" s="32">
        <f t="shared" si="5"/>
        <v>0</v>
      </c>
      <c r="F24" s="32">
        <f t="shared" si="5"/>
        <v>0</v>
      </c>
      <c r="G24" s="32">
        <f t="shared" si="5"/>
        <v>100000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673129</v>
      </c>
      <c r="O24" s="45">
        <f t="shared" si="1"/>
        <v>119.58234144608278</v>
      </c>
      <c r="P24" s="10"/>
    </row>
    <row r="25" spans="1:16" ht="15">
      <c r="A25" s="12"/>
      <c r="B25" s="25">
        <v>334.7</v>
      </c>
      <c r="C25" s="20" t="s">
        <v>80</v>
      </c>
      <c r="D25" s="46">
        <v>0</v>
      </c>
      <c r="E25" s="46">
        <v>0</v>
      </c>
      <c r="F25" s="46">
        <v>0</v>
      </c>
      <c r="G25" s="46">
        <v>100000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100000</v>
      </c>
      <c r="O25" s="47">
        <f t="shared" si="1"/>
        <v>17.765144785930005</v>
      </c>
      <c r="P25" s="9"/>
    </row>
    <row r="26" spans="1:16" ht="15">
      <c r="A26" s="12"/>
      <c r="B26" s="25">
        <v>335.12</v>
      </c>
      <c r="C26" s="20" t="s">
        <v>27</v>
      </c>
      <c r="D26" s="46">
        <v>170874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170874</v>
      </c>
      <c r="O26" s="47">
        <f t="shared" si="1"/>
        <v>30.356013501510038</v>
      </c>
      <c r="P26" s="9"/>
    </row>
    <row r="27" spans="1:16" ht="15">
      <c r="A27" s="12"/>
      <c r="B27" s="25">
        <v>335.15</v>
      </c>
      <c r="C27" s="20" t="s">
        <v>28</v>
      </c>
      <c r="D27" s="46">
        <v>4594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4594</v>
      </c>
      <c r="O27" s="47">
        <f t="shared" si="1"/>
        <v>0.8161307514656244</v>
      </c>
      <c r="P27" s="9"/>
    </row>
    <row r="28" spans="1:16" ht="15">
      <c r="A28" s="12"/>
      <c r="B28" s="25">
        <v>335.18</v>
      </c>
      <c r="C28" s="20" t="s">
        <v>29</v>
      </c>
      <c r="D28" s="46">
        <v>361950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361950</v>
      </c>
      <c r="O28" s="47">
        <f t="shared" si="1"/>
        <v>64.30094155267365</v>
      </c>
      <c r="P28" s="9"/>
    </row>
    <row r="29" spans="1:16" ht="15">
      <c r="A29" s="12"/>
      <c r="B29" s="25">
        <v>335.21</v>
      </c>
      <c r="C29" s="20" t="s">
        <v>30</v>
      </c>
      <c r="D29" s="46">
        <v>5800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5800</v>
      </c>
      <c r="O29" s="47">
        <f t="shared" si="1"/>
        <v>1.0303783975839402</v>
      </c>
      <c r="P29" s="9"/>
    </row>
    <row r="30" spans="1:16" ht="15">
      <c r="A30" s="12"/>
      <c r="B30" s="25">
        <v>335.34</v>
      </c>
      <c r="C30" s="20" t="s">
        <v>81</v>
      </c>
      <c r="D30" s="46">
        <v>14274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14274</v>
      </c>
      <c r="O30" s="47">
        <f t="shared" si="1"/>
        <v>2.535796766743649</v>
      </c>
      <c r="P30" s="9"/>
    </row>
    <row r="31" spans="1:16" ht="15">
      <c r="A31" s="12"/>
      <c r="B31" s="25">
        <v>338</v>
      </c>
      <c r="C31" s="20" t="s">
        <v>31</v>
      </c>
      <c r="D31" s="46">
        <v>15637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15637</v>
      </c>
      <c r="O31" s="47">
        <f t="shared" si="1"/>
        <v>2.777935690175875</v>
      </c>
      <c r="P31" s="9"/>
    </row>
    <row r="32" spans="1:16" ht="15.75">
      <c r="A32" s="29" t="s">
        <v>36</v>
      </c>
      <c r="B32" s="30"/>
      <c r="C32" s="31"/>
      <c r="D32" s="32">
        <f aca="true" t="shared" si="6" ref="D32:M32">SUM(D33:D46)</f>
        <v>998906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4800148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5799054</v>
      </c>
      <c r="O32" s="45">
        <f t="shared" si="1"/>
        <v>1030.2103393142654</v>
      </c>
      <c r="P32" s="10"/>
    </row>
    <row r="33" spans="1:16" ht="15">
      <c r="A33" s="12"/>
      <c r="B33" s="25">
        <v>341.1</v>
      </c>
      <c r="C33" s="20" t="s">
        <v>75</v>
      </c>
      <c r="D33" s="46">
        <v>7562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7562</v>
      </c>
      <c r="O33" s="47">
        <f t="shared" si="1"/>
        <v>1.343400248712027</v>
      </c>
      <c r="P33" s="9"/>
    </row>
    <row r="34" spans="1:16" ht="15">
      <c r="A34" s="12"/>
      <c r="B34" s="25">
        <v>341.3</v>
      </c>
      <c r="C34" s="20" t="s">
        <v>39</v>
      </c>
      <c r="D34" s="46">
        <v>307740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6">SUM(D34:M34)</f>
        <v>307740</v>
      </c>
      <c r="O34" s="47">
        <f t="shared" si="1"/>
        <v>54.670456564221</v>
      </c>
      <c r="P34" s="9"/>
    </row>
    <row r="35" spans="1:16" ht="15">
      <c r="A35" s="12"/>
      <c r="B35" s="25">
        <v>341.9</v>
      </c>
      <c r="C35" s="20" t="s">
        <v>40</v>
      </c>
      <c r="D35" s="46">
        <v>1528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1528</v>
      </c>
      <c r="O35" s="47">
        <f t="shared" si="1"/>
        <v>0.2714514123290105</v>
      </c>
      <c r="P35" s="9"/>
    </row>
    <row r="36" spans="1:16" ht="15">
      <c r="A36" s="12"/>
      <c r="B36" s="25">
        <v>342.1</v>
      </c>
      <c r="C36" s="20" t="s">
        <v>41</v>
      </c>
      <c r="D36" s="46">
        <v>6629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6629</v>
      </c>
      <c r="O36" s="47">
        <f t="shared" si="1"/>
        <v>1.1776514478593</v>
      </c>
      <c r="P36" s="9"/>
    </row>
    <row r="37" spans="1:16" ht="15">
      <c r="A37" s="12"/>
      <c r="B37" s="25">
        <v>342.2</v>
      </c>
      <c r="C37" s="20" t="s">
        <v>42</v>
      </c>
      <c r="D37" s="46">
        <v>55997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55997</v>
      </c>
      <c r="O37" s="47">
        <f aca="true" t="shared" si="8" ref="O37:O62">(N37/O$64)</f>
        <v>9.947948125777225</v>
      </c>
      <c r="P37" s="9"/>
    </row>
    <row r="38" spans="1:16" ht="15">
      <c r="A38" s="12"/>
      <c r="B38" s="25">
        <v>342.4</v>
      </c>
      <c r="C38" s="20" t="s">
        <v>43</v>
      </c>
      <c r="D38" s="46">
        <v>373822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373822</v>
      </c>
      <c r="O38" s="47">
        <f t="shared" si="8"/>
        <v>66.41001954165927</v>
      </c>
      <c r="P38" s="9"/>
    </row>
    <row r="39" spans="1:16" ht="15">
      <c r="A39" s="12"/>
      <c r="B39" s="25">
        <v>342.5</v>
      </c>
      <c r="C39" s="20" t="s">
        <v>44</v>
      </c>
      <c r="D39" s="46">
        <v>5725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5725</v>
      </c>
      <c r="O39" s="47">
        <f t="shared" si="8"/>
        <v>1.0170545389944927</v>
      </c>
      <c r="P39" s="9"/>
    </row>
    <row r="40" spans="1:16" ht="15">
      <c r="A40" s="12"/>
      <c r="B40" s="25">
        <v>342.6</v>
      </c>
      <c r="C40" s="20" t="s">
        <v>45</v>
      </c>
      <c r="D40" s="46">
        <v>155201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155201</v>
      </c>
      <c r="O40" s="47">
        <f t="shared" si="8"/>
        <v>27.571682359211227</v>
      </c>
      <c r="P40" s="9"/>
    </row>
    <row r="41" spans="1:16" ht="15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4071887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4071887</v>
      </c>
      <c r="O41" s="47">
        <f t="shared" si="8"/>
        <v>723.3766210694617</v>
      </c>
      <c r="P41" s="9"/>
    </row>
    <row r="42" spans="1:16" ht="15">
      <c r="A42" s="12"/>
      <c r="B42" s="25">
        <v>343.4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414657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414657</v>
      </c>
      <c r="O42" s="47">
        <f t="shared" si="8"/>
        <v>73.66441641499378</v>
      </c>
      <c r="P42" s="9"/>
    </row>
    <row r="43" spans="1:16" ht="15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313126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313126</v>
      </c>
      <c r="O43" s="47">
        <f t="shared" si="8"/>
        <v>55.627287262391185</v>
      </c>
      <c r="P43" s="9"/>
    </row>
    <row r="44" spans="1:16" ht="15">
      <c r="A44" s="12"/>
      <c r="B44" s="25">
        <v>343.7</v>
      </c>
      <c r="C44" s="20" t="s">
        <v>49</v>
      </c>
      <c r="D44" s="46">
        <v>478</v>
      </c>
      <c r="E44" s="46">
        <v>0</v>
      </c>
      <c r="F44" s="46">
        <v>0</v>
      </c>
      <c r="G44" s="46">
        <v>0</v>
      </c>
      <c r="H44" s="46">
        <v>0</v>
      </c>
      <c r="I44" s="46">
        <v>478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956</v>
      </c>
      <c r="O44" s="47">
        <f t="shared" si="8"/>
        <v>0.16983478415349085</v>
      </c>
      <c r="P44" s="9"/>
    </row>
    <row r="45" spans="1:16" ht="15">
      <c r="A45" s="12"/>
      <c r="B45" s="25">
        <v>347.4</v>
      </c>
      <c r="C45" s="20" t="s">
        <v>50</v>
      </c>
      <c r="D45" s="46">
        <v>80405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80405</v>
      </c>
      <c r="O45" s="47">
        <f t="shared" si="8"/>
        <v>14.28406466512702</v>
      </c>
      <c r="P45" s="9"/>
    </row>
    <row r="46" spans="1:16" ht="15">
      <c r="A46" s="12"/>
      <c r="B46" s="25">
        <v>347.5</v>
      </c>
      <c r="C46" s="20" t="s">
        <v>51</v>
      </c>
      <c r="D46" s="46">
        <v>3819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3819</v>
      </c>
      <c r="O46" s="47">
        <f t="shared" si="8"/>
        <v>0.6784508793746669</v>
      </c>
      <c r="P46" s="9"/>
    </row>
    <row r="47" spans="1:16" ht="15.75">
      <c r="A47" s="29" t="s">
        <v>37</v>
      </c>
      <c r="B47" s="30"/>
      <c r="C47" s="31"/>
      <c r="D47" s="32">
        <f aca="true" t="shared" si="9" ref="D47:M47">SUM(D48:D50)</f>
        <v>21721</v>
      </c>
      <c r="E47" s="32">
        <f t="shared" si="9"/>
        <v>35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2">SUM(D47:M47)</f>
        <v>21756</v>
      </c>
      <c r="O47" s="45">
        <f t="shared" si="8"/>
        <v>3.864984899626932</v>
      </c>
      <c r="P47" s="10"/>
    </row>
    <row r="48" spans="1:16" ht="15">
      <c r="A48" s="13"/>
      <c r="B48" s="39">
        <v>351.5</v>
      </c>
      <c r="C48" s="21" t="s">
        <v>54</v>
      </c>
      <c r="D48" s="46">
        <v>10773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10773</v>
      </c>
      <c r="O48" s="47">
        <f t="shared" si="8"/>
        <v>1.9138390477882394</v>
      </c>
      <c r="P48" s="9"/>
    </row>
    <row r="49" spans="1:16" ht="15">
      <c r="A49" s="13"/>
      <c r="B49" s="39">
        <v>354</v>
      </c>
      <c r="C49" s="21" t="s">
        <v>55</v>
      </c>
      <c r="D49" s="46">
        <v>10948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10948</v>
      </c>
      <c r="O49" s="47">
        <f t="shared" si="8"/>
        <v>1.9449280511636169</v>
      </c>
      <c r="P49" s="9"/>
    </row>
    <row r="50" spans="1:16" ht="15">
      <c r="A50" s="13"/>
      <c r="B50" s="39">
        <v>359</v>
      </c>
      <c r="C50" s="21" t="s">
        <v>82</v>
      </c>
      <c r="D50" s="46">
        <v>0</v>
      </c>
      <c r="E50" s="46">
        <v>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</v>
      </c>
      <c r="O50" s="47">
        <f t="shared" si="8"/>
        <v>0.0062178006750755015</v>
      </c>
      <c r="P50" s="9"/>
    </row>
    <row r="51" spans="1:16" ht="15.75">
      <c r="A51" s="29" t="s">
        <v>3</v>
      </c>
      <c r="B51" s="30"/>
      <c r="C51" s="31"/>
      <c r="D51" s="32">
        <f aca="true" t="shared" si="11" ref="D51:M51">SUM(D52:D59)</f>
        <v>287553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71625</v>
      </c>
      <c r="J51" s="32">
        <f t="shared" si="11"/>
        <v>0</v>
      </c>
      <c r="K51" s="32">
        <f t="shared" si="11"/>
        <v>1821404</v>
      </c>
      <c r="L51" s="32">
        <f t="shared" si="11"/>
        <v>0</v>
      </c>
      <c r="M51" s="32">
        <f t="shared" si="11"/>
        <v>0</v>
      </c>
      <c r="N51" s="32">
        <f t="shared" si="10"/>
        <v>2180582</v>
      </c>
      <c r="O51" s="45">
        <f t="shared" si="8"/>
        <v>387.38354947592825</v>
      </c>
      <c r="P51" s="10"/>
    </row>
    <row r="52" spans="1:16" ht="15">
      <c r="A52" s="12"/>
      <c r="B52" s="25">
        <v>361.1</v>
      </c>
      <c r="C52" s="20" t="s">
        <v>56</v>
      </c>
      <c r="D52" s="46">
        <v>24257</v>
      </c>
      <c r="E52" s="46">
        <v>0</v>
      </c>
      <c r="F52" s="46">
        <v>0</v>
      </c>
      <c r="G52" s="46">
        <v>0</v>
      </c>
      <c r="H52" s="46">
        <v>0</v>
      </c>
      <c r="I52" s="46">
        <v>17508</v>
      </c>
      <c r="J52" s="46">
        <v>0</v>
      </c>
      <c r="K52" s="46">
        <v>98917</v>
      </c>
      <c r="L52" s="46">
        <v>0</v>
      </c>
      <c r="M52" s="46">
        <v>0</v>
      </c>
      <c r="N52" s="46">
        <f t="shared" si="10"/>
        <v>140682</v>
      </c>
      <c r="O52" s="47">
        <f t="shared" si="8"/>
        <v>24.99236098774205</v>
      </c>
      <c r="P52" s="9"/>
    </row>
    <row r="53" spans="1:16" ht="15">
      <c r="A53" s="12"/>
      <c r="B53" s="25">
        <v>361.2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47081</v>
      </c>
      <c r="L53" s="46">
        <v>0</v>
      </c>
      <c r="M53" s="46">
        <v>0</v>
      </c>
      <c r="N53" s="46">
        <f aca="true" t="shared" si="12" ref="N53:N59">SUM(D53:M53)</f>
        <v>47081</v>
      </c>
      <c r="O53" s="47">
        <f t="shared" si="8"/>
        <v>8.364007816663706</v>
      </c>
      <c r="P53" s="9"/>
    </row>
    <row r="54" spans="1:16" ht="15">
      <c r="A54" s="12"/>
      <c r="B54" s="25">
        <v>361.4</v>
      </c>
      <c r="C54" s="20" t="s">
        <v>58</v>
      </c>
      <c r="D54" s="46">
        <v>46810</v>
      </c>
      <c r="E54" s="46">
        <v>0</v>
      </c>
      <c r="F54" s="46">
        <v>0</v>
      </c>
      <c r="G54" s="46">
        <v>0</v>
      </c>
      <c r="H54" s="46">
        <v>0</v>
      </c>
      <c r="I54" s="46">
        <v>32464</v>
      </c>
      <c r="J54" s="46">
        <v>0</v>
      </c>
      <c r="K54" s="46">
        <v>731001</v>
      </c>
      <c r="L54" s="46">
        <v>0</v>
      </c>
      <c r="M54" s="46">
        <v>0</v>
      </c>
      <c r="N54" s="46">
        <f t="shared" si="12"/>
        <v>810275</v>
      </c>
      <c r="O54" s="47">
        <f t="shared" si="8"/>
        <v>143.94652691419435</v>
      </c>
      <c r="P54" s="9"/>
    </row>
    <row r="55" spans="1:16" ht="15">
      <c r="A55" s="12"/>
      <c r="B55" s="25">
        <v>362</v>
      </c>
      <c r="C55" s="20" t="s">
        <v>59</v>
      </c>
      <c r="D55" s="46">
        <v>157673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157673</v>
      </c>
      <c r="O55" s="47">
        <f t="shared" si="8"/>
        <v>28.010836738319416</v>
      </c>
      <c r="P55" s="9"/>
    </row>
    <row r="56" spans="1:16" ht="15">
      <c r="A56" s="12"/>
      <c r="B56" s="25">
        <v>365</v>
      </c>
      <c r="C56" s="20" t="s">
        <v>61</v>
      </c>
      <c r="D56" s="46">
        <v>7823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7823</v>
      </c>
      <c r="O56" s="47">
        <f t="shared" si="8"/>
        <v>1.3897672766033042</v>
      </c>
      <c r="P56" s="9"/>
    </row>
    <row r="57" spans="1:16" ht="15">
      <c r="A57" s="12"/>
      <c r="B57" s="25">
        <v>366</v>
      </c>
      <c r="C57" s="20" t="s">
        <v>62</v>
      </c>
      <c r="D57" s="46">
        <v>4476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4476</v>
      </c>
      <c r="O57" s="47">
        <f t="shared" si="8"/>
        <v>0.7951678806182271</v>
      </c>
      <c r="P57" s="9"/>
    </row>
    <row r="58" spans="1:16" ht="15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944287</v>
      </c>
      <c r="L58" s="46">
        <v>0</v>
      </c>
      <c r="M58" s="46">
        <v>0</v>
      </c>
      <c r="N58" s="46">
        <f t="shared" si="12"/>
        <v>944287</v>
      </c>
      <c r="O58" s="47">
        <f t="shared" si="8"/>
        <v>167.75395274471487</v>
      </c>
      <c r="P58" s="9"/>
    </row>
    <row r="59" spans="1:16" ht="15">
      <c r="A59" s="12"/>
      <c r="B59" s="25">
        <v>369.9</v>
      </c>
      <c r="C59" s="20" t="s">
        <v>64</v>
      </c>
      <c r="D59" s="46">
        <v>46514</v>
      </c>
      <c r="E59" s="46">
        <v>0</v>
      </c>
      <c r="F59" s="46">
        <v>0</v>
      </c>
      <c r="G59" s="46">
        <v>0</v>
      </c>
      <c r="H59" s="46">
        <v>0</v>
      </c>
      <c r="I59" s="46">
        <v>21653</v>
      </c>
      <c r="J59" s="46">
        <v>0</v>
      </c>
      <c r="K59" s="46">
        <v>118</v>
      </c>
      <c r="L59" s="46">
        <v>0</v>
      </c>
      <c r="M59" s="46">
        <v>0</v>
      </c>
      <c r="N59" s="46">
        <f t="shared" si="12"/>
        <v>68285</v>
      </c>
      <c r="O59" s="47">
        <f t="shared" si="8"/>
        <v>12.130929117072304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SUM(D61:D61)</f>
        <v>0</v>
      </c>
      <c r="E60" s="32">
        <f t="shared" si="13"/>
        <v>0</v>
      </c>
      <c r="F60" s="32">
        <f t="shared" si="13"/>
        <v>0</v>
      </c>
      <c r="G60" s="32">
        <f t="shared" si="13"/>
        <v>273549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273549</v>
      </c>
      <c r="O60" s="45">
        <f t="shared" si="8"/>
        <v>48.59637591046367</v>
      </c>
      <c r="P60" s="9"/>
    </row>
    <row r="61" spans="1:16" ht="15.75" thickBot="1">
      <c r="A61" s="12"/>
      <c r="B61" s="25">
        <v>381</v>
      </c>
      <c r="C61" s="20" t="s">
        <v>65</v>
      </c>
      <c r="D61" s="46">
        <v>0</v>
      </c>
      <c r="E61" s="46">
        <v>0</v>
      </c>
      <c r="F61" s="46">
        <v>0</v>
      </c>
      <c r="G61" s="46">
        <v>273549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273549</v>
      </c>
      <c r="O61" s="47">
        <f t="shared" si="8"/>
        <v>48.59637591046367</v>
      </c>
      <c r="P61" s="9"/>
    </row>
    <row r="62" spans="1:119" ht="16.5" thickBot="1">
      <c r="A62" s="14" t="s">
        <v>52</v>
      </c>
      <c r="B62" s="23"/>
      <c r="C62" s="22"/>
      <c r="D62" s="15">
        <f aca="true" t="shared" si="14" ref="D62:M62">SUM(D5,D16,D24,D32,D47,D51,D60)</f>
        <v>8724860</v>
      </c>
      <c r="E62" s="15">
        <f t="shared" si="14"/>
        <v>35</v>
      </c>
      <c r="F62" s="15">
        <f t="shared" si="14"/>
        <v>0</v>
      </c>
      <c r="G62" s="15">
        <f t="shared" si="14"/>
        <v>373549</v>
      </c>
      <c r="H62" s="15">
        <f t="shared" si="14"/>
        <v>0</v>
      </c>
      <c r="I62" s="15">
        <f t="shared" si="14"/>
        <v>4945627</v>
      </c>
      <c r="J62" s="15">
        <f t="shared" si="14"/>
        <v>0</v>
      </c>
      <c r="K62" s="15">
        <f t="shared" si="14"/>
        <v>1821404</v>
      </c>
      <c r="L62" s="15">
        <f t="shared" si="14"/>
        <v>0</v>
      </c>
      <c r="M62" s="15">
        <f t="shared" si="14"/>
        <v>0</v>
      </c>
      <c r="N62" s="15">
        <f>SUM(D62:M62)</f>
        <v>15865475</v>
      </c>
      <c r="O62" s="38">
        <f t="shared" si="8"/>
        <v>2818.5246047255287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83</v>
      </c>
      <c r="M64" s="48"/>
      <c r="N64" s="48"/>
      <c r="O64" s="43">
        <v>5629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93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6623776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6623776</v>
      </c>
      <c r="O5" s="33">
        <f aca="true" t="shared" si="1" ref="O5:O36">(N5/O$64)</f>
        <v>1128.0272479564032</v>
      </c>
      <c r="P5" s="6"/>
    </row>
    <row r="6" spans="1:16" ht="15">
      <c r="A6" s="12"/>
      <c r="B6" s="25">
        <v>311</v>
      </c>
      <c r="C6" s="20" t="s">
        <v>2</v>
      </c>
      <c r="D6" s="46">
        <v>5173808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5173808</v>
      </c>
      <c r="O6" s="47">
        <f t="shared" si="1"/>
        <v>881.0980926430518</v>
      </c>
      <c r="P6" s="9"/>
    </row>
    <row r="7" spans="1:16" ht="15">
      <c r="A7" s="12"/>
      <c r="B7" s="25">
        <v>312.41</v>
      </c>
      <c r="C7" s="20" t="s">
        <v>11</v>
      </c>
      <c r="D7" s="46">
        <v>111829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111829</v>
      </c>
      <c r="O7" s="47">
        <f t="shared" si="1"/>
        <v>19.044448228882835</v>
      </c>
      <c r="P7" s="9"/>
    </row>
    <row r="8" spans="1:16" ht="15">
      <c r="A8" s="12"/>
      <c r="B8" s="25">
        <v>312.42</v>
      </c>
      <c r="C8" s="20" t="s">
        <v>10</v>
      </c>
      <c r="D8" s="46">
        <v>53076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53076</v>
      </c>
      <c r="O8" s="47">
        <f t="shared" si="1"/>
        <v>9.038828337874659</v>
      </c>
      <c r="P8" s="9"/>
    </row>
    <row r="9" spans="1:16" ht="15">
      <c r="A9" s="12"/>
      <c r="B9" s="25">
        <v>312.51</v>
      </c>
      <c r="C9" s="20" t="s">
        <v>73</v>
      </c>
      <c r="D9" s="46">
        <v>136853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136853</v>
      </c>
      <c r="O9" s="47">
        <f t="shared" si="1"/>
        <v>23.306028610354222</v>
      </c>
      <c r="P9" s="9"/>
    </row>
    <row r="10" spans="1:16" ht="15">
      <c r="A10" s="12"/>
      <c r="B10" s="25">
        <v>312.52</v>
      </c>
      <c r="C10" s="20" t="s">
        <v>74</v>
      </c>
      <c r="D10" s="46">
        <v>65148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65148</v>
      </c>
      <c r="O10" s="47">
        <f t="shared" si="1"/>
        <v>11.094686648501362</v>
      </c>
      <c r="P10" s="9"/>
    </row>
    <row r="11" spans="1:16" ht="15">
      <c r="A11" s="12"/>
      <c r="B11" s="25">
        <v>314.1</v>
      </c>
      <c r="C11" s="20" t="s">
        <v>12</v>
      </c>
      <c r="D11" s="46">
        <v>400266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400266</v>
      </c>
      <c r="O11" s="47">
        <f t="shared" si="1"/>
        <v>68.16519073569482</v>
      </c>
      <c r="P11" s="9"/>
    </row>
    <row r="12" spans="1:16" ht="15">
      <c r="A12" s="12"/>
      <c r="B12" s="25">
        <v>314.3</v>
      </c>
      <c r="C12" s="20" t="s">
        <v>13</v>
      </c>
      <c r="D12" s="46">
        <v>143697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143697</v>
      </c>
      <c r="O12" s="47">
        <f t="shared" si="1"/>
        <v>24.471559945504087</v>
      </c>
      <c r="P12" s="9"/>
    </row>
    <row r="13" spans="1:16" ht="15">
      <c r="A13" s="12"/>
      <c r="B13" s="25">
        <v>314.4</v>
      </c>
      <c r="C13" s="20" t="s">
        <v>14</v>
      </c>
      <c r="D13" s="46">
        <v>15399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15399</v>
      </c>
      <c r="O13" s="47">
        <f t="shared" si="1"/>
        <v>2.6224455040871937</v>
      </c>
      <c r="P13" s="9"/>
    </row>
    <row r="14" spans="1:16" ht="15">
      <c r="A14" s="12"/>
      <c r="B14" s="25">
        <v>315</v>
      </c>
      <c r="C14" s="20" t="s">
        <v>15</v>
      </c>
      <c r="D14" s="46">
        <v>432100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432100</v>
      </c>
      <c r="O14" s="47">
        <f t="shared" si="1"/>
        <v>73.58651226158038</v>
      </c>
      <c r="P14" s="9"/>
    </row>
    <row r="15" spans="1:16" ht="15">
      <c r="A15" s="12"/>
      <c r="B15" s="25">
        <v>316</v>
      </c>
      <c r="C15" s="20" t="s">
        <v>16</v>
      </c>
      <c r="D15" s="46">
        <v>91600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91600</v>
      </c>
      <c r="O15" s="47">
        <f t="shared" si="1"/>
        <v>15.599455040871934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SUM(D17:D23)</f>
        <v>678759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78839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757598</v>
      </c>
      <c r="O16" s="45">
        <f t="shared" si="1"/>
        <v>129.01873297002726</v>
      </c>
      <c r="P16" s="10"/>
    </row>
    <row r="17" spans="1:16" ht="15">
      <c r="A17" s="12"/>
      <c r="B17" s="25">
        <v>322</v>
      </c>
      <c r="C17" s="20" t="s">
        <v>0</v>
      </c>
      <c r="D17" s="46">
        <v>178374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178374</v>
      </c>
      <c r="O17" s="47">
        <f t="shared" si="1"/>
        <v>30.377043596730246</v>
      </c>
      <c r="P17" s="9"/>
    </row>
    <row r="18" spans="1:16" ht="15">
      <c r="A18" s="12"/>
      <c r="B18" s="25">
        <v>323.1</v>
      </c>
      <c r="C18" s="20" t="s">
        <v>18</v>
      </c>
      <c r="D18" s="46">
        <v>466541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466541</v>
      </c>
      <c r="O18" s="47">
        <f t="shared" si="1"/>
        <v>79.45180517711172</v>
      </c>
      <c r="P18" s="9"/>
    </row>
    <row r="19" spans="1:16" ht="15">
      <c r="A19" s="12"/>
      <c r="B19" s="25">
        <v>324.11</v>
      </c>
      <c r="C19" s="20" t="s">
        <v>19</v>
      </c>
      <c r="D19" s="46">
        <v>299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</v>
      </c>
      <c r="O19" s="47">
        <f t="shared" si="1"/>
        <v>0.05091961852861036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58890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58890</v>
      </c>
      <c r="O20" s="47">
        <f t="shared" si="1"/>
        <v>10.028950953678475</v>
      </c>
      <c r="P20" s="9"/>
    </row>
    <row r="21" spans="1:16" ht="15">
      <c r="A21" s="12"/>
      <c r="B21" s="25">
        <v>324.61</v>
      </c>
      <c r="C21" s="20" t="s">
        <v>21</v>
      </c>
      <c r="D21" s="46">
        <v>551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551</v>
      </c>
      <c r="O21" s="47">
        <f t="shared" si="1"/>
        <v>0.09383514986376022</v>
      </c>
      <c r="P21" s="9"/>
    </row>
    <row r="22" spans="1:16" ht="15">
      <c r="A22" s="12"/>
      <c r="B22" s="25">
        <v>325.1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19949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19949</v>
      </c>
      <c r="O22" s="47">
        <f t="shared" si="1"/>
        <v>3.397309264305177</v>
      </c>
      <c r="P22" s="9"/>
    </row>
    <row r="23" spans="1:16" ht="15">
      <c r="A23" s="12"/>
      <c r="B23" s="25">
        <v>329</v>
      </c>
      <c r="C23" s="20" t="s">
        <v>23</v>
      </c>
      <c r="D23" s="46">
        <v>32994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32994</v>
      </c>
      <c r="O23" s="47">
        <f t="shared" si="1"/>
        <v>5.618869209809264</v>
      </c>
      <c r="P23" s="9"/>
    </row>
    <row r="24" spans="1:16" ht="15.75">
      <c r="A24" s="29" t="s">
        <v>24</v>
      </c>
      <c r="B24" s="30"/>
      <c r="C24" s="31"/>
      <c r="D24" s="32">
        <f aca="true" t="shared" si="5" ref="D24:M24">SUM(D25:D31)</f>
        <v>595073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595073</v>
      </c>
      <c r="O24" s="45">
        <f t="shared" si="1"/>
        <v>101.34076975476839</v>
      </c>
      <c r="P24" s="10"/>
    </row>
    <row r="25" spans="1:16" ht="15">
      <c r="A25" s="12"/>
      <c r="B25" s="25">
        <v>331.5</v>
      </c>
      <c r="C25" s="20" t="s">
        <v>25</v>
      </c>
      <c r="D25" s="46">
        <v>9209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9209</v>
      </c>
      <c r="O25" s="47">
        <f t="shared" si="1"/>
        <v>1.5682901907356948</v>
      </c>
      <c r="P25" s="9"/>
    </row>
    <row r="26" spans="1:16" ht="15">
      <c r="A26" s="12"/>
      <c r="B26" s="25">
        <v>334.2</v>
      </c>
      <c r="C26" s="20" t="s">
        <v>26</v>
      </c>
      <c r="D26" s="46">
        <v>26394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26394</v>
      </c>
      <c r="O26" s="47">
        <f t="shared" si="1"/>
        <v>4.494891008174387</v>
      </c>
      <c r="P26" s="9"/>
    </row>
    <row r="27" spans="1:16" ht="15">
      <c r="A27" s="12"/>
      <c r="B27" s="25">
        <v>335.12</v>
      </c>
      <c r="C27" s="20" t="s">
        <v>27</v>
      </c>
      <c r="D27" s="46">
        <v>170190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170190</v>
      </c>
      <c r="O27" s="47">
        <f t="shared" si="1"/>
        <v>28.983310626703</v>
      </c>
      <c r="P27" s="9"/>
    </row>
    <row r="28" spans="1:16" ht="15">
      <c r="A28" s="12"/>
      <c r="B28" s="25">
        <v>335.15</v>
      </c>
      <c r="C28" s="20" t="s">
        <v>28</v>
      </c>
      <c r="D28" s="46">
        <v>5893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5893</v>
      </c>
      <c r="O28" s="47">
        <f t="shared" si="1"/>
        <v>1.0035762942779292</v>
      </c>
      <c r="P28" s="9"/>
    </row>
    <row r="29" spans="1:16" ht="15">
      <c r="A29" s="12"/>
      <c r="B29" s="25">
        <v>335.18</v>
      </c>
      <c r="C29" s="20" t="s">
        <v>29</v>
      </c>
      <c r="D29" s="46">
        <v>361628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361628</v>
      </c>
      <c r="O29" s="47">
        <f t="shared" si="1"/>
        <v>61.585149863760215</v>
      </c>
      <c r="P29" s="9"/>
    </row>
    <row r="30" spans="1:16" ht="15">
      <c r="A30" s="12"/>
      <c r="B30" s="25">
        <v>335.21</v>
      </c>
      <c r="C30" s="20" t="s">
        <v>30</v>
      </c>
      <c r="D30" s="46">
        <v>4040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4040</v>
      </c>
      <c r="O30" s="47">
        <f t="shared" si="1"/>
        <v>0.6880108991825613</v>
      </c>
      <c r="P30" s="9"/>
    </row>
    <row r="31" spans="1:16" ht="15">
      <c r="A31" s="12"/>
      <c r="B31" s="25">
        <v>338</v>
      </c>
      <c r="C31" s="20" t="s">
        <v>31</v>
      </c>
      <c r="D31" s="46">
        <v>17719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17719</v>
      </c>
      <c r="O31" s="47">
        <f t="shared" si="1"/>
        <v>3.017540871934605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SUM(D33:D46)</f>
        <v>894336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4533429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5427765</v>
      </c>
      <c r="O32" s="45">
        <f t="shared" si="1"/>
        <v>924.3469005449591</v>
      </c>
      <c r="P32" s="10"/>
    </row>
    <row r="33" spans="1:16" ht="15">
      <c r="A33" s="12"/>
      <c r="B33" s="25">
        <v>341.1</v>
      </c>
      <c r="C33" s="20" t="s">
        <v>75</v>
      </c>
      <c r="D33" s="46">
        <v>2735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2735</v>
      </c>
      <c r="O33" s="47">
        <f t="shared" si="1"/>
        <v>0.4657697547683924</v>
      </c>
      <c r="P33" s="9"/>
    </row>
    <row r="34" spans="1:16" ht="15">
      <c r="A34" s="12"/>
      <c r="B34" s="25">
        <v>341.3</v>
      </c>
      <c r="C34" s="20" t="s">
        <v>39</v>
      </c>
      <c r="D34" s="46">
        <v>292990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6">SUM(D34:M34)</f>
        <v>292990</v>
      </c>
      <c r="O34" s="47">
        <f t="shared" si="1"/>
        <v>49.896117166212534</v>
      </c>
      <c r="P34" s="9"/>
    </row>
    <row r="35" spans="1:16" ht="15">
      <c r="A35" s="12"/>
      <c r="B35" s="25">
        <v>341.9</v>
      </c>
      <c r="C35" s="20" t="s">
        <v>40</v>
      </c>
      <c r="D35" s="46">
        <v>560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560</v>
      </c>
      <c r="O35" s="47">
        <f t="shared" si="1"/>
        <v>0.09536784741144415</v>
      </c>
      <c r="P35" s="9"/>
    </row>
    <row r="36" spans="1:16" ht="15">
      <c r="A36" s="12"/>
      <c r="B36" s="25">
        <v>342.1</v>
      </c>
      <c r="C36" s="20" t="s">
        <v>41</v>
      </c>
      <c r="D36" s="46">
        <v>6348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6348</v>
      </c>
      <c r="O36" s="47">
        <f t="shared" si="1"/>
        <v>1.0810626702997275</v>
      </c>
      <c r="P36" s="9"/>
    </row>
    <row r="37" spans="1:16" ht="15">
      <c r="A37" s="12"/>
      <c r="B37" s="25">
        <v>342.2</v>
      </c>
      <c r="C37" s="20" t="s">
        <v>42</v>
      </c>
      <c r="D37" s="46">
        <v>36778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36778</v>
      </c>
      <c r="O37" s="47">
        <f aca="true" t="shared" si="9" ref="O37:O62">(N37/O$64)</f>
        <v>6.263283378746594</v>
      </c>
      <c r="P37" s="9"/>
    </row>
    <row r="38" spans="1:16" ht="15">
      <c r="A38" s="12"/>
      <c r="B38" s="25">
        <v>342.4</v>
      </c>
      <c r="C38" s="20" t="s">
        <v>43</v>
      </c>
      <c r="D38" s="46">
        <v>205330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205330</v>
      </c>
      <c r="O38" s="47">
        <f t="shared" si="9"/>
        <v>34.96764305177112</v>
      </c>
      <c r="P38" s="9"/>
    </row>
    <row r="39" spans="1:16" ht="15">
      <c r="A39" s="12"/>
      <c r="B39" s="25">
        <v>342.5</v>
      </c>
      <c r="C39" s="20" t="s">
        <v>44</v>
      </c>
      <c r="D39" s="46">
        <v>9580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9580</v>
      </c>
      <c r="O39" s="47">
        <f t="shared" si="9"/>
        <v>1.6314713896457766</v>
      </c>
      <c r="P39" s="9"/>
    </row>
    <row r="40" spans="1:16" ht="15">
      <c r="A40" s="12"/>
      <c r="B40" s="25">
        <v>342.6</v>
      </c>
      <c r="C40" s="20" t="s">
        <v>45</v>
      </c>
      <c r="D40" s="46">
        <v>276865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276865</v>
      </c>
      <c r="O40" s="47">
        <f t="shared" si="9"/>
        <v>47.150034059945504</v>
      </c>
      <c r="P40" s="9"/>
    </row>
    <row r="41" spans="1:16" ht="15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3804362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3804362</v>
      </c>
      <c r="O41" s="47">
        <f t="shared" si="9"/>
        <v>647.8818119891008</v>
      </c>
      <c r="P41" s="9"/>
    </row>
    <row r="42" spans="1:16" ht="15">
      <c r="A42" s="12"/>
      <c r="B42" s="25">
        <v>343.4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414312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414312</v>
      </c>
      <c r="O42" s="47">
        <f t="shared" si="9"/>
        <v>70.55722070844686</v>
      </c>
      <c r="P42" s="9"/>
    </row>
    <row r="43" spans="1:16" ht="15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314567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314567</v>
      </c>
      <c r="O43" s="47">
        <f t="shared" si="9"/>
        <v>53.57067438692098</v>
      </c>
      <c r="P43" s="9"/>
    </row>
    <row r="44" spans="1:16" ht="15">
      <c r="A44" s="12"/>
      <c r="B44" s="25">
        <v>343.7</v>
      </c>
      <c r="C44" s="20" t="s">
        <v>49</v>
      </c>
      <c r="D44" s="46">
        <v>188</v>
      </c>
      <c r="E44" s="46">
        <v>0</v>
      </c>
      <c r="F44" s="46">
        <v>0</v>
      </c>
      <c r="G44" s="46">
        <v>0</v>
      </c>
      <c r="H44" s="46">
        <v>0</v>
      </c>
      <c r="I44" s="46">
        <v>188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376</v>
      </c>
      <c r="O44" s="47">
        <f t="shared" si="9"/>
        <v>0.06403269754768393</v>
      </c>
      <c r="P44" s="9"/>
    </row>
    <row r="45" spans="1:16" ht="15">
      <c r="A45" s="12"/>
      <c r="B45" s="25">
        <v>347.4</v>
      </c>
      <c r="C45" s="20" t="s">
        <v>50</v>
      </c>
      <c r="D45" s="46">
        <v>58890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58890</v>
      </c>
      <c r="O45" s="47">
        <f t="shared" si="9"/>
        <v>10.028950953678475</v>
      </c>
      <c r="P45" s="9"/>
    </row>
    <row r="46" spans="1:16" ht="15">
      <c r="A46" s="12"/>
      <c r="B46" s="25">
        <v>347.5</v>
      </c>
      <c r="C46" s="20" t="s">
        <v>51</v>
      </c>
      <c r="D46" s="46">
        <v>4072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4072</v>
      </c>
      <c r="O46" s="47">
        <f t="shared" si="9"/>
        <v>0.6934604904632152</v>
      </c>
      <c r="P46" s="9"/>
    </row>
    <row r="47" spans="1:16" ht="15.75">
      <c r="A47" s="29" t="s">
        <v>37</v>
      </c>
      <c r="B47" s="30"/>
      <c r="C47" s="31"/>
      <c r="D47" s="32">
        <f aca="true" t="shared" si="10" ref="D47:M47">SUM(D48:D49)</f>
        <v>34877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34877</v>
      </c>
      <c r="O47" s="45">
        <f t="shared" si="9"/>
        <v>5.939543596730245</v>
      </c>
      <c r="P47" s="10"/>
    </row>
    <row r="48" spans="1:16" ht="15">
      <c r="A48" s="13"/>
      <c r="B48" s="39">
        <v>351.5</v>
      </c>
      <c r="C48" s="21" t="s">
        <v>54</v>
      </c>
      <c r="D48" s="46">
        <v>14045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14045</v>
      </c>
      <c r="O48" s="47">
        <f t="shared" si="9"/>
        <v>2.391859673024523</v>
      </c>
      <c r="P48" s="9"/>
    </row>
    <row r="49" spans="1:16" ht="15">
      <c r="A49" s="13"/>
      <c r="B49" s="39">
        <v>354</v>
      </c>
      <c r="C49" s="21" t="s">
        <v>55</v>
      </c>
      <c r="D49" s="46">
        <v>20832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20832</v>
      </c>
      <c r="O49" s="47">
        <f t="shared" si="9"/>
        <v>3.5476839237057223</v>
      </c>
      <c r="P49" s="9"/>
    </row>
    <row r="50" spans="1:16" ht="15.75">
      <c r="A50" s="29" t="s">
        <v>3</v>
      </c>
      <c r="B50" s="30"/>
      <c r="C50" s="31"/>
      <c r="D50" s="32">
        <f aca="true" t="shared" si="11" ref="D50:M50">SUM(D51:D59)</f>
        <v>176217</v>
      </c>
      <c r="E50" s="32">
        <f t="shared" si="11"/>
        <v>0</v>
      </c>
      <c r="F50" s="32">
        <f t="shared" si="11"/>
        <v>0</v>
      </c>
      <c r="G50" s="32">
        <f t="shared" si="11"/>
        <v>31615</v>
      </c>
      <c r="H50" s="32">
        <f t="shared" si="11"/>
        <v>0</v>
      </c>
      <c r="I50" s="32">
        <f t="shared" si="11"/>
        <v>22938</v>
      </c>
      <c r="J50" s="32">
        <f t="shared" si="11"/>
        <v>0</v>
      </c>
      <c r="K50" s="32">
        <f t="shared" si="11"/>
        <v>774570</v>
      </c>
      <c r="L50" s="32">
        <f t="shared" si="11"/>
        <v>0</v>
      </c>
      <c r="M50" s="32">
        <f t="shared" si="11"/>
        <v>0</v>
      </c>
      <c r="N50" s="32">
        <f>SUM(D50:M50)</f>
        <v>1005340</v>
      </c>
      <c r="O50" s="45">
        <f t="shared" si="9"/>
        <v>171.2091280653951</v>
      </c>
      <c r="P50" s="10"/>
    </row>
    <row r="51" spans="1:16" ht="15">
      <c r="A51" s="12"/>
      <c r="B51" s="25">
        <v>361.1</v>
      </c>
      <c r="C51" s="20" t="s">
        <v>56</v>
      </c>
      <c r="D51" s="46">
        <v>8725</v>
      </c>
      <c r="E51" s="46">
        <v>0</v>
      </c>
      <c r="F51" s="46">
        <v>0</v>
      </c>
      <c r="G51" s="46">
        <v>0</v>
      </c>
      <c r="H51" s="46">
        <v>0</v>
      </c>
      <c r="I51" s="46">
        <v>807</v>
      </c>
      <c r="J51" s="46">
        <v>0</v>
      </c>
      <c r="K51" s="46">
        <v>82839</v>
      </c>
      <c r="L51" s="46">
        <v>0</v>
      </c>
      <c r="M51" s="46">
        <v>0</v>
      </c>
      <c r="N51" s="46">
        <f>SUM(D51:M51)</f>
        <v>92371</v>
      </c>
      <c r="O51" s="47">
        <f t="shared" si="9"/>
        <v>15.73075613079019</v>
      </c>
      <c r="P51" s="9"/>
    </row>
    <row r="52" spans="1:16" ht="15">
      <c r="A52" s="12"/>
      <c r="B52" s="25">
        <v>361.2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51576</v>
      </c>
      <c r="L52" s="46">
        <v>0</v>
      </c>
      <c r="M52" s="46">
        <v>0</v>
      </c>
      <c r="N52" s="46">
        <f aca="true" t="shared" si="12" ref="N52:N59">SUM(D52:M52)</f>
        <v>51576</v>
      </c>
      <c r="O52" s="47">
        <f t="shared" si="9"/>
        <v>8.783378746594005</v>
      </c>
      <c r="P52" s="9"/>
    </row>
    <row r="53" spans="1:16" ht="15">
      <c r="A53" s="12"/>
      <c r="B53" s="25">
        <v>361.4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-118732</v>
      </c>
      <c r="L53" s="46">
        <v>0</v>
      </c>
      <c r="M53" s="46">
        <v>0</v>
      </c>
      <c r="N53" s="46">
        <f t="shared" si="12"/>
        <v>-118732</v>
      </c>
      <c r="O53" s="47">
        <f t="shared" si="9"/>
        <v>-20.220027247956402</v>
      </c>
      <c r="P53" s="9"/>
    </row>
    <row r="54" spans="1:16" ht="15">
      <c r="A54" s="12"/>
      <c r="B54" s="25">
        <v>362</v>
      </c>
      <c r="C54" s="20" t="s">
        <v>59</v>
      </c>
      <c r="D54" s="46">
        <v>116524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116524</v>
      </c>
      <c r="O54" s="47">
        <f t="shared" si="9"/>
        <v>19.84400544959128</v>
      </c>
      <c r="P54" s="9"/>
    </row>
    <row r="55" spans="1:16" ht="15">
      <c r="A55" s="12"/>
      <c r="B55" s="25">
        <v>364</v>
      </c>
      <c r="C55" s="20" t="s">
        <v>60</v>
      </c>
      <c r="D55" s="46">
        <v>6000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6000</v>
      </c>
      <c r="O55" s="47">
        <f t="shared" si="9"/>
        <v>1.021798365122616</v>
      </c>
      <c r="P55" s="9"/>
    </row>
    <row r="56" spans="1:16" ht="15">
      <c r="A56" s="12"/>
      <c r="B56" s="25">
        <v>365</v>
      </c>
      <c r="C56" s="20" t="s">
        <v>61</v>
      </c>
      <c r="D56" s="46">
        <v>9537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9537</v>
      </c>
      <c r="O56" s="47">
        <f t="shared" si="9"/>
        <v>1.6241485013623977</v>
      </c>
      <c r="P56" s="9"/>
    </row>
    <row r="57" spans="1:16" ht="15">
      <c r="A57" s="12"/>
      <c r="B57" s="25">
        <v>366</v>
      </c>
      <c r="C57" s="20" t="s">
        <v>62</v>
      </c>
      <c r="D57" s="46">
        <v>10480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10480</v>
      </c>
      <c r="O57" s="47">
        <f t="shared" si="9"/>
        <v>1.784741144414169</v>
      </c>
      <c r="P57" s="9"/>
    </row>
    <row r="58" spans="1:16" ht="15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758882</v>
      </c>
      <c r="L58" s="46">
        <v>0</v>
      </c>
      <c r="M58" s="46">
        <v>0</v>
      </c>
      <c r="N58" s="46">
        <f t="shared" si="12"/>
        <v>758882</v>
      </c>
      <c r="O58" s="47">
        <f t="shared" si="9"/>
        <v>129.2373978201635</v>
      </c>
      <c r="P58" s="9"/>
    </row>
    <row r="59" spans="1:16" ht="15">
      <c r="A59" s="12"/>
      <c r="B59" s="25">
        <v>369.9</v>
      </c>
      <c r="C59" s="20" t="s">
        <v>64</v>
      </c>
      <c r="D59" s="46">
        <v>24951</v>
      </c>
      <c r="E59" s="46">
        <v>0</v>
      </c>
      <c r="F59" s="46">
        <v>0</v>
      </c>
      <c r="G59" s="46">
        <v>31615</v>
      </c>
      <c r="H59" s="46">
        <v>0</v>
      </c>
      <c r="I59" s="46">
        <v>22131</v>
      </c>
      <c r="J59" s="46">
        <v>0</v>
      </c>
      <c r="K59" s="46">
        <v>5</v>
      </c>
      <c r="L59" s="46">
        <v>0</v>
      </c>
      <c r="M59" s="46">
        <v>0</v>
      </c>
      <c r="N59" s="46">
        <f t="shared" si="12"/>
        <v>78702</v>
      </c>
      <c r="O59" s="47">
        <f t="shared" si="9"/>
        <v>13.402929155313352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SUM(D61:D61)</f>
        <v>369490</v>
      </c>
      <c r="E60" s="32">
        <f t="shared" si="13"/>
        <v>0</v>
      </c>
      <c r="F60" s="32">
        <f t="shared" si="13"/>
        <v>0</v>
      </c>
      <c r="G60" s="32">
        <f t="shared" si="13"/>
        <v>1273323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1642813</v>
      </c>
      <c r="O60" s="45">
        <f t="shared" si="9"/>
        <v>279.77060626702996</v>
      </c>
      <c r="P60" s="9"/>
    </row>
    <row r="61" spans="1:16" ht="15.75" thickBot="1">
      <c r="A61" s="12"/>
      <c r="B61" s="25">
        <v>381</v>
      </c>
      <c r="C61" s="20" t="s">
        <v>65</v>
      </c>
      <c r="D61" s="46">
        <v>369490</v>
      </c>
      <c r="E61" s="46">
        <v>0</v>
      </c>
      <c r="F61" s="46">
        <v>0</v>
      </c>
      <c r="G61" s="46">
        <v>1273323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1642813</v>
      </c>
      <c r="O61" s="47">
        <f t="shared" si="9"/>
        <v>279.77060626702996</v>
      </c>
      <c r="P61" s="9"/>
    </row>
    <row r="62" spans="1:119" ht="16.5" thickBot="1">
      <c r="A62" s="14" t="s">
        <v>52</v>
      </c>
      <c r="B62" s="23"/>
      <c r="C62" s="22"/>
      <c r="D62" s="15">
        <f aca="true" t="shared" si="14" ref="D62:M62">SUM(D5,D16,D24,D32,D47,D50,D60)</f>
        <v>9372528</v>
      </c>
      <c r="E62" s="15">
        <f t="shared" si="14"/>
        <v>0</v>
      </c>
      <c r="F62" s="15">
        <f t="shared" si="14"/>
        <v>0</v>
      </c>
      <c r="G62" s="15">
        <f t="shared" si="14"/>
        <v>1304938</v>
      </c>
      <c r="H62" s="15">
        <f t="shared" si="14"/>
        <v>0</v>
      </c>
      <c r="I62" s="15">
        <f t="shared" si="14"/>
        <v>4635206</v>
      </c>
      <c r="J62" s="15">
        <f t="shared" si="14"/>
        <v>0</v>
      </c>
      <c r="K62" s="15">
        <f t="shared" si="14"/>
        <v>774570</v>
      </c>
      <c r="L62" s="15">
        <f t="shared" si="14"/>
        <v>0</v>
      </c>
      <c r="M62" s="15">
        <f t="shared" si="14"/>
        <v>0</v>
      </c>
      <c r="N62" s="15">
        <f>SUM(D62:M62)</f>
        <v>16087242</v>
      </c>
      <c r="O62" s="38">
        <f t="shared" si="9"/>
        <v>2739.6529291553134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72</v>
      </c>
      <c r="M64" s="48"/>
      <c r="N64" s="48"/>
      <c r="O64" s="43">
        <v>5872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A66:O66"/>
    <mergeCell ref="A65:O65"/>
    <mergeCell ref="L64:N6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6957092</v>
      </c>
      <c r="E5" s="27">
        <f t="shared" si="0"/>
        <v>87167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7044259</v>
      </c>
      <c r="O5" s="33">
        <f aca="true" t="shared" si="1" ref="O5:O36">(N5/O$67)</f>
        <v>1194.3470668023058</v>
      </c>
      <c r="P5" s="6"/>
    </row>
    <row r="6" spans="1:16" ht="15">
      <c r="A6" s="12"/>
      <c r="B6" s="25">
        <v>311</v>
      </c>
      <c r="C6" s="20" t="s">
        <v>2</v>
      </c>
      <c r="D6" s="46">
        <v>5661200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5661200</v>
      </c>
      <c r="O6" s="47">
        <f t="shared" si="1"/>
        <v>959.8507968802984</v>
      </c>
      <c r="P6" s="9"/>
    </row>
    <row r="7" spans="1:16" ht="15">
      <c r="A7" s="12"/>
      <c r="B7" s="25">
        <v>312.41</v>
      </c>
      <c r="C7" s="20" t="s">
        <v>11</v>
      </c>
      <c r="D7" s="46">
        <v>117645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117645</v>
      </c>
      <c r="O7" s="47">
        <f t="shared" si="1"/>
        <v>19.946592065106817</v>
      </c>
      <c r="P7" s="9"/>
    </row>
    <row r="8" spans="1:16" ht="15">
      <c r="A8" s="12"/>
      <c r="B8" s="25">
        <v>312.42</v>
      </c>
      <c r="C8" s="20" t="s">
        <v>10</v>
      </c>
      <c r="D8" s="46">
        <v>54975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54975</v>
      </c>
      <c r="O8" s="47">
        <f t="shared" si="1"/>
        <v>9.320956256358087</v>
      </c>
      <c r="P8" s="9"/>
    </row>
    <row r="9" spans="1:16" ht="15">
      <c r="A9" s="12"/>
      <c r="B9" s="25">
        <v>312.51</v>
      </c>
      <c r="C9" s="20" t="s">
        <v>73</v>
      </c>
      <c r="D9" s="46">
        <v>158602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158602</v>
      </c>
      <c r="O9" s="47">
        <f t="shared" si="1"/>
        <v>26.890810444218378</v>
      </c>
      <c r="P9" s="9"/>
    </row>
    <row r="10" spans="1:16" ht="15">
      <c r="A10" s="12"/>
      <c r="B10" s="25">
        <v>312.52</v>
      </c>
      <c r="C10" s="20" t="s">
        <v>74</v>
      </c>
      <c r="D10" s="46">
        <v>70571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70571</v>
      </c>
      <c r="O10" s="47">
        <f t="shared" si="1"/>
        <v>11.965242455069514</v>
      </c>
      <c r="P10" s="9"/>
    </row>
    <row r="11" spans="1:16" ht="15">
      <c r="A11" s="12"/>
      <c r="B11" s="25">
        <v>314.1</v>
      </c>
      <c r="C11" s="20" t="s">
        <v>12</v>
      </c>
      <c r="D11" s="46">
        <v>397931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397931</v>
      </c>
      <c r="O11" s="47">
        <f t="shared" si="1"/>
        <v>67.46880298406239</v>
      </c>
      <c r="P11" s="9"/>
    </row>
    <row r="12" spans="1:16" ht="15">
      <c r="A12" s="12"/>
      <c r="B12" s="25">
        <v>314.3</v>
      </c>
      <c r="C12" s="20" t="s">
        <v>13</v>
      </c>
      <c r="D12" s="46">
        <v>128010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128010</v>
      </c>
      <c r="O12" s="47">
        <f t="shared" si="1"/>
        <v>21.703967446592063</v>
      </c>
      <c r="P12" s="9"/>
    </row>
    <row r="13" spans="1:16" ht="15">
      <c r="A13" s="12"/>
      <c r="B13" s="25">
        <v>314.4</v>
      </c>
      <c r="C13" s="20" t="s">
        <v>14</v>
      </c>
      <c r="D13" s="46">
        <v>17420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17420</v>
      </c>
      <c r="O13" s="47">
        <f t="shared" si="1"/>
        <v>2.953543574092913</v>
      </c>
      <c r="P13" s="9"/>
    </row>
    <row r="14" spans="1:16" ht="15">
      <c r="A14" s="12"/>
      <c r="B14" s="25">
        <v>315</v>
      </c>
      <c r="C14" s="20" t="s">
        <v>15</v>
      </c>
      <c r="D14" s="46">
        <v>347418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347418</v>
      </c>
      <c r="O14" s="47">
        <f t="shared" si="1"/>
        <v>58.90437436419125</v>
      </c>
      <c r="P14" s="9"/>
    </row>
    <row r="15" spans="1:16" ht="15">
      <c r="A15" s="12"/>
      <c r="B15" s="25">
        <v>316</v>
      </c>
      <c r="C15" s="20" t="s">
        <v>16</v>
      </c>
      <c r="D15" s="46">
        <v>3320</v>
      </c>
      <c r="E15" s="46">
        <v>87167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90487</v>
      </c>
      <c r="O15" s="47">
        <f t="shared" si="1"/>
        <v>15.341980332316039</v>
      </c>
      <c r="P15" s="9"/>
    </row>
    <row r="16" spans="1:16" ht="15.75">
      <c r="A16" s="29" t="s">
        <v>99</v>
      </c>
      <c r="B16" s="30"/>
      <c r="C16" s="31"/>
      <c r="D16" s="32">
        <f aca="true" t="shared" si="3" ref="D16:M16">SUM(D17:D20)</f>
        <v>343329</v>
      </c>
      <c r="E16" s="32">
        <f t="shared" si="3"/>
        <v>418027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1">SUM(D16:M16)</f>
        <v>761356</v>
      </c>
      <c r="O16" s="45">
        <f t="shared" si="1"/>
        <v>129.0871481858257</v>
      </c>
      <c r="P16" s="10"/>
    </row>
    <row r="17" spans="1:16" ht="15">
      <c r="A17" s="12"/>
      <c r="B17" s="25">
        <v>322</v>
      </c>
      <c r="C17" s="20" t="s">
        <v>0</v>
      </c>
      <c r="D17" s="46">
        <v>261758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261758</v>
      </c>
      <c r="O17" s="47">
        <f t="shared" si="1"/>
        <v>44.380807053238385</v>
      </c>
      <c r="P17" s="9"/>
    </row>
    <row r="18" spans="1:16" ht="15">
      <c r="A18" s="12"/>
      <c r="B18" s="25">
        <v>323.1</v>
      </c>
      <c r="C18" s="20" t="s">
        <v>18</v>
      </c>
      <c r="D18" s="46">
        <v>44270</v>
      </c>
      <c r="E18" s="46">
        <v>418026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462296</v>
      </c>
      <c r="O18" s="47">
        <f t="shared" si="1"/>
        <v>78.38182434723635</v>
      </c>
      <c r="P18" s="9"/>
    </row>
    <row r="19" spans="1:16" ht="15">
      <c r="A19" s="12"/>
      <c r="B19" s="25">
        <v>323.7</v>
      </c>
      <c r="C19" s="20" t="s">
        <v>100</v>
      </c>
      <c r="D19" s="46">
        <v>0</v>
      </c>
      <c r="E19" s="46">
        <v>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</v>
      </c>
      <c r="O19" s="47">
        <f t="shared" si="1"/>
        <v>0.00016954899966090201</v>
      </c>
      <c r="P19" s="9"/>
    </row>
    <row r="20" spans="1:16" ht="15">
      <c r="A20" s="12"/>
      <c r="B20" s="25">
        <v>329</v>
      </c>
      <c r="C20" s="20" t="s">
        <v>101</v>
      </c>
      <c r="D20" s="46">
        <v>37301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37301</v>
      </c>
      <c r="O20" s="47">
        <f t="shared" si="1"/>
        <v>6.324347236351305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SUM(D22:D29)</f>
        <v>623354</v>
      </c>
      <c r="E21" s="32">
        <f t="shared" si="5"/>
        <v>0</v>
      </c>
      <c r="F21" s="32">
        <f t="shared" si="5"/>
        <v>0</v>
      </c>
      <c r="G21" s="32">
        <f t="shared" si="5"/>
        <v>57736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681090</v>
      </c>
      <c r="O21" s="45">
        <f t="shared" si="1"/>
        <v>115.47812817904375</v>
      </c>
      <c r="P21" s="10"/>
    </row>
    <row r="22" spans="1:16" ht="15">
      <c r="A22" s="12"/>
      <c r="B22" s="25">
        <v>331.5</v>
      </c>
      <c r="C22" s="20" t="s">
        <v>25</v>
      </c>
      <c r="D22" s="46">
        <v>12718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12718</v>
      </c>
      <c r="O22" s="47">
        <f t="shared" si="1"/>
        <v>2.1563241776873516</v>
      </c>
      <c r="P22" s="9"/>
    </row>
    <row r="23" spans="1:16" ht="15">
      <c r="A23" s="12"/>
      <c r="B23" s="25">
        <v>334.2</v>
      </c>
      <c r="C23" s="20" t="s">
        <v>26</v>
      </c>
      <c r="D23" s="46">
        <v>223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223</v>
      </c>
      <c r="O23" s="47">
        <f t="shared" si="1"/>
        <v>0.03780942692438115</v>
      </c>
      <c r="P23" s="9"/>
    </row>
    <row r="24" spans="1:16" ht="15">
      <c r="A24" s="12"/>
      <c r="B24" s="25">
        <v>334.7</v>
      </c>
      <c r="C24" s="20" t="s">
        <v>80</v>
      </c>
      <c r="D24" s="46">
        <v>0</v>
      </c>
      <c r="E24" s="46">
        <v>0</v>
      </c>
      <c r="F24" s="46">
        <v>0</v>
      </c>
      <c r="G24" s="46">
        <v>57736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57736</v>
      </c>
      <c r="O24" s="47">
        <f t="shared" si="1"/>
        <v>9.789081044421838</v>
      </c>
      <c r="P24" s="9"/>
    </row>
    <row r="25" spans="1:16" ht="15">
      <c r="A25" s="12"/>
      <c r="B25" s="25">
        <v>335.12</v>
      </c>
      <c r="C25" s="20" t="s">
        <v>27</v>
      </c>
      <c r="D25" s="46">
        <v>173905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173905</v>
      </c>
      <c r="O25" s="47">
        <f t="shared" si="1"/>
        <v>29.48541878602916</v>
      </c>
      <c r="P25" s="9"/>
    </row>
    <row r="26" spans="1:16" ht="15">
      <c r="A26" s="12"/>
      <c r="B26" s="25">
        <v>335.15</v>
      </c>
      <c r="C26" s="20" t="s">
        <v>28</v>
      </c>
      <c r="D26" s="46">
        <v>4861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4861</v>
      </c>
      <c r="O26" s="47">
        <f t="shared" si="1"/>
        <v>0.8241776873516446</v>
      </c>
      <c r="P26" s="9"/>
    </row>
    <row r="27" spans="1:16" ht="15">
      <c r="A27" s="12"/>
      <c r="B27" s="25">
        <v>335.18</v>
      </c>
      <c r="C27" s="20" t="s">
        <v>29</v>
      </c>
      <c r="D27" s="46">
        <v>396895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396895</v>
      </c>
      <c r="O27" s="47">
        <f t="shared" si="1"/>
        <v>67.2931502204137</v>
      </c>
      <c r="P27" s="9"/>
    </row>
    <row r="28" spans="1:16" ht="15">
      <c r="A28" s="12"/>
      <c r="B28" s="25">
        <v>335.21</v>
      </c>
      <c r="C28" s="20" t="s">
        <v>30</v>
      </c>
      <c r="D28" s="46">
        <v>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3600</v>
      </c>
      <c r="O28" s="47">
        <f t="shared" si="1"/>
        <v>0.6103763987792472</v>
      </c>
      <c r="P28" s="9"/>
    </row>
    <row r="29" spans="1:16" ht="15">
      <c r="A29" s="12"/>
      <c r="B29" s="25">
        <v>338</v>
      </c>
      <c r="C29" s="20" t="s">
        <v>31</v>
      </c>
      <c r="D29" s="46">
        <v>31152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31152</v>
      </c>
      <c r="O29" s="47">
        <f t="shared" si="1"/>
        <v>5.2817904374364195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SUM(D31:D43)</f>
        <v>855036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4165582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5020618</v>
      </c>
      <c r="O30" s="45">
        <f t="shared" si="1"/>
        <v>851.2407595795185</v>
      </c>
      <c r="P30" s="10"/>
    </row>
    <row r="31" spans="1:16" ht="15">
      <c r="A31" s="12"/>
      <c r="B31" s="25">
        <v>341.1</v>
      </c>
      <c r="C31" s="20" t="s">
        <v>75</v>
      </c>
      <c r="D31" s="46">
        <v>3260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3260</v>
      </c>
      <c r="O31" s="47">
        <f t="shared" si="1"/>
        <v>0.5527297388945405</v>
      </c>
      <c r="P31" s="9"/>
    </row>
    <row r="32" spans="1:16" ht="15">
      <c r="A32" s="12"/>
      <c r="B32" s="25">
        <v>341.3</v>
      </c>
      <c r="C32" s="20" t="s">
        <v>39</v>
      </c>
      <c r="D32" s="46">
        <v>280100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5">SUM(D32:M32)</f>
        <v>280100</v>
      </c>
      <c r="O32" s="47">
        <f t="shared" si="1"/>
        <v>47.49067480501865</v>
      </c>
      <c r="P32" s="9"/>
    </row>
    <row r="33" spans="1:16" ht="15">
      <c r="A33" s="12"/>
      <c r="B33" s="25">
        <v>341.9</v>
      </c>
      <c r="C33" s="20" t="s">
        <v>40</v>
      </c>
      <c r="D33" s="46">
        <v>1089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1089</v>
      </c>
      <c r="O33" s="47">
        <f t="shared" si="1"/>
        <v>0.18463886063072227</v>
      </c>
      <c r="P33" s="9"/>
    </row>
    <row r="34" spans="1:16" ht="15">
      <c r="A34" s="12"/>
      <c r="B34" s="25">
        <v>342.1</v>
      </c>
      <c r="C34" s="20" t="s">
        <v>41</v>
      </c>
      <c r="D34" s="46">
        <v>12064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12064</v>
      </c>
      <c r="O34" s="47">
        <f t="shared" si="1"/>
        <v>2.045439131909122</v>
      </c>
      <c r="P34" s="9"/>
    </row>
    <row r="35" spans="1:16" ht="15">
      <c r="A35" s="12"/>
      <c r="B35" s="25">
        <v>342.2</v>
      </c>
      <c r="C35" s="20" t="s">
        <v>42</v>
      </c>
      <c r="D35" s="46">
        <v>50418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50418</v>
      </c>
      <c r="O35" s="47">
        <f t="shared" si="1"/>
        <v>8.548321464903356</v>
      </c>
      <c r="P35" s="9"/>
    </row>
    <row r="36" spans="1:16" ht="15">
      <c r="A36" s="12"/>
      <c r="B36" s="25">
        <v>342.4</v>
      </c>
      <c r="C36" s="20" t="s">
        <v>43</v>
      </c>
      <c r="D36" s="46">
        <v>196338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196338</v>
      </c>
      <c r="O36" s="47">
        <f t="shared" si="1"/>
        <v>33.28891149542218</v>
      </c>
      <c r="P36" s="9"/>
    </row>
    <row r="37" spans="1:16" ht="15">
      <c r="A37" s="12"/>
      <c r="B37" s="25">
        <v>342.5</v>
      </c>
      <c r="C37" s="20" t="s">
        <v>44</v>
      </c>
      <c r="D37" s="46">
        <v>21925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21925</v>
      </c>
      <c r="O37" s="47">
        <f aca="true" t="shared" si="9" ref="O37:O65">(N37/O$67)</f>
        <v>3.7173618175652763</v>
      </c>
      <c r="P37" s="9"/>
    </row>
    <row r="38" spans="1:16" ht="15">
      <c r="A38" s="12"/>
      <c r="B38" s="25">
        <v>342.6</v>
      </c>
      <c r="C38" s="20" t="s">
        <v>45</v>
      </c>
      <c r="D38" s="46">
        <v>242471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242471</v>
      </c>
      <c r="O38" s="47">
        <f t="shared" si="9"/>
        <v>41.11071549677857</v>
      </c>
      <c r="P38" s="9"/>
    </row>
    <row r="39" spans="1:16" ht="15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3463216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3463216</v>
      </c>
      <c r="O39" s="47">
        <f t="shared" si="9"/>
        <v>587.1848084096304</v>
      </c>
      <c r="P39" s="9"/>
    </row>
    <row r="40" spans="1:16" ht="15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402289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402289</v>
      </c>
      <c r="O40" s="47">
        <f t="shared" si="9"/>
        <v>68.2076975245846</v>
      </c>
      <c r="P40" s="9"/>
    </row>
    <row r="41" spans="1:16" ht="15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299729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299729</v>
      </c>
      <c r="O41" s="47">
        <f t="shared" si="9"/>
        <v>50.81875211936249</v>
      </c>
      <c r="P41" s="9"/>
    </row>
    <row r="42" spans="1:16" ht="15">
      <c r="A42" s="12"/>
      <c r="B42" s="25">
        <v>343.7</v>
      </c>
      <c r="C42" s="20" t="s">
        <v>49</v>
      </c>
      <c r="D42" s="46">
        <v>348</v>
      </c>
      <c r="E42" s="46">
        <v>0</v>
      </c>
      <c r="F42" s="46">
        <v>0</v>
      </c>
      <c r="G42" s="46">
        <v>0</v>
      </c>
      <c r="H42" s="46">
        <v>0</v>
      </c>
      <c r="I42" s="46">
        <v>348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696</v>
      </c>
      <c r="O42" s="47">
        <f t="shared" si="9"/>
        <v>0.11800610376398779</v>
      </c>
      <c r="P42" s="9"/>
    </row>
    <row r="43" spans="1:16" ht="15">
      <c r="A43" s="12"/>
      <c r="B43" s="25">
        <v>347.4</v>
      </c>
      <c r="C43" s="20" t="s">
        <v>50</v>
      </c>
      <c r="D43" s="46">
        <v>47023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47023</v>
      </c>
      <c r="O43" s="47">
        <f t="shared" si="9"/>
        <v>7.972702611054594</v>
      </c>
      <c r="P43" s="9"/>
    </row>
    <row r="44" spans="1:16" ht="15.75">
      <c r="A44" s="29" t="s">
        <v>37</v>
      </c>
      <c r="B44" s="30"/>
      <c r="C44" s="31"/>
      <c r="D44" s="32">
        <f aca="true" t="shared" si="10" ref="D44:M44">SUM(D45:D47)</f>
        <v>40079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700</v>
      </c>
      <c r="M44" s="32">
        <f t="shared" si="10"/>
        <v>0</v>
      </c>
      <c r="N44" s="32">
        <f t="shared" si="8"/>
        <v>40779</v>
      </c>
      <c r="O44" s="45">
        <f t="shared" si="9"/>
        <v>6.914038657171923</v>
      </c>
      <c r="P44" s="10"/>
    </row>
    <row r="45" spans="1:16" ht="15">
      <c r="A45" s="13"/>
      <c r="B45" s="39">
        <v>351.5</v>
      </c>
      <c r="C45" s="21" t="s">
        <v>54</v>
      </c>
      <c r="D45" s="46">
        <v>21809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21809</v>
      </c>
      <c r="O45" s="47">
        <f t="shared" si="9"/>
        <v>3.6976941336046116</v>
      </c>
      <c r="P45" s="9"/>
    </row>
    <row r="46" spans="1:16" ht="15">
      <c r="A46" s="13"/>
      <c r="B46" s="39">
        <v>354</v>
      </c>
      <c r="C46" s="21" t="s">
        <v>55</v>
      </c>
      <c r="D46" s="46">
        <v>18270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18270</v>
      </c>
      <c r="O46" s="47">
        <f t="shared" si="9"/>
        <v>3.0976602238046795</v>
      </c>
      <c r="P46" s="9"/>
    </row>
    <row r="47" spans="1:16" ht="15">
      <c r="A47" s="13"/>
      <c r="B47" s="39">
        <v>359</v>
      </c>
      <c r="C47" s="21" t="s">
        <v>82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700</v>
      </c>
      <c r="M47" s="46">
        <v>0</v>
      </c>
      <c r="N47" s="46">
        <f>SUM(D47:M47)</f>
        <v>700</v>
      </c>
      <c r="O47" s="47">
        <f t="shared" si="9"/>
        <v>0.1186842997626314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SUM(D49:D62)</f>
        <v>291819</v>
      </c>
      <c r="E48" s="32">
        <f t="shared" si="11"/>
        <v>10507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126916</v>
      </c>
      <c r="J48" s="32">
        <f t="shared" si="11"/>
        <v>0</v>
      </c>
      <c r="K48" s="32">
        <f t="shared" si="11"/>
        <v>137639</v>
      </c>
      <c r="L48" s="32">
        <f t="shared" si="11"/>
        <v>490</v>
      </c>
      <c r="M48" s="32">
        <f t="shared" si="11"/>
        <v>0</v>
      </c>
      <c r="N48" s="32">
        <f>SUM(D48:M48)</f>
        <v>567371</v>
      </c>
      <c r="O48" s="45">
        <f t="shared" si="9"/>
        <v>96.19718548660563</v>
      </c>
      <c r="P48" s="10"/>
    </row>
    <row r="49" spans="1:16" ht="15">
      <c r="A49" s="12"/>
      <c r="B49" s="25">
        <v>361.1</v>
      </c>
      <c r="C49" s="20" t="s">
        <v>56</v>
      </c>
      <c r="D49" s="46">
        <v>192977</v>
      </c>
      <c r="E49" s="46">
        <v>10507</v>
      </c>
      <c r="F49" s="46">
        <v>0</v>
      </c>
      <c r="G49" s="46">
        <v>0</v>
      </c>
      <c r="H49" s="46">
        <v>0</v>
      </c>
      <c r="I49" s="46">
        <v>98939</v>
      </c>
      <c r="J49" s="46">
        <v>0</v>
      </c>
      <c r="K49" s="46">
        <v>98623</v>
      </c>
      <c r="L49" s="46">
        <v>490</v>
      </c>
      <c r="M49" s="46">
        <v>0</v>
      </c>
      <c r="N49" s="46">
        <f>SUM(D49:M49)</f>
        <v>401536</v>
      </c>
      <c r="O49" s="47">
        <f t="shared" si="9"/>
        <v>68.08002712783994</v>
      </c>
      <c r="P49" s="9"/>
    </row>
    <row r="50" spans="1:16" ht="15">
      <c r="A50" s="12"/>
      <c r="B50" s="25">
        <v>361.2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43172</v>
      </c>
      <c r="L50" s="46">
        <v>0</v>
      </c>
      <c r="M50" s="46">
        <v>0</v>
      </c>
      <c r="N50" s="46">
        <f aca="true" t="shared" si="12" ref="N50:N62">SUM(D50:M50)</f>
        <v>43172</v>
      </c>
      <c r="O50" s="47">
        <f t="shared" si="9"/>
        <v>7.319769413360461</v>
      </c>
      <c r="P50" s="9"/>
    </row>
    <row r="51" spans="1:16" ht="15">
      <c r="A51" s="12"/>
      <c r="B51" s="25">
        <v>361.3</v>
      </c>
      <c r="C51" s="20" t="s">
        <v>89</v>
      </c>
      <c r="D51" s="46">
        <v>-51373</v>
      </c>
      <c r="E51" s="46">
        <v>0</v>
      </c>
      <c r="F51" s="46">
        <v>0</v>
      </c>
      <c r="G51" s="46">
        <v>0</v>
      </c>
      <c r="H51" s="46">
        <v>0</v>
      </c>
      <c r="I51" s="46">
        <v>-34854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-86227</v>
      </c>
      <c r="O51" s="47">
        <f t="shared" si="9"/>
        <v>-14.619701593760597</v>
      </c>
      <c r="P51" s="9"/>
    </row>
    <row r="52" spans="1:16" ht="15">
      <c r="A52" s="12"/>
      <c r="B52" s="25">
        <v>361.4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-776419</v>
      </c>
      <c r="L52" s="46">
        <v>0</v>
      </c>
      <c r="M52" s="46">
        <v>0</v>
      </c>
      <c r="N52" s="46">
        <f t="shared" si="12"/>
        <v>-776419</v>
      </c>
      <c r="O52" s="47">
        <f t="shared" si="9"/>
        <v>-131.64106476771786</v>
      </c>
      <c r="P52" s="9"/>
    </row>
    <row r="53" spans="1:16" ht="15">
      <c r="A53" s="12"/>
      <c r="B53" s="25">
        <v>362</v>
      </c>
      <c r="C53" s="20" t="s">
        <v>59</v>
      </c>
      <c r="D53" s="46">
        <v>106823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106823</v>
      </c>
      <c r="O53" s="47">
        <f t="shared" si="9"/>
        <v>18.111732790776536</v>
      </c>
      <c r="P53" s="9"/>
    </row>
    <row r="54" spans="1:16" ht="15">
      <c r="A54" s="12"/>
      <c r="B54" s="25">
        <v>363.11</v>
      </c>
      <c r="C54" s="20" t="s">
        <v>22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22726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22726</v>
      </c>
      <c r="O54" s="47">
        <f t="shared" si="9"/>
        <v>3.853170566293659</v>
      </c>
      <c r="P54" s="9"/>
    </row>
    <row r="55" spans="1:16" ht="15">
      <c r="A55" s="12"/>
      <c r="B55" s="25">
        <v>363.22</v>
      </c>
      <c r="C55" s="20" t="s">
        <v>102</v>
      </c>
      <c r="D55" s="46">
        <v>1748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1748</v>
      </c>
      <c r="O55" s="47">
        <f t="shared" si="9"/>
        <v>0.2963716514072567</v>
      </c>
      <c r="P55" s="9"/>
    </row>
    <row r="56" spans="1:16" ht="15">
      <c r="A56" s="12"/>
      <c r="B56" s="25">
        <v>363.23</v>
      </c>
      <c r="C56" s="20" t="s">
        <v>103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17547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17547</v>
      </c>
      <c r="O56" s="47">
        <f t="shared" si="9"/>
        <v>2.9750762970498474</v>
      </c>
      <c r="P56" s="9"/>
    </row>
    <row r="57" spans="1:16" ht="15">
      <c r="A57" s="12"/>
      <c r="B57" s="25">
        <v>363.27</v>
      </c>
      <c r="C57" s="20" t="s">
        <v>104</v>
      </c>
      <c r="D57" s="46">
        <v>827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827</v>
      </c>
      <c r="O57" s="47">
        <f t="shared" si="9"/>
        <v>0.14021702271956596</v>
      </c>
      <c r="P57" s="9"/>
    </row>
    <row r="58" spans="1:16" ht="15">
      <c r="A58" s="12"/>
      <c r="B58" s="25">
        <v>364</v>
      </c>
      <c r="C58" s="20" t="s">
        <v>60</v>
      </c>
      <c r="D58" s="46">
        <v>9635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9635</v>
      </c>
      <c r="O58" s="47">
        <f t="shared" si="9"/>
        <v>1.6336046117327907</v>
      </c>
      <c r="P58" s="9"/>
    </row>
    <row r="59" spans="1:16" ht="15">
      <c r="A59" s="12"/>
      <c r="B59" s="25">
        <v>365</v>
      </c>
      <c r="C59" s="20" t="s">
        <v>61</v>
      </c>
      <c r="D59" s="46">
        <v>2403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2403</v>
      </c>
      <c r="O59" s="47">
        <f t="shared" si="9"/>
        <v>0.4074262461851475</v>
      </c>
      <c r="P59" s="9"/>
    </row>
    <row r="60" spans="1:16" ht="15">
      <c r="A60" s="12"/>
      <c r="B60" s="25">
        <v>366</v>
      </c>
      <c r="C60" s="20" t="s">
        <v>62</v>
      </c>
      <c r="D60" s="46">
        <v>8720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8720</v>
      </c>
      <c r="O60" s="47">
        <f t="shared" si="9"/>
        <v>1.4784672770430654</v>
      </c>
      <c r="P60" s="9"/>
    </row>
    <row r="61" spans="1:16" ht="15">
      <c r="A61" s="12"/>
      <c r="B61" s="25">
        <v>368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771959</v>
      </c>
      <c r="L61" s="46">
        <v>0</v>
      </c>
      <c r="M61" s="46">
        <v>0</v>
      </c>
      <c r="N61" s="46">
        <f t="shared" si="12"/>
        <v>771959</v>
      </c>
      <c r="O61" s="47">
        <f t="shared" si="9"/>
        <v>130.88487622923026</v>
      </c>
      <c r="P61" s="9"/>
    </row>
    <row r="62" spans="1:16" ht="15">
      <c r="A62" s="12"/>
      <c r="B62" s="25">
        <v>369.9</v>
      </c>
      <c r="C62" s="20" t="s">
        <v>64</v>
      </c>
      <c r="D62" s="46">
        <v>20059</v>
      </c>
      <c r="E62" s="46">
        <v>0</v>
      </c>
      <c r="F62" s="46">
        <v>0</v>
      </c>
      <c r="G62" s="46">
        <v>0</v>
      </c>
      <c r="H62" s="46">
        <v>0</v>
      </c>
      <c r="I62" s="46">
        <v>22558</v>
      </c>
      <c r="J62" s="46">
        <v>0</v>
      </c>
      <c r="K62" s="46">
        <v>304</v>
      </c>
      <c r="L62" s="46">
        <v>0</v>
      </c>
      <c r="M62" s="46">
        <v>0</v>
      </c>
      <c r="N62" s="46">
        <f t="shared" si="12"/>
        <v>42921</v>
      </c>
      <c r="O62" s="47">
        <f t="shared" si="9"/>
        <v>7.277212614445575</v>
      </c>
      <c r="P62" s="9"/>
    </row>
    <row r="63" spans="1:16" ht="15.75">
      <c r="A63" s="29" t="s">
        <v>38</v>
      </c>
      <c r="B63" s="30"/>
      <c r="C63" s="31"/>
      <c r="D63" s="32">
        <f aca="true" t="shared" si="13" ref="D63:M63">SUM(D64:D64)</f>
        <v>473700</v>
      </c>
      <c r="E63" s="32">
        <f t="shared" si="13"/>
        <v>120600</v>
      </c>
      <c r="F63" s="32">
        <f t="shared" si="13"/>
        <v>0</v>
      </c>
      <c r="G63" s="32">
        <f t="shared" si="13"/>
        <v>330000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924300</v>
      </c>
      <c r="O63" s="45">
        <f t="shared" si="9"/>
        <v>156.71414038657173</v>
      </c>
      <c r="P63" s="9"/>
    </row>
    <row r="64" spans="1:16" ht="15.75" thickBot="1">
      <c r="A64" s="12"/>
      <c r="B64" s="25">
        <v>381</v>
      </c>
      <c r="C64" s="20" t="s">
        <v>65</v>
      </c>
      <c r="D64" s="46">
        <v>473700</v>
      </c>
      <c r="E64" s="46">
        <v>120600</v>
      </c>
      <c r="F64" s="46">
        <v>0</v>
      </c>
      <c r="G64" s="46">
        <v>330000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924300</v>
      </c>
      <c r="O64" s="47">
        <f t="shared" si="9"/>
        <v>156.71414038657173</v>
      </c>
      <c r="P64" s="9"/>
    </row>
    <row r="65" spans="1:119" ht="16.5" thickBot="1">
      <c r="A65" s="14" t="s">
        <v>52</v>
      </c>
      <c r="B65" s="23"/>
      <c r="C65" s="22"/>
      <c r="D65" s="15">
        <f aca="true" t="shared" si="14" ref="D65:M65">SUM(D5,D16,D21,D30,D44,D48,D63)</f>
        <v>9584409</v>
      </c>
      <c r="E65" s="15">
        <f t="shared" si="14"/>
        <v>636301</v>
      </c>
      <c r="F65" s="15">
        <f t="shared" si="14"/>
        <v>0</v>
      </c>
      <c r="G65" s="15">
        <f t="shared" si="14"/>
        <v>387736</v>
      </c>
      <c r="H65" s="15">
        <f t="shared" si="14"/>
        <v>0</v>
      </c>
      <c r="I65" s="15">
        <f t="shared" si="14"/>
        <v>4292498</v>
      </c>
      <c r="J65" s="15">
        <f t="shared" si="14"/>
        <v>0</v>
      </c>
      <c r="K65" s="15">
        <f t="shared" si="14"/>
        <v>137639</v>
      </c>
      <c r="L65" s="15">
        <f t="shared" si="14"/>
        <v>1190</v>
      </c>
      <c r="M65" s="15">
        <f t="shared" si="14"/>
        <v>0</v>
      </c>
      <c r="N65" s="15">
        <f>SUM(D65:M65)</f>
        <v>15039773</v>
      </c>
      <c r="O65" s="38">
        <f t="shared" si="9"/>
        <v>2549.978467277043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105</v>
      </c>
      <c r="M67" s="48"/>
      <c r="N67" s="48"/>
      <c r="O67" s="43">
        <v>5898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93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9384832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9384832</v>
      </c>
      <c r="O5" s="33">
        <f aca="true" t="shared" si="1" ref="O5:O36">(N5/O$67)</f>
        <v>1597.6901600272388</v>
      </c>
      <c r="P5" s="6"/>
    </row>
    <row r="6" spans="1:16" ht="15">
      <c r="A6" s="12"/>
      <c r="B6" s="25">
        <v>311</v>
      </c>
      <c r="C6" s="20" t="s">
        <v>2</v>
      </c>
      <c r="D6" s="46">
        <v>7497093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7497093</v>
      </c>
      <c r="O6" s="47">
        <f t="shared" si="1"/>
        <v>1276.3181818181818</v>
      </c>
      <c r="P6" s="9"/>
    </row>
    <row r="7" spans="1:16" ht="15">
      <c r="A7" s="12"/>
      <c r="B7" s="25">
        <v>312.41</v>
      </c>
      <c r="C7" s="20" t="s">
        <v>11</v>
      </c>
      <c r="D7" s="46">
        <v>120506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120506</v>
      </c>
      <c r="O7" s="47">
        <f t="shared" si="1"/>
        <v>20.515151515151516</v>
      </c>
      <c r="P7" s="9"/>
    </row>
    <row r="8" spans="1:16" ht="15">
      <c r="A8" s="12"/>
      <c r="B8" s="25">
        <v>312.42</v>
      </c>
      <c r="C8" s="20" t="s">
        <v>10</v>
      </c>
      <c r="D8" s="46">
        <v>55411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55411</v>
      </c>
      <c r="O8" s="47">
        <f t="shared" si="1"/>
        <v>9.433265236636023</v>
      </c>
      <c r="P8" s="9"/>
    </row>
    <row r="9" spans="1:16" ht="15">
      <c r="A9" s="12"/>
      <c r="B9" s="25">
        <v>312.51</v>
      </c>
      <c r="C9" s="20" t="s">
        <v>73</v>
      </c>
      <c r="D9" s="46">
        <v>171940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171940</v>
      </c>
      <c r="O9" s="47">
        <f t="shared" si="1"/>
        <v>29.27136533878107</v>
      </c>
      <c r="P9" s="9"/>
    </row>
    <row r="10" spans="1:16" ht="15">
      <c r="A10" s="12"/>
      <c r="B10" s="25">
        <v>312.52</v>
      </c>
      <c r="C10" s="20" t="s">
        <v>107</v>
      </c>
      <c r="D10" s="46">
        <v>91375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91375</v>
      </c>
      <c r="O10" s="47">
        <f t="shared" si="1"/>
        <v>15.555839291794348</v>
      </c>
      <c r="P10" s="9"/>
    </row>
    <row r="11" spans="1:16" ht="15">
      <c r="A11" s="12"/>
      <c r="B11" s="25">
        <v>312.6</v>
      </c>
      <c r="C11" s="20" t="s">
        <v>131</v>
      </c>
      <c r="D11" s="46">
        <v>404872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404872</v>
      </c>
      <c r="O11" s="47">
        <f t="shared" si="1"/>
        <v>68.92611508341845</v>
      </c>
      <c r="P11" s="9"/>
    </row>
    <row r="12" spans="1:16" ht="15">
      <c r="A12" s="12"/>
      <c r="B12" s="25">
        <v>314.1</v>
      </c>
      <c r="C12" s="20" t="s">
        <v>12</v>
      </c>
      <c r="D12" s="46">
        <v>566668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566668</v>
      </c>
      <c r="O12" s="47">
        <f t="shared" si="1"/>
        <v>96.47054817841335</v>
      </c>
      <c r="P12" s="9"/>
    </row>
    <row r="13" spans="1:16" ht="15">
      <c r="A13" s="12"/>
      <c r="B13" s="25">
        <v>314.3</v>
      </c>
      <c r="C13" s="20" t="s">
        <v>13</v>
      </c>
      <c r="D13" s="46">
        <v>46485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46485</v>
      </c>
      <c r="O13" s="47">
        <f t="shared" si="1"/>
        <v>7.913687436159346</v>
      </c>
      <c r="P13" s="9"/>
    </row>
    <row r="14" spans="1:16" ht="15">
      <c r="A14" s="12"/>
      <c r="B14" s="25">
        <v>314.4</v>
      </c>
      <c r="C14" s="20" t="s">
        <v>14</v>
      </c>
      <c r="D14" s="46">
        <v>2081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2081</v>
      </c>
      <c r="O14" s="47">
        <f t="shared" si="1"/>
        <v>0.3542730677562138</v>
      </c>
      <c r="P14" s="9"/>
    </row>
    <row r="15" spans="1:16" ht="15">
      <c r="A15" s="12"/>
      <c r="B15" s="25">
        <v>314.8</v>
      </c>
      <c r="C15" s="20" t="s">
        <v>79</v>
      </c>
      <c r="D15" s="46">
        <v>30033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30033</v>
      </c>
      <c r="O15" s="47">
        <f t="shared" si="1"/>
        <v>5.112870275791624</v>
      </c>
      <c r="P15" s="9"/>
    </row>
    <row r="16" spans="1:16" ht="15">
      <c r="A16" s="12"/>
      <c r="B16" s="25">
        <v>315</v>
      </c>
      <c r="C16" s="20" t="s">
        <v>108</v>
      </c>
      <c r="D16" s="46">
        <v>302970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302970</v>
      </c>
      <c r="O16" s="47">
        <f t="shared" si="1"/>
        <v>51.57814096016343</v>
      </c>
      <c r="P16" s="9"/>
    </row>
    <row r="17" spans="1:16" ht="15">
      <c r="A17" s="12"/>
      <c r="B17" s="25">
        <v>316</v>
      </c>
      <c r="C17" s="20" t="s">
        <v>109</v>
      </c>
      <c r="D17" s="46">
        <v>95398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95398</v>
      </c>
      <c r="O17" s="47">
        <f t="shared" si="1"/>
        <v>16.24072182499149</v>
      </c>
      <c r="P17" s="9"/>
    </row>
    <row r="18" spans="1:16" ht="15.75">
      <c r="A18" s="29" t="s">
        <v>17</v>
      </c>
      <c r="B18" s="30"/>
      <c r="C18" s="31"/>
      <c r="D18" s="32">
        <f aca="true" t="shared" si="3" ref="D18:M18">SUM(D19:D25)</f>
        <v>451905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36916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488821</v>
      </c>
      <c r="O18" s="45">
        <f t="shared" si="1"/>
        <v>83.21773918964931</v>
      </c>
      <c r="P18" s="10"/>
    </row>
    <row r="19" spans="1:16" ht="15">
      <c r="A19" s="12"/>
      <c r="B19" s="25">
        <v>323.1</v>
      </c>
      <c r="C19" s="20" t="s">
        <v>18</v>
      </c>
      <c r="D19" s="46">
        <v>445913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445913</v>
      </c>
      <c r="O19" s="47">
        <f t="shared" si="1"/>
        <v>75.91300646918624</v>
      </c>
      <c r="P19" s="9"/>
    </row>
    <row r="20" spans="1:16" ht="15">
      <c r="A20" s="12"/>
      <c r="B20" s="25">
        <v>323.4</v>
      </c>
      <c r="C20" s="20" t="s">
        <v>137</v>
      </c>
      <c r="D20" s="46">
        <v>1768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1768</v>
      </c>
      <c r="O20" s="47">
        <f t="shared" si="1"/>
        <v>0.3009874021109976</v>
      </c>
      <c r="P20" s="9"/>
    </row>
    <row r="21" spans="1:16" ht="15">
      <c r="A21" s="12"/>
      <c r="B21" s="25">
        <v>324.11</v>
      </c>
      <c r="C21" s="20" t="s">
        <v>19</v>
      </c>
      <c r="D21" s="46">
        <v>449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449</v>
      </c>
      <c r="O21" s="47">
        <f t="shared" si="1"/>
        <v>0.07643854273067756</v>
      </c>
      <c r="P21" s="9"/>
    </row>
    <row r="22" spans="1:16" ht="15">
      <c r="A22" s="12"/>
      <c r="B22" s="25">
        <v>324.12</v>
      </c>
      <c r="C22" s="20" t="s">
        <v>85</v>
      </c>
      <c r="D22" s="46">
        <v>2268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2268</v>
      </c>
      <c r="O22" s="47">
        <f t="shared" si="1"/>
        <v>0.3861082737487232</v>
      </c>
      <c r="P22" s="9"/>
    </row>
    <row r="23" spans="1:16" ht="15">
      <c r="A23" s="12"/>
      <c r="B23" s="25">
        <v>324.61</v>
      </c>
      <c r="C23" s="20" t="s">
        <v>21</v>
      </c>
      <c r="D23" s="46">
        <v>827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827</v>
      </c>
      <c r="O23" s="47">
        <f t="shared" si="1"/>
        <v>0.1407899216887981</v>
      </c>
      <c r="P23" s="9"/>
    </row>
    <row r="24" spans="1:16" ht="15">
      <c r="A24" s="12"/>
      <c r="B24" s="25">
        <v>325.1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36916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36916</v>
      </c>
      <c r="O24" s="47">
        <f t="shared" si="1"/>
        <v>6.284644194756554</v>
      </c>
      <c r="P24" s="9"/>
    </row>
    <row r="25" spans="1:16" ht="15">
      <c r="A25" s="12"/>
      <c r="B25" s="25">
        <v>329</v>
      </c>
      <c r="C25" s="20" t="s">
        <v>23</v>
      </c>
      <c r="D25" s="46">
        <v>680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5">SUM(D25:M25)</f>
        <v>680</v>
      </c>
      <c r="O25" s="47">
        <f t="shared" si="1"/>
        <v>0.11576438542730677</v>
      </c>
      <c r="P25" s="9"/>
    </row>
    <row r="26" spans="1:16" ht="15.75">
      <c r="A26" s="29" t="s">
        <v>24</v>
      </c>
      <c r="B26" s="30"/>
      <c r="C26" s="31"/>
      <c r="D26" s="32">
        <f aca="true" t="shared" si="6" ref="D26:M26">SUM(D27:D33)</f>
        <v>736247</v>
      </c>
      <c r="E26" s="32">
        <f t="shared" si="6"/>
        <v>4265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740512</v>
      </c>
      <c r="O26" s="45">
        <f t="shared" si="1"/>
        <v>126.06605379639088</v>
      </c>
      <c r="P26" s="10"/>
    </row>
    <row r="27" spans="1:16" ht="15">
      <c r="A27" s="12"/>
      <c r="B27" s="25">
        <v>331.2</v>
      </c>
      <c r="C27" s="20" t="s">
        <v>132</v>
      </c>
      <c r="D27" s="46">
        <v>92063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92063</v>
      </c>
      <c r="O27" s="47">
        <f t="shared" si="1"/>
        <v>15.672965611167859</v>
      </c>
      <c r="P27" s="9"/>
    </row>
    <row r="28" spans="1:16" ht="15">
      <c r="A28" s="12"/>
      <c r="B28" s="25">
        <v>334.2</v>
      </c>
      <c r="C28" s="20" t="s">
        <v>26</v>
      </c>
      <c r="D28" s="46">
        <v>4235</v>
      </c>
      <c r="E28" s="46">
        <v>4265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8500</v>
      </c>
      <c r="O28" s="47">
        <f t="shared" si="1"/>
        <v>1.4470548178413347</v>
      </c>
      <c r="P28" s="9"/>
    </row>
    <row r="29" spans="1:16" ht="15">
      <c r="A29" s="12"/>
      <c r="B29" s="25">
        <v>335.12</v>
      </c>
      <c r="C29" s="20" t="s">
        <v>110</v>
      </c>
      <c r="D29" s="46">
        <v>181679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181679</v>
      </c>
      <c r="O29" s="47">
        <f t="shared" si="1"/>
        <v>30.92934967654069</v>
      </c>
      <c r="P29" s="9"/>
    </row>
    <row r="30" spans="1:16" ht="15">
      <c r="A30" s="12"/>
      <c r="B30" s="25">
        <v>335.15</v>
      </c>
      <c r="C30" s="20" t="s">
        <v>111</v>
      </c>
      <c r="D30" s="46">
        <v>10806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10806</v>
      </c>
      <c r="O30" s="47">
        <f t="shared" si="1"/>
        <v>1.839632277834525</v>
      </c>
      <c r="P30" s="9"/>
    </row>
    <row r="31" spans="1:16" ht="15">
      <c r="A31" s="12"/>
      <c r="B31" s="25">
        <v>335.18</v>
      </c>
      <c r="C31" s="20" t="s">
        <v>112</v>
      </c>
      <c r="D31" s="46">
        <v>439535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439535</v>
      </c>
      <c r="O31" s="47">
        <f t="shared" si="1"/>
        <v>74.82720463057542</v>
      </c>
      <c r="P31" s="9"/>
    </row>
    <row r="32" spans="1:16" ht="15">
      <c r="A32" s="12"/>
      <c r="B32" s="25">
        <v>335.21</v>
      </c>
      <c r="C32" s="20" t="s">
        <v>30</v>
      </c>
      <c r="D32" s="46">
        <v>6630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6630</v>
      </c>
      <c r="O32" s="47">
        <f t="shared" si="1"/>
        <v>1.128702757916241</v>
      </c>
      <c r="P32" s="9"/>
    </row>
    <row r="33" spans="1:16" ht="15">
      <c r="A33" s="12"/>
      <c r="B33" s="25">
        <v>338</v>
      </c>
      <c r="C33" s="20" t="s">
        <v>31</v>
      </c>
      <c r="D33" s="46">
        <v>1299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1299</v>
      </c>
      <c r="O33" s="47">
        <f t="shared" si="1"/>
        <v>0.22114402451481102</v>
      </c>
      <c r="P33" s="9"/>
    </row>
    <row r="34" spans="1:16" ht="15.75">
      <c r="A34" s="29" t="s">
        <v>36</v>
      </c>
      <c r="B34" s="30"/>
      <c r="C34" s="31"/>
      <c r="D34" s="32">
        <f aca="true" t="shared" si="7" ref="D34:M34">SUM(D35:D47)</f>
        <v>2112902</v>
      </c>
      <c r="E34" s="32">
        <f t="shared" si="7"/>
        <v>385408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7290322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9788632</v>
      </c>
      <c r="O34" s="45">
        <f t="shared" si="1"/>
        <v>1666.4337759618659</v>
      </c>
      <c r="P34" s="10"/>
    </row>
    <row r="35" spans="1:16" ht="15">
      <c r="A35" s="12"/>
      <c r="B35" s="25">
        <v>341.1</v>
      </c>
      <c r="C35" s="20" t="s">
        <v>113</v>
      </c>
      <c r="D35" s="46">
        <v>38186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38186</v>
      </c>
      <c r="O35" s="47">
        <f t="shared" si="1"/>
        <v>6.5008512087163774</v>
      </c>
      <c r="P35" s="9"/>
    </row>
    <row r="36" spans="1:16" ht="15">
      <c r="A36" s="12"/>
      <c r="B36" s="25">
        <v>341.3</v>
      </c>
      <c r="C36" s="20" t="s">
        <v>114</v>
      </c>
      <c r="D36" s="46">
        <v>725436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7">SUM(D36:M36)</f>
        <v>725436</v>
      </c>
      <c r="O36" s="47">
        <f t="shared" si="1"/>
        <v>123.49948927477017</v>
      </c>
      <c r="P36" s="9"/>
    </row>
    <row r="37" spans="1:16" ht="15">
      <c r="A37" s="12"/>
      <c r="B37" s="25">
        <v>341.9</v>
      </c>
      <c r="C37" s="20" t="s">
        <v>115</v>
      </c>
      <c r="D37" s="46">
        <v>172030</v>
      </c>
      <c r="E37" s="46">
        <v>215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172245</v>
      </c>
      <c r="O37" s="47">
        <f aca="true" t="shared" si="9" ref="O37:O65">(N37/O$67)</f>
        <v>29.323289070480083</v>
      </c>
      <c r="P37" s="9"/>
    </row>
    <row r="38" spans="1:16" ht="15">
      <c r="A38" s="12"/>
      <c r="B38" s="25">
        <v>342.1</v>
      </c>
      <c r="C38" s="20" t="s">
        <v>41</v>
      </c>
      <c r="D38" s="46">
        <v>26115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26115</v>
      </c>
      <c r="O38" s="47">
        <f t="shared" si="9"/>
        <v>4.4458631256384065</v>
      </c>
      <c r="P38" s="9"/>
    </row>
    <row r="39" spans="1:16" ht="15">
      <c r="A39" s="12"/>
      <c r="B39" s="25">
        <v>342.2</v>
      </c>
      <c r="C39" s="20" t="s">
        <v>42</v>
      </c>
      <c r="D39" s="46">
        <v>67942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67942</v>
      </c>
      <c r="O39" s="47">
        <f t="shared" si="9"/>
        <v>11.566564521620702</v>
      </c>
      <c r="P39" s="9"/>
    </row>
    <row r="40" spans="1:16" ht="15">
      <c r="A40" s="12"/>
      <c r="B40" s="25">
        <v>342.4</v>
      </c>
      <c r="C40" s="20" t="s">
        <v>43</v>
      </c>
      <c r="D40" s="46">
        <v>728937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728937</v>
      </c>
      <c r="O40" s="47">
        <f t="shared" si="9"/>
        <v>124.09550561797752</v>
      </c>
      <c r="P40" s="9"/>
    </row>
    <row r="41" spans="1:16" ht="15">
      <c r="A41" s="12"/>
      <c r="B41" s="25">
        <v>342.5</v>
      </c>
      <c r="C41" s="20" t="s">
        <v>44</v>
      </c>
      <c r="D41" s="46">
        <v>0</v>
      </c>
      <c r="E41" s="46">
        <v>385193</v>
      </c>
      <c r="F41" s="46">
        <v>0</v>
      </c>
      <c r="G41" s="46">
        <v>0</v>
      </c>
      <c r="H41" s="46">
        <v>0</v>
      </c>
      <c r="I41" s="46">
        <v>538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385731</v>
      </c>
      <c r="O41" s="47">
        <f t="shared" si="9"/>
        <v>65.66751787538304</v>
      </c>
      <c r="P41" s="9"/>
    </row>
    <row r="42" spans="1:16" ht="15">
      <c r="A42" s="12"/>
      <c r="B42" s="25">
        <v>342.6</v>
      </c>
      <c r="C42" s="20" t="s">
        <v>45</v>
      </c>
      <c r="D42" s="46">
        <v>331433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331433</v>
      </c>
      <c r="O42" s="47">
        <f t="shared" si="9"/>
        <v>56.4237316990126</v>
      </c>
      <c r="P42" s="9"/>
    </row>
    <row r="43" spans="1:16" ht="15">
      <c r="A43" s="12"/>
      <c r="B43" s="25">
        <v>343.3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6369555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6369555</v>
      </c>
      <c r="O43" s="47">
        <f t="shared" si="9"/>
        <v>1084.3641470888663</v>
      </c>
      <c r="P43" s="9"/>
    </row>
    <row r="44" spans="1:16" ht="15">
      <c r="A44" s="12"/>
      <c r="B44" s="25">
        <v>343.4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487874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487874</v>
      </c>
      <c r="O44" s="47">
        <f t="shared" si="9"/>
        <v>83.05652025876745</v>
      </c>
      <c r="P44" s="9"/>
    </row>
    <row r="45" spans="1:16" ht="15">
      <c r="A45" s="12"/>
      <c r="B45" s="25">
        <v>343.6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432355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432355</v>
      </c>
      <c r="O45" s="47">
        <f t="shared" si="9"/>
        <v>73.60486891385767</v>
      </c>
      <c r="P45" s="9"/>
    </row>
    <row r="46" spans="1:16" ht="15">
      <c r="A46" s="12"/>
      <c r="B46" s="25">
        <v>347.2</v>
      </c>
      <c r="C46" s="20" t="s">
        <v>88</v>
      </c>
      <c r="D46" s="46">
        <v>8836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8836</v>
      </c>
      <c r="O46" s="47">
        <f t="shared" si="9"/>
        <v>1.5042560435818864</v>
      </c>
      <c r="P46" s="9"/>
    </row>
    <row r="47" spans="1:16" ht="15">
      <c r="A47" s="12"/>
      <c r="B47" s="25">
        <v>347.4</v>
      </c>
      <c r="C47" s="20" t="s">
        <v>50</v>
      </c>
      <c r="D47" s="46">
        <v>13987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13987</v>
      </c>
      <c r="O47" s="47">
        <f t="shared" si="9"/>
        <v>2.381171263193735</v>
      </c>
      <c r="P47" s="9"/>
    </row>
    <row r="48" spans="1:16" ht="15.75">
      <c r="A48" s="29" t="s">
        <v>37</v>
      </c>
      <c r="B48" s="30"/>
      <c r="C48" s="31"/>
      <c r="D48" s="32">
        <f aca="true" t="shared" si="10" ref="D48:M48">SUM(D49:D50)</f>
        <v>11708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459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12167</v>
      </c>
      <c r="O48" s="45">
        <f t="shared" si="9"/>
        <v>2.071331290432414</v>
      </c>
      <c r="P48" s="10"/>
    </row>
    <row r="49" spans="1:16" ht="15">
      <c r="A49" s="13"/>
      <c r="B49" s="39">
        <v>351.5</v>
      </c>
      <c r="C49" s="21" t="s">
        <v>54</v>
      </c>
      <c r="D49" s="46">
        <v>6550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6550</v>
      </c>
      <c r="O49" s="47">
        <f t="shared" si="9"/>
        <v>1.1150834184542049</v>
      </c>
      <c r="P49" s="9"/>
    </row>
    <row r="50" spans="1:16" ht="15">
      <c r="A50" s="13"/>
      <c r="B50" s="39">
        <v>354</v>
      </c>
      <c r="C50" s="21" t="s">
        <v>55</v>
      </c>
      <c r="D50" s="46">
        <v>5158</v>
      </c>
      <c r="E50" s="46">
        <v>0</v>
      </c>
      <c r="F50" s="46">
        <v>0</v>
      </c>
      <c r="G50" s="46">
        <v>0</v>
      </c>
      <c r="H50" s="46">
        <v>0</v>
      </c>
      <c r="I50" s="46">
        <v>459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5617</v>
      </c>
      <c r="O50" s="47">
        <f t="shared" si="9"/>
        <v>0.956247871978209</v>
      </c>
      <c r="P50" s="9"/>
    </row>
    <row r="51" spans="1:16" ht="15.75">
      <c r="A51" s="29" t="s">
        <v>3</v>
      </c>
      <c r="B51" s="30"/>
      <c r="C51" s="31"/>
      <c r="D51" s="32">
        <f aca="true" t="shared" si="11" ref="D51:M51">SUM(D52:D60)</f>
        <v>310868</v>
      </c>
      <c r="E51" s="32">
        <f t="shared" si="11"/>
        <v>3108</v>
      </c>
      <c r="F51" s="32">
        <f t="shared" si="11"/>
        <v>0</v>
      </c>
      <c r="G51" s="32">
        <f t="shared" si="11"/>
        <v>3484</v>
      </c>
      <c r="H51" s="32">
        <f t="shared" si="11"/>
        <v>0</v>
      </c>
      <c r="I51" s="32">
        <f t="shared" si="11"/>
        <v>9098</v>
      </c>
      <c r="J51" s="32">
        <f t="shared" si="11"/>
        <v>0</v>
      </c>
      <c r="K51" s="32">
        <f t="shared" si="11"/>
        <v>3656673</v>
      </c>
      <c r="L51" s="32">
        <f t="shared" si="11"/>
        <v>0</v>
      </c>
      <c r="M51" s="32">
        <f t="shared" si="11"/>
        <v>0</v>
      </c>
      <c r="N51" s="32">
        <f>SUM(D51:M51)</f>
        <v>3983231</v>
      </c>
      <c r="O51" s="45">
        <f t="shared" si="9"/>
        <v>678.1121893088185</v>
      </c>
      <c r="P51" s="10"/>
    </row>
    <row r="52" spans="1:16" ht="15">
      <c r="A52" s="12"/>
      <c r="B52" s="25">
        <v>361.1</v>
      </c>
      <c r="C52" s="20" t="s">
        <v>56</v>
      </c>
      <c r="D52" s="46">
        <v>48065</v>
      </c>
      <c r="E52" s="46">
        <v>3053</v>
      </c>
      <c r="F52" s="46">
        <v>0</v>
      </c>
      <c r="G52" s="46">
        <v>3484</v>
      </c>
      <c r="H52" s="46">
        <v>0</v>
      </c>
      <c r="I52" s="46">
        <v>0</v>
      </c>
      <c r="J52" s="46">
        <v>0</v>
      </c>
      <c r="K52" s="46">
        <v>442227</v>
      </c>
      <c r="L52" s="46">
        <v>0</v>
      </c>
      <c r="M52" s="46">
        <v>0</v>
      </c>
      <c r="N52" s="46">
        <f>SUM(D52:M52)</f>
        <v>496829</v>
      </c>
      <c r="O52" s="47">
        <f t="shared" si="9"/>
        <v>84.58103506979911</v>
      </c>
      <c r="P52" s="9"/>
    </row>
    <row r="53" spans="1:16" ht="15">
      <c r="A53" s="12"/>
      <c r="B53" s="25">
        <v>361.3</v>
      </c>
      <c r="C53" s="20" t="s">
        <v>89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1622813</v>
      </c>
      <c r="L53" s="46">
        <v>0</v>
      </c>
      <c r="M53" s="46">
        <v>0</v>
      </c>
      <c r="N53" s="46">
        <f aca="true" t="shared" si="12" ref="N53:N60">SUM(D53:M53)</f>
        <v>1622813</v>
      </c>
      <c r="O53" s="47">
        <f t="shared" si="9"/>
        <v>276.27051413006467</v>
      </c>
      <c r="P53" s="9"/>
    </row>
    <row r="54" spans="1:16" ht="15">
      <c r="A54" s="12"/>
      <c r="B54" s="25">
        <v>361.4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139121</v>
      </c>
      <c r="L54" s="46">
        <v>0</v>
      </c>
      <c r="M54" s="46">
        <v>0</v>
      </c>
      <c r="N54" s="46">
        <f t="shared" si="12"/>
        <v>139121</v>
      </c>
      <c r="O54" s="47">
        <f t="shared" si="9"/>
        <v>23.684201566224036</v>
      </c>
      <c r="P54" s="9"/>
    </row>
    <row r="55" spans="1:16" ht="15">
      <c r="A55" s="12"/>
      <c r="B55" s="25">
        <v>362</v>
      </c>
      <c r="C55" s="20" t="s">
        <v>59</v>
      </c>
      <c r="D55" s="46">
        <v>218931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218931</v>
      </c>
      <c r="O55" s="47">
        <f t="shared" si="9"/>
        <v>37.2711950970378</v>
      </c>
      <c r="P55" s="9"/>
    </row>
    <row r="56" spans="1:16" ht="15">
      <c r="A56" s="12"/>
      <c r="B56" s="25">
        <v>364</v>
      </c>
      <c r="C56" s="20" t="s">
        <v>117</v>
      </c>
      <c r="D56" s="46">
        <v>21976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21976</v>
      </c>
      <c r="O56" s="47">
        <f t="shared" si="9"/>
        <v>3.7412325502213144</v>
      </c>
      <c r="P56" s="9"/>
    </row>
    <row r="57" spans="1:16" ht="15">
      <c r="A57" s="12"/>
      <c r="B57" s="25">
        <v>365</v>
      </c>
      <c r="C57" s="20" t="s">
        <v>118</v>
      </c>
      <c r="D57" s="46">
        <v>213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213</v>
      </c>
      <c r="O57" s="47">
        <f t="shared" si="9"/>
        <v>0.03626149131767109</v>
      </c>
      <c r="P57" s="9"/>
    </row>
    <row r="58" spans="1:16" ht="15">
      <c r="A58" s="12"/>
      <c r="B58" s="25">
        <v>366</v>
      </c>
      <c r="C58" s="20" t="s">
        <v>62</v>
      </c>
      <c r="D58" s="46">
        <v>5500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5500</v>
      </c>
      <c r="O58" s="47">
        <f t="shared" si="9"/>
        <v>0.9363295880149812</v>
      </c>
      <c r="P58" s="9"/>
    </row>
    <row r="59" spans="1:16" ht="15">
      <c r="A59" s="12"/>
      <c r="B59" s="25">
        <v>368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1450158</v>
      </c>
      <c r="L59" s="46">
        <v>0</v>
      </c>
      <c r="M59" s="46">
        <v>0</v>
      </c>
      <c r="N59" s="46">
        <f t="shared" si="12"/>
        <v>1450158</v>
      </c>
      <c r="O59" s="47">
        <f t="shared" si="9"/>
        <v>246.87742594484166</v>
      </c>
      <c r="P59" s="9"/>
    </row>
    <row r="60" spans="1:16" ht="15">
      <c r="A60" s="12"/>
      <c r="B60" s="25">
        <v>369.9</v>
      </c>
      <c r="C60" s="20" t="s">
        <v>64</v>
      </c>
      <c r="D60" s="46">
        <v>16183</v>
      </c>
      <c r="E60" s="46">
        <v>55</v>
      </c>
      <c r="F60" s="46">
        <v>0</v>
      </c>
      <c r="G60" s="46">
        <v>0</v>
      </c>
      <c r="H60" s="46">
        <v>0</v>
      </c>
      <c r="I60" s="46">
        <v>9098</v>
      </c>
      <c r="J60" s="46">
        <v>0</v>
      </c>
      <c r="K60" s="46">
        <v>2354</v>
      </c>
      <c r="L60" s="46">
        <v>0</v>
      </c>
      <c r="M60" s="46">
        <v>0</v>
      </c>
      <c r="N60" s="46">
        <f t="shared" si="12"/>
        <v>27690</v>
      </c>
      <c r="O60" s="47">
        <f t="shared" si="9"/>
        <v>4.713993871297242</v>
      </c>
      <c r="P60" s="9"/>
    </row>
    <row r="61" spans="1:16" ht="15.75">
      <c r="A61" s="29" t="s">
        <v>38</v>
      </c>
      <c r="B61" s="30"/>
      <c r="C61" s="31"/>
      <c r="D61" s="32">
        <f aca="true" t="shared" si="13" ref="D61:M61">SUM(D62:D64)</f>
        <v>300683</v>
      </c>
      <c r="E61" s="32">
        <f t="shared" si="13"/>
        <v>1151130</v>
      </c>
      <c r="F61" s="32">
        <f t="shared" si="13"/>
        <v>0</v>
      </c>
      <c r="G61" s="32">
        <f t="shared" si="13"/>
        <v>173585</v>
      </c>
      <c r="H61" s="32">
        <f t="shared" si="13"/>
        <v>0</v>
      </c>
      <c r="I61" s="32">
        <f t="shared" si="13"/>
        <v>59333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1684731</v>
      </c>
      <c r="O61" s="45">
        <f t="shared" si="9"/>
        <v>286.81154239019406</v>
      </c>
      <c r="P61" s="9"/>
    </row>
    <row r="62" spans="1:16" ht="15">
      <c r="A62" s="12"/>
      <c r="B62" s="25">
        <v>381</v>
      </c>
      <c r="C62" s="20" t="s">
        <v>65</v>
      </c>
      <c r="D62" s="46">
        <v>195378</v>
      </c>
      <c r="E62" s="46">
        <v>1151130</v>
      </c>
      <c r="F62" s="46">
        <v>0</v>
      </c>
      <c r="G62" s="46">
        <v>173585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1520093</v>
      </c>
      <c r="O62" s="47">
        <f t="shared" si="9"/>
        <v>258.7832822608103</v>
      </c>
      <c r="P62" s="9"/>
    </row>
    <row r="63" spans="1:16" ht="15">
      <c r="A63" s="12"/>
      <c r="B63" s="25">
        <v>383</v>
      </c>
      <c r="C63" s="20" t="s">
        <v>123</v>
      </c>
      <c r="D63" s="46">
        <v>105305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105305</v>
      </c>
      <c r="O63" s="47">
        <f t="shared" si="9"/>
        <v>17.927306775621382</v>
      </c>
      <c r="P63" s="9"/>
    </row>
    <row r="64" spans="1:16" ht="15.75" thickBot="1">
      <c r="A64" s="12"/>
      <c r="B64" s="25">
        <v>389.1</v>
      </c>
      <c r="C64" s="20" t="s">
        <v>119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59333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59333</v>
      </c>
      <c r="O64" s="47">
        <f t="shared" si="9"/>
        <v>10.100953353762343</v>
      </c>
      <c r="P64" s="9"/>
    </row>
    <row r="65" spans="1:119" ht="16.5" thickBot="1">
      <c r="A65" s="14" t="s">
        <v>52</v>
      </c>
      <c r="B65" s="23"/>
      <c r="C65" s="22"/>
      <c r="D65" s="15">
        <f aca="true" t="shared" si="14" ref="D65:M65">SUM(D5,D18,D26,D34,D48,D51,D61)</f>
        <v>13309145</v>
      </c>
      <c r="E65" s="15">
        <f t="shared" si="14"/>
        <v>1543911</v>
      </c>
      <c r="F65" s="15">
        <f t="shared" si="14"/>
        <v>0</v>
      </c>
      <c r="G65" s="15">
        <f t="shared" si="14"/>
        <v>177069</v>
      </c>
      <c r="H65" s="15">
        <f t="shared" si="14"/>
        <v>0</v>
      </c>
      <c r="I65" s="15">
        <f t="shared" si="14"/>
        <v>7396128</v>
      </c>
      <c r="J65" s="15">
        <f t="shared" si="14"/>
        <v>0</v>
      </c>
      <c r="K65" s="15">
        <f t="shared" si="14"/>
        <v>3656673</v>
      </c>
      <c r="L65" s="15">
        <f t="shared" si="14"/>
        <v>0</v>
      </c>
      <c r="M65" s="15">
        <f t="shared" si="14"/>
        <v>0</v>
      </c>
      <c r="N65" s="15">
        <f>SUM(D65:M65)</f>
        <v>26082926</v>
      </c>
      <c r="O65" s="38">
        <f t="shared" si="9"/>
        <v>4440.40279196459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140</v>
      </c>
      <c r="M67" s="48"/>
      <c r="N67" s="48"/>
      <c r="O67" s="43">
        <v>5874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93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9219942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9219942</v>
      </c>
      <c r="O5" s="33">
        <f aca="true" t="shared" si="1" ref="O5:O36">(N5/O$65)</f>
        <v>1576.0584615384616</v>
      </c>
      <c r="P5" s="6"/>
    </row>
    <row r="6" spans="1:16" ht="15">
      <c r="A6" s="12"/>
      <c r="B6" s="25">
        <v>311</v>
      </c>
      <c r="C6" s="20" t="s">
        <v>2</v>
      </c>
      <c r="D6" s="46">
        <v>6800483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6800483</v>
      </c>
      <c r="O6" s="47">
        <f t="shared" si="1"/>
        <v>1162.4757264957266</v>
      </c>
      <c r="P6" s="9"/>
    </row>
    <row r="7" spans="1:16" ht="15">
      <c r="A7" s="12"/>
      <c r="B7" s="25">
        <v>312.41</v>
      </c>
      <c r="C7" s="20" t="s">
        <v>11</v>
      </c>
      <c r="D7" s="46">
        <v>134262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134262</v>
      </c>
      <c r="O7" s="47">
        <f t="shared" si="1"/>
        <v>22.950769230769232</v>
      </c>
      <c r="P7" s="9"/>
    </row>
    <row r="8" spans="1:16" ht="15">
      <c r="A8" s="12"/>
      <c r="B8" s="25">
        <v>312.42</v>
      </c>
      <c r="C8" s="20" t="s">
        <v>10</v>
      </c>
      <c r="D8" s="46">
        <v>62287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62287</v>
      </c>
      <c r="O8" s="47">
        <f t="shared" si="1"/>
        <v>10.647350427350426</v>
      </c>
      <c r="P8" s="9"/>
    </row>
    <row r="9" spans="1:16" ht="15">
      <c r="A9" s="12"/>
      <c r="B9" s="25">
        <v>312.51</v>
      </c>
      <c r="C9" s="20" t="s">
        <v>73</v>
      </c>
      <c r="D9" s="46">
        <v>156424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156424</v>
      </c>
      <c r="O9" s="47">
        <f t="shared" si="1"/>
        <v>26.7391452991453</v>
      </c>
      <c r="P9" s="9"/>
    </row>
    <row r="10" spans="1:16" ht="15">
      <c r="A10" s="12"/>
      <c r="B10" s="25">
        <v>312.52</v>
      </c>
      <c r="C10" s="20" t="s">
        <v>107</v>
      </c>
      <c r="D10" s="46">
        <v>649262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649262</v>
      </c>
      <c r="O10" s="47">
        <f t="shared" si="1"/>
        <v>110.98495726495726</v>
      </c>
      <c r="P10" s="9"/>
    </row>
    <row r="11" spans="1:16" ht="15">
      <c r="A11" s="12"/>
      <c r="B11" s="25">
        <v>312.6</v>
      </c>
      <c r="C11" s="20" t="s">
        <v>131</v>
      </c>
      <c r="D11" s="46">
        <v>422754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422754</v>
      </c>
      <c r="O11" s="47">
        <f t="shared" si="1"/>
        <v>72.26564102564103</v>
      </c>
      <c r="P11" s="9"/>
    </row>
    <row r="12" spans="1:16" ht="15">
      <c r="A12" s="12"/>
      <c r="B12" s="25">
        <v>314.1</v>
      </c>
      <c r="C12" s="20" t="s">
        <v>12</v>
      </c>
      <c r="D12" s="46">
        <v>564897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564897</v>
      </c>
      <c r="O12" s="47">
        <f t="shared" si="1"/>
        <v>96.56358974358974</v>
      </c>
      <c r="P12" s="9"/>
    </row>
    <row r="13" spans="1:16" ht="15">
      <c r="A13" s="12"/>
      <c r="B13" s="25">
        <v>314.4</v>
      </c>
      <c r="C13" s="20" t="s">
        <v>14</v>
      </c>
      <c r="D13" s="46">
        <v>1803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1803</v>
      </c>
      <c r="O13" s="47">
        <f t="shared" si="1"/>
        <v>0.3082051282051282</v>
      </c>
      <c r="P13" s="9"/>
    </row>
    <row r="14" spans="1:16" ht="15">
      <c r="A14" s="12"/>
      <c r="B14" s="25">
        <v>314.8</v>
      </c>
      <c r="C14" s="20" t="s">
        <v>79</v>
      </c>
      <c r="D14" s="46">
        <v>33070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33070</v>
      </c>
      <c r="O14" s="47">
        <f t="shared" si="1"/>
        <v>5.652991452991453</v>
      </c>
      <c r="P14" s="9"/>
    </row>
    <row r="15" spans="1:16" ht="15">
      <c r="A15" s="12"/>
      <c r="B15" s="25">
        <v>315</v>
      </c>
      <c r="C15" s="20" t="s">
        <v>108</v>
      </c>
      <c r="D15" s="46">
        <v>302410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302410</v>
      </c>
      <c r="O15" s="47">
        <f t="shared" si="1"/>
        <v>51.69401709401709</v>
      </c>
      <c r="P15" s="9"/>
    </row>
    <row r="16" spans="1:16" ht="15">
      <c r="A16" s="12"/>
      <c r="B16" s="25">
        <v>316</v>
      </c>
      <c r="C16" s="20" t="s">
        <v>109</v>
      </c>
      <c r="D16" s="46">
        <v>92290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92290</v>
      </c>
      <c r="O16" s="47">
        <f t="shared" si="1"/>
        <v>15.776068376068377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SUM(D18:D22)</f>
        <v>468096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33509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32">SUM(D17:M17)</f>
        <v>501605</v>
      </c>
      <c r="O17" s="45">
        <f t="shared" si="1"/>
        <v>85.74444444444444</v>
      </c>
      <c r="P17" s="10"/>
    </row>
    <row r="18" spans="1:16" ht="15">
      <c r="A18" s="12"/>
      <c r="B18" s="25">
        <v>323.1</v>
      </c>
      <c r="C18" s="20" t="s">
        <v>18</v>
      </c>
      <c r="D18" s="46">
        <v>464841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464841</v>
      </c>
      <c r="O18" s="47">
        <f t="shared" si="1"/>
        <v>79.46</v>
      </c>
      <c r="P18" s="9"/>
    </row>
    <row r="19" spans="1:16" ht="15">
      <c r="A19" s="12"/>
      <c r="B19" s="25">
        <v>323.4</v>
      </c>
      <c r="C19" s="20" t="s">
        <v>137</v>
      </c>
      <c r="D19" s="46">
        <v>2829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2829</v>
      </c>
      <c r="O19" s="47">
        <f t="shared" si="1"/>
        <v>0.4835897435897436</v>
      </c>
      <c r="P19" s="9"/>
    </row>
    <row r="20" spans="1:16" ht="15">
      <c r="A20" s="12"/>
      <c r="B20" s="25">
        <v>324.12</v>
      </c>
      <c r="C20" s="20" t="s">
        <v>85</v>
      </c>
      <c r="D20" s="46">
        <v>150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</v>
      </c>
      <c r="O20" s="47">
        <f t="shared" si="1"/>
        <v>0.02564102564102564</v>
      </c>
      <c r="P20" s="9"/>
    </row>
    <row r="21" spans="1:16" ht="15">
      <c r="A21" s="12"/>
      <c r="B21" s="25">
        <v>324.62</v>
      </c>
      <c r="C21" s="20" t="s">
        <v>86</v>
      </c>
      <c r="D21" s="46">
        <v>276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</v>
      </c>
      <c r="O21" s="47">
        <f t="shared" si="1"/>
        <v>0.04717948717948718</v>
      </c>
      <c r="P21" s="9"/>
    </row>
    <row r="22" spans="1:16" ht="15">
      <c r="A22" s="12"/>
      <c r="B22" s="25">
        <v>325.1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33509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33509</v>
      </c>
      <c r="O22" s="47">
        <f t="shared" si="1"/>
        <v>5.728034188034188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SUM(D24:D30)</f>
        <v>690735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690735</v>
      </c>
      <c r="O23" s="45">
        <f t="shared" si="1"/>
        <v>118.07435897435897</v>
      </c>
      <c r="P23" s="10"/>
    </row>
    <row r="24" spans="1:16" ht="15">
      <c r="A24" s="12"/>
      <c r="B24" s="25">
        <v>334.2</v>
      </c>
      <c r="C24" s="20" t="s">
        <v>26</v>
      </c>
      <c r="D24" s="46">
        <v>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500</v>
      </c>
      <c r="O24" s="47">
        <f t="shared" si="1"/>
        <v>0.08547008547008547</v>
      </c>
      <c r="P24" s="9"/>
    </row>
    <row r="25" spans="1:16" ht="15">
      <c r="A25" s="12"/>
      <c r="B25" s="25">
        <v>335.12</v>
      </c>
      <c r="C25" s="20" t="s">
        <v>110</v>
      </c>
      <c r="D25" s="46">
        <v>189752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189752</v>
      </c>
      <c r="O25" s="47">
        <f t="shared" si="1"/>
        <v>32.436239316239316</v>
      </c>
      <c r="P25" s="9"/>
    </row>
    <row r="26" spans="1:16" ht="15">
      <c r="A26" s="12"/>
      <c r="B26" s="25">
        <v>335.15</v>
      </c>
      <c r="C26" s="20" t="s">
        <v>111</v>
      </c>
      <c r="D26" s="46">
        <v>10027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10027</v>
      </c>
      <c r="O26" s="47">
        <f t="shared" si="1"/>
        <v>1.714017094017094</v>
      </c>
      <c r="P26" s="9"/>
    </row>
    <row r="27" spans="1:16" ht="15">
      <c r="A27" s="12"/>
      <c r="B27" s="25">
        <v>335.18</v>
      </c>
      <c r="C27" s="20" t="s">
        <v>112</v>
      </c>
      <c r="D27" s="46">
        <v>465319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465319</v>
      </c>
      <c r="O27" s="47">
        <f t="shared" si="1"/>
        <v>79.5417094017094</v>
      </c>
      <c r="P27" s="9"/>
    </row>
    <row r="28" spans="1:16" ht="15">
      <c r="A28" s="12"/>
      <c r="B28" s="25">
        <v>335.21</v>
      </c>
      <c r="C28" s="20" t="s">
        <v>30</v>
      </c>
      <c r="D28" s="46">
        <v>6142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6142</v>
      </c>
      <c r="O28" s="47">
        <f t="shared" si="1"/>
        <v>1.0499145299145298</v>
      </c>
      <c r="P28" s="9"/>
    </row>
    <row r="29" spans="1:16" ht="15">
      <c r="A29" s="12"/>
      <c r="B29" s="25">
        <v>337.2</v>
      </c>
      <c r="C29" s="20" t="s">
        <v>128</v>
      </c>
      <c r="D29" s="46">
        <v>17192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17192</v>
      </c>
      <c r="O29" s="47">
        <f t="shared" si="1"/>
        <v>2.9388034188034187</v>
      </c>
      <c r="P29" s="9"/>
    </row>
    <row r="30" spans="1:16" ht="15">
      <c r="A30" s="12"/>
      <c r="B30" s="25">
        <v>338</v>
      </c>
      <c r="C30" s="20" t="s">
        <v>31</v>
      </c>
      <c r="D30" s="46">
        <v>1803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1803</v>
      </c>
      <c r="O30" s="47">
        <f t="shared" si="1"/>
        <v>0.3082051282051282</v>
      </c>
      <c r="P30" s="9"/>
    </row>
    <row r="31" spans="1:16" ht="15.75">
      <c r="A31" s="29" t="s">
        <v>36</v>
      </c>
      <c r="B31" s="30"/>
      <c r="C31" s="31"/>
      <c r="D31" s="32">
        <f aca="true" t="shared" si="6" ref="D31:M31">SUM(D32:D44)</f>
        <v>2626264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7090985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9717249</v>
      </c>
      <c r="O31" s="45">
        <f t="shared" si="1"/>
        <v>1661.0682051282051</v>
      </c>
      <c r="P31" s="10"/>
    </row>
    <row r="32" spans="1:16" ht="15">
      <c r="A32" s="12"/>
      <c r="B32" s="25">
        <v>341.1</v>
      </c>
      <c r="C32" s="20" t="s">
        <v>113</v>
      </c>
      <c r="D32" s="46">
        <v>29253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29253</v>
      </c>
      <c r="O32" s="47">
        <f t="shared" si="1"/>
        <v>5.000512820512821</v>
      </c>
      <c r="P32" s="9"/>
    </row>
    <row r="33" spans="1:16" ht="15">
      <c r="A33" s="12"/>
      <c r="B33" s="25">
        <v>341.3</v>
      </c>
      <c r="C33" s="20" t="s">
        <v>114</v>
      </c>
      <c r="D33" s="46">
        <v>696600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4">SUM(D33:M33)</f>
        <v>696600</v>
      </c>
      <c r="O33" s="47">
        <f t="shared" si="1"/>
        <v>119.07692307692308</v>
      </c>
      <c r="P33" s="9"/>
    </row>
    <row r="34" spans="1:16" ht="15">
      <c r="A34" s="12"/>
      <c r="B34" s="25">
        <v>341.9</v>
      </c>
      <c r="C34" s="20" t="s">
        <v>115</v>
      </c>
      <c r="D34" s="46">
        <v>63704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63704</v>
      </c>
      <c r="O34" s="47">
        <f t="shared" si="1"/>
        <v>10.88957264957265</v>
      </c>
      <c r="P34" s="9"/>
    </row>
    <row r="35" spans="1:16" ht="15">
      <c r="A35" s="12"/>
      <c r="B35" s="25">
        <v>342.1</v>
      </c>
      <c r="C35" s="20" t="s">
        <v>41</v>
      </c>
      <c r="D35" s="46">
        <v>22635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22635</v>
      </c>
      <c r="O35" s="47">
        <f t="shared" si="1"/>
        <v>3.8692307692307693</v>
      </c>
      <c r="P35" s="9"/>
    </row>
    <row r="36" spans="1:16" ht="15">
      <c r="A36" s="12"/>
      <c r="B36" s="25">
        <v>342.2</v>
      </c>
      <c r="C36" s="20" t="s">
        <v>42</v>
      </c>
      <c r="D36" s="46">
        <v>49700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49700</v>
      </c>
      <c r="O36" s="47">
        <f t="shared" si="1"/>
        <v>8.495726495726496</v>
      </c>
      <c r="P36" s="9"/>
    </row>
    <row r="37" spans="1:16" ht="15">
      <c r="A37" s="12"/>
      <c r="B37" s="25">
        <v>342.4</v>
      </c>
      <c r="C37" s="20" t="s">
        <v>43</v>
      </c>
      <c r="D37" s="46">
        <v>705706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705706</v>
      </c>
      <c r="O37" s="47">
        <f aca="true" t="shared" si="8" ref="O37:O63">(N37/O$65)</f>
        <v>120.63350427350427</v>
      </c>
      <c r="P37" s="9"/>
    </row>
    <row r="38" spans="1:16" ht="15">
      <c r="A38" s="12"/>
      <c r="B38" s="25">
        <v>342.5</v>
      </c>
      <c r="C38" s="20" t="s">
        <v>44</v>
      </c>
      <c r="D38" s="46">
        <v>653498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653498</v>
      </c>
      <c r="O38" s="47">
        <f t="shared" si="8"/>
        <v>111.70905982905983</v>
      </c>
      <c r="P38" s="9"/>
    </row>
    <row r="39" spans="1:16" ht="15">
      <c r="A39" s="12"/>
      <c r="B39" s="25">
        <v>342.6</v>
      </c>
      <c r="C39" s="20" t="s">
        <v>45</v>
      </c>
      <c r="D39" s="46">
        <v>326866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326866</v>
      </c>
      <c r="O39" s="47">
        <f t="shared" si="8"/>
        <v>55.874529914529916</v>
      </c>
      <c r="P39" s="9"/>
    </row>
    <row r="40" spans="1:16" ht="15">
      <c r="A40" s="12"/>
      <c r="B40" s="25">
        <v>343.3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6173278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6173278</v>
      </c>
      <c r="O40" s="47">
        <f t="shared" si="8"/>
        <v>1055.2611965811966</v>
      </c>
      <c r="P40" s="9"/>
    </row>
    <row r="41" spans="1:16" ht="15">
      <c r="A41" s="12"/>
      <c r="B41" s="25">
        <v>343.4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486893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486893</v>
      </c>
      <c r="O41" s="47">
        <f t="shared" si="8"/>
        <v>83.22957264957265</v>
      </c>
      <c r="P41" s="9"/>
    </row>
    <row r="42" spans="1:16" ht="15">
      <c r="A42" s="12"/>
      <c r="B42" s="25">
        <v>343.6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430814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430814</v>
      </c>
      <c r="O42" s="47">
        <f t="shared" si="8"/>
        <v>73.6434188034188</v>
      </c>
      <c r="P42" s="9"/>
    </row>
    <row r="43" spans="1:16" ht="15">
      <c r="A43" s="12"/>
      <c r="B43" s="25">
        <v>347.2</v>
      </c>
      <c r="C43" s="20" t="s">
        <v>88</v>
      </c>
      <c r="D43" s="46">
        <v>64846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64846</v>
      </c>
      <c r="O43" s="47">
        <f t="shared" si="8"/>
        <v>11.084786324786325</v>
      </c>
      <c r="P43" s="9"/>
    </row>
    <row r="44" spans="1:16" ht="15">
      <c r="A44" s="12"/>
      <c r="B44" s="25">
        <v>347.4</v>
      </c>
      <c r="C44" s="20" t="s">
        <v>50</v>
      </c>
      <c r="D44" s="46">
        <v>13456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13456</v>
      </c>
      <c r="O44" s="47">
        <f t="shared" si="8"/>
        <v>2.3001709401709403</v>
      </c>
      <c r="P44" s="9"/>
    </row>
    <row r="45" spans="1:16" ht="15.75">
      <c r="A45" s="29" t="s">
        <v>37</v>
      </c>
      <c r="B45" s="30"/>
      <c r="C45" s="31"/>
      <c r="D45" s="32">
        <f aca="true" t="shared" si="9" ref="D45:M45">SUM(D46:D48)</f>
        <v>87490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aca="true" t="shared" si="10" ref="N45:N50">SUM(D45:M45)</f>
        <v>87490</v>
      </c>
      <c r="O45" s="45">
        <f t="shared" si="8"/>
        <v>14.955555555555556</v>
      </c>
      <c r="P45" s="10"/>
    </row>
    <row r="46" spans="1:16" ht="15">
      <c r="A46" s="13"/>
      <c r="B46" s="39">
        <v>351.5</v>
      </c>
      <c r="C46" s="21" t="s">
        <v>54</v>
      </c>
      <c r="D46" s="46">
        <v>7078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7078</v>
      </c>
      <c r="O46" s="47">
        <f t="shared" si="8"/>
        <v>1.20991452991453</v>
      </c>
      <c r="P46" s="9"/>
    </row>
    <row r="47" spans="1:16" ht="15">
      <c r="A47" s="13"/>
      <c r="B47" s="39">
        <v>354</v>
      </c>
      <c r="C47" s="21" t="s">
        <v>55</v>
      </c>
      <c r="D47" s="46">
        <v>78143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78143</v>
      </c>
      <c r="O47" s="47">
        <f t="shared" si="8"/>
        <v>13.357777777777779</v>
      </c>
      <c r="P47" s="9"/>
    </row>
    <row r="48" spans="1:16" ht="15">
      <c r="A48" s="13"/>
      <c r="B48" s="39">
        <v>359</v>
      </c>
      <c r="C48" s="21" t="s">
        <v>82</v>
      </c>
      <c r="D48" s="46">
        <v>2269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2269</v>
      </c>
      <c r="O48" s="47">
        <f t="shared" si="8"/>
        <v>0.3878632478632479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SUM(D50:D58)</f>
        <v>404921</v>
      </c>
      <c r="E49" s="32">
        <f t="shared" si="11"/>
        <v>574</v>
      </c>
      <c r="F49" s="32">
        <f t="shared" si="11"/>
        <v>0</v>
      </c>
      <c r="G49" s="32">
        <f t="shared" si="11"/>
        <v>1166</v>
      </c>
      <c r="H49" s="32">
        <f t="shared" si="11"/>
        <v>0</v>
      </c>
      <c r="I49" s="32">
        <f t="shared" si="11"/>
        <v>6003</v>
      </c>
      <c r="J49" s="32">
        <f t="shared" si="11"/>
        <v>0</v>
      </c>
      <c r="K49" s="32">
        <f t="shared" si="11"/>
        <v>3265120</v>
      </c>
      <c r="L49" s="32">
        <f t="shared" si="11"/>
        <v>0</v>
      </c>
      <c r="M49" s="32">
        <f t="shared" si="11"/>
        <v>0</v>
      </c>
      <c r="N49" s="32">
        <f t="shared" si="10"/>
        <v>3677784</v>
      </c>
      <c r="O49" s="45">
        <f t="shared" si="8"/>
        <v>628.6810256410256</v>
      </c>
      <c r="P49" s="10"/>
    </row>
    <row r="50" spans="1:16" ht="15">
      <c r="A50" s="12"/>
      <c r="B50" s="25">
        <v>361.1</v>
      </c>
      <c r="C50" s="20" t="s">
        <v>56</v>
      </c>
      <c r="D50" s="46">
        <v>133195</v>
      </c>
      <c r="E50" s="46">
        <v>574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590694</v>
      </c>
      <c r="L50" s="46">
        <v>0</v>
      </c>
      <c r="M50" s="46">
        <v>0</v>
      </c>
      <c r="N50" s="46">
        <f t="shared" si="10"/>
        <v>724463</v>
      </c>
      <c r="O50" s="47">
        <f t="shared" si="8"/>
        <v>123.83982905982906</v>
      </c>
      <c r="P50" s="9"/>
    </row>
    <row r="51" spans="1:16" ht="15">
      <c r="A51" s="12"/>
      <c r="B51" s="25">
        <v>361.3</v>
      </c>
      <c r="C51" s="20" t="s">
        <v>89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-367423</v>
      </c>
      <c r="L51" s="46">
        <v>0</v>
      </c>
      <c r="M51" s="46">
        <v>0</v>
      </c>
      <c r="N51" s="46">
        <f aca="true" t="shared" si="12" ref="N51:N58">SUM(D51:M51)</f>
        <v>-367423</v>
      </c>
      <c r="O51" s="47">
        <f t="shared" si="8"/>
        <v>-62.80735042735043</v>
      </c>
      <c r="P51" s="9"/>
    </row>
    <row r="52" spans="1:16" ht="15">
      <c r="A52" s="12"/>
      <c r="B52" s="25">
        <v>361.4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604329</v>
      </c>
      <c r="L52" s="46">
        <v>0</v>
      </c>
      <c r="M52" s="46">
        <v>0</v>
      </c>
      <c r="N52" s="46">
        <f t="shared" si="12"/>
        <v>604329</v>
      </c>
      <c r="O52" s="47">
        <f t="shared" si="8"/>
        <v>103.30410256410256</v>
      </c>
      <c r="P52" s="9"/>
    </row>
    <row r="53" spans="1:16" ht="15">
      <c r="A53" s="12"/>
      <c r="B53" s="25">
        <v>362</v>
      </c>
      <c r="C53" s="20" t="s">
        <v>59</v>
      </c>
      <c r="D53" s="46">
        <v>213490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213490</v>
      </c>
      <c r="O53" s="47">
        <f t="shared" si="8"/>
        <v>36.494017094017096</v>
      </c>
      <c r="P53" s="9"/>
    </row>
    <row r="54" spans="1:16" ht="15">
      <c r="A54" s="12"/>
      <c r="B54" s="25">
        <v>364</v>
      </c>
      <c r="C54" s="20" t="s">
        <v>117</v>
      </c>
      <c r="D54" s="46">
        <v>24597</v>
      </c>
      <c r="E54" s="46">
        <v>0</v>
      </c>
      <c r="F54" s="46">
        <v>0</v>
      </c>
      <c r="G54" s="46">
        <v>0</v>
      </c>
      <c r="H54" s="46">
        <v>0</v>
      </c>
      <c r="I54" s="46">
        <v>2222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26819</v>
      </c>
      <c r="O54" s="47">
        <f t="shared" si="8"/>
        <v>4.584444444444444</v>
      </c>
      <c r="P54" s="9"/>
    </row>
    <row r="55" spans="1:16" ht="15">
      <c r="A55" s="12"/>
      <c r="B55" s="25">
        <v>365</v>
      </c>
      <c r="C55" s="20" t="s">
        <v>118</v>
      </c>
      <c r="D55" s="46">
        <v>549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549</v>
      </c>
      <c r="O55" s="47">
        <f t="shared" si="8"/>
        <v>0.09384615384615384</v>
      </c>
      <c r="P55" s="9"/>
    </row>
    <row r="56" spans="1:16" ht="15">
      <c r="A56" s="12"/>
      <c r="B56" s="25">
        <v>366</v>
      </c>
      <c r="C56" s="20" t="s">
        <v>62</v>
      </c>
      <c r="D56" s="46">
        <v>8100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8100</v>
      </c>
      <c r="O56" s="47">
        <f t="shared" si="8"/>
        <v>1.3846153846153846</v>
      </c>
      <c r="P56" s="9"/>
    </row>
    <row r="57" spans="1:16" ht="15">
      <c r="A57" s="12"/>
      <c r="B57" s="25">
        <v>368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2437506</v>
      </c>
      <c r="L57" s="46">
        <v>0</v>
      </c>
      <c r="M57" s="46">
        <v>0</v>
      </c>
      <c r="N57" s="46">
        <f t="shared" si="12"/>
        <v>2437506</v>
      </c>
      <c r="O57" s="47">
        <f t="shared" si="8"/>
        <v>416.66769230769233</v>
      </c>
      <c r="P57" s="9"/>
    </row>
    <row r="58" spans="1:16" ht="15">
      <c r="A58" s="12"/>
      <c r="B58" s="25">
        <v>369.9</v>
      </c>
      <c r="C58" s="20" t="s">
        <v>64</v>
      </c>
      <c r="D58" s="46">
        <v>24990</v>
      </c>
      <c r="E58" s="46">
        <v>0</v>
      </c>
      <c r="F58" s="46">
        <v>0</v>
      </c>
      <c r="G58" s="46">
        <v>1166</v>
      </c>
      <c r="H58" s="46">
        <v>0</v>
      </c>
      <c r="I58" s="46">
        <v>3781</v>
      </c>
      <c r="J58" s="46">
        <v>0</v>
      </c>
      <c r="K58" s="46">
        <v>14</v>
      </c>
      <c r="L58" s="46">
        <v>0</v>
      </c>
      <c r="M58" s="46">
        <v>0</v>
      </c>
      <c r="N58" s="46">
        <f t="shared" si="12"/>
        <v>29951</v>
      </c>
      <c r="O58" s="47">
        <f t="shared" si="8"/>
        <v>5.11982905982906</v>
      </c>
      <c r="P58" s="9"/>
    </row>
    <row r="59" spans="1:16" ht="15.75">
      <c r="A59" s="29" t="s">
        <v>38</v>
      </c>
      <c r="B59" s="30"/>
      <c r="C59" s="31"/>
      <c r="D59" s="32">
        <f aca="true" t="shared" si="13" ref="D59:M59">SUM(D60:D62)</f>
        <v>26480</v>
      </c>
      <c r="E59" s="32">
        <f t="shared" si="13"/>
        <v>0</v>
      </c>
      <c r="F59" s="32">
        <f t="shared" si="13"/>
        <v>0</v>
      </c>
      <c r="G59" s="32">
        <f t="shared" si="13"/>
        <v>422754</v>
      </c>
      <c r="H59" s="32">
        <f t="shared" si="13"/>
        <v>0</v>
      </c>
      <c r="I59" s="32">
        <f t="shared" si="13"/>
        <v>147356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596590</v>
      </c>
      <c r="O59" s="45">
        <f t="shared" si="8"/>
        <v>101.98119658119658</v>
      </c>
      <c r="P59" s="9"/>
    </row>
    <row r="60" spans="1:16" ht="15">
      <c r="A60" s="12"/>
      <c r="B60" s="25">
        <v>381</v>
      </c>
      <c r="C60" s="20" t="s">
        <v>65</v>
      </c>
      <c r="D60" s="46">
        <v>0</v>
      </c>
      <c r="E60" s="46">
        <v>0</v>
      </c>
      <c r="F60" s="46">
        <v>0</v>
      </c>
      <c r="G60" s="46">
        <v>422754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422754</v>
      </c>
      <c r="O60" s="47">
        <f t="shared" si="8"/>
        <v>72.26564102564103</v>
      </c>
      <c r="P60" s="9"/>
    </row>
    <row r="61" spans="1:16" ht="15">
      <c r="A61" s="12"/>
      <c r="B61" s="25">
        <v>383</v>
      </c>
      <c r="C61" s="20" t="s">
        <v>123</v>
      </c>
      <c r="D61" s="46">
        <v>26480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26480</v>
      </c>
      <c r="O61" s="47">
        <f t="shared" si="8"/>
        <v>4.526495726495726</v>
      </c>
      <c r="P61" s="9"/>
    </row>
    <row r="62" spans="1:16" ht="15.75" thickBot="1">
      <c r="A62" s="12"/>
      <c r="B62" s="25">
        <v>389.1</v>
      </c>
      <c r="C62" s="20" t="s">
        <v>119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147356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147356</v>
      </c>
      <c r="O62" s="47">
        <f t="shared" si="8"/>
        <v>25.18905982905983</v>
      </c>
      <c r="P62" s="9"/>
    </row>
    <row r="63" spans="1:119" ht="16.5" thickBot="1">
      <c r="A63" s="14" t="s">
        <v>52</v>
      </c>
      <c r="B63" s="23"/>
      <c r="C63" s="22"/>
      <c r="D63" s="15">
        <f aca="true" t="shared" si="14" ref="D63:M63">SUM(D5,D17,D23,D31,D45,D49,D59)</f>
        <v>13523928</v>
      </c>
      <c r="E63" s="15">
        <f t="shared" si="14"/>
        <v>574</v>
      </c>
      <c r="F63" s="15">
        <f t="shared" si="14"/>
        <v>0</v>
      </c>
      <c r="G63" s="15">
        <f t="shared" si="14"/>
        <v>423920</v>
      </c>
      <c r="H63" s="15">
        <f t="shared" si="14"/>
        <v>0</v>
      </c>
      <c r="I63" s="15">
        <f t="shared" si="14"/>
        <v>7277853</v>
      </c>
      <c r="J63" s="15">
        <f t="shared" si="14"/>
        <v>0</v>
      </c>
      <c r="K63" s="15">
        <f t="shared" si="14"/>
        <v>3265120</v>
      </c>
      <c r="L63" s="15">
        <f t="shared" si="14"/>
        <v>0</v>
      </c>
      <c r="M63" s="15">
        <f t="shared" si="14"/>
        <v>0</v>
      </c>
      <c r="N63" s="15">
        <f>SUM(D63:M63)</f>
        <v>24491395</v>
      </c>
      <c r="O63" s="38">
        <f t="shared" si="8"/>
        <v>4186.563247863248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138</v>
      </c>
      <c r="M65" s="48"/>
      <c r="N65" s="48"/>
      <c r="O65" s="43">
        <v>5850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8171346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8171346</v>
      </c>
      <c r="O5" s="33">
        <f aca="true" t="shared" si="1" ref="O5:O36">(N5/O$63)</f>
        <v>1395.141881509305</v>
      </c>
      <c r="P5" s="6"/>
    </row>
    <row r="6" spans="1:16" ht="15">
      <c r="A6" s="12"/>
      <c r="B6" s="25">
        <v>311</v>
      </c>
      <c r="C6" s="20" t="s">
        <v>2</v>
      </c>
      <c r="D6" s="46">
        <v>6420058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6420058</v>
      </c>
      <c r="O6" s="47">
        <f t="shared" si="1"/>
        <v>1096.1341983950829</v>
      </c>
      <c r="P6" s="9"/>
    </row>
    <row r="7" spans="1:16" ht="15">
      <c r="A7" s="12"/>
      <c r="B7" s="25">
        <v>312.41</v>
      </c>
      <c r="C7" s="20" t="s">
        <v>11</v>
      </c>
      <c r="D7" s="46">
        <v>132843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132843</v>
      </c>
      <c r="O7" s="47">
        <f t="shared" si="1"/>
        <v>22.681065391838825</v>
      </c>
      <c r="P7" s="9"/>
    </row>
    <row r="8" spans="1:16" ht="15">
      <c r="A8" s="12"/>
      <c r="B8" s="25">
        <v>312.42</v>
      </c>
      <c r="C8" s="20" t="s">
        <v>10</v>
      </c>
      <c r="D8" s="46">
        <v>61511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61511</v>
      </c>
      <c r="O8" s="47">
        <f t="shared" si="1"/>
        <v>10.502134198395083</v>
      </c>
      <c r="P8" s="9"/>
    </row>
    <row r="9" spans="1:16" ht="15">
      <c r="A9" s="12"/>
      <c r="B9" s="25">
        <v>312.51</v>
      </c>
      <c r="C9" s="20" t="s">
        <v>73</v>
      </c>
      <c r="D9" s="46">
        <v>156518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156518</v>
      </c>
      <c r="O9" s="47">
        <f t="shared" si="1"/>
        <v>26.723237152125662</v>
      </c>
      <c r="P9" s="9"/>
    </row>
    <row r="10" spans="1:16" ht="15">
      <c r="A10" s="12"/>
      <c r="B10" s="25">
        <v>312.6</v>
      </c>
      <c r="C10" s="20" t="s">
        <v>131</v>
      </c>
      <c r="D10" s="46">
        <v>411021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411021</v>
      </c>
      <c r="O10" s="47">
        <f t="shared" si="1"/>
        <v>70.17602868362643</v>
      </c>
      <c r="P10" s="9"/>
    </row>
    <row r="11" spans="1:16" ht="15">
      <c r="A11" s="12"/>
      <c r="B11" s="25">
        <v>314.1</v>
      </c>
      <c r="C11" s="20" t="s">
        <v>12</v>
      </c>
      <c r="D11" s="46">
        <v>554884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554884</v>
      </c>
      <c r="O11" s="47">
        <f t="shared" si="1"/>
        <v>94.73860338057025</v>
      </c>
      <c r="P11" s="9"/>
    </row>
    <row r="12" spans="1:16" ht="15">
      <c r="A12" s="12"/>
      <c r="B12" s="25">
        <v>314.4</v>
      </c>
      <c r="C12" s="20" t="s">
        <v>14</v>
      </c>
      <c r="D12" s="46">
        <v>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</v>
      </c>
      <c r="O12" s="47">
        <f t="shared" si="1"/>
        <v>0.056342837630186104</v>
      </c>
      <c r="P12" s="9"/>
    </row>
    <row r="13" spans="1:16" ht="15">
      <c r="A13" s="12"/>
      <c r="B13" s="25">
        <v>314.8</v>
      </c>
      <c r="C13" s="20" t="s">
        <v>79</v>
      </c>
      <c r="D13" s="46">
        <v>34494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34494</v>
      </c>
      <c r="O13" s="47">
        <f t="shared" si="1"/>
        <v>5.889363155198907</v>
      </c>
      <c r="P13" s="9"/>
    </row>
    <row r="14" spans="1:16" ht="15">
      <c r="A14" s="12"/>
      <c r="B14" s="25">
        <v>315</v>
      </c>
      <c r="C14" s="20" t="s">
        <v>108</v>
      </c>
      <c r="D14" s="46">
        <v>305747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305747</v>
      </c>
      <c r="O14" s="47">
        <f t="shared" si="1"/>
        <v>52.20198053611064</v>
      </c>
      <c r="P14" s="9"/>
    </row>
    <row r="15" spans="1:16" ht="15">
      <c r="A15" s="12"/>
      <c r="B15" s="25">
        <v>316</v>
      </c>
      <c r="C15" s="20" t="s">
        <v>109</v>
      </c>
      <c r="D15" s="46">
        <v>93940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93940</v>
      </c>
      <c r="O15" s="47">
        <f t="shared" si="1"/>
        <v>16.03892777872631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459892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27533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1">SUM(D16:M16)</f>
        <v>487425</v>
      </c>
      <c r="O16" s="45">
        <f t="shared" si="1"/>
        <v>83.22093221785897</v>
      </c>
      <c r="P16" s="10"/>
    </row>
    <row r="17" spans="1:16" ht="15">
      <c r="A17" s="12"/>
      <c r="B17" s="25">
        <v>323.1</v>
      </c>
      <c r="C17" s="20" t="s">
        <v>18</v>
      </c>
      <c r="D17" s="46">
        <v>459076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459076</v>
      </c>
      <c r="O17" s="47">
        <f t="shared" si="1"/>
        <v>78.38074099368278</v>
      </c>
      <c r="P17" s="9"/>
    </row>
    <row r="18" spans="1:16" ht="15">
      <c r="A18" s="12"/>
      <c r="B18" s="25">
        <v>324.12</v>
      </c>
      <c r="C18" s="20" t="s">
        <v>85</v>
      </c>
      <c r="D18" s="46">
        <v>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</v>
      </c>
      <c r="O18" s="47">
        <f t="shared" si="1"/>
        <v>0.09236810653918388</v>
      </c>
      <c r="P18" s="9"/>
    </row>
    <row r="19" spans="1:16" ht="15">
      <c r="A19" s="12"/>
      <c r="B19" s="25">
        <v>324.62</v>
      </c>
      <c r="C19" s="20" t="s">
        <v>86</v>
      </c>
      <c r="D19" s="46">
        <v>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275</v>
      </c>
      <c r="O19" s="47">
        <f t="shared" si="1"/>
        <v>0.04695236469182175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27533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27533</v>
      </c>
      <c r="O20" s="47">
        <f t="shared" si="1"/>
        <v>4.700870752945193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SUM(D22:D29)</f>
        <v>988897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988897</v>
      </c>
      <c r="O21" s="45">
        <f t="shared" si="1"/>
        <v>168.8401912241762</v>
      </c>
      <c r="P21" s="10"/>
    </row>
    <row r="22" spans="1:16" ht="15">
      <c r="A22" s="12"/>
      <c r="B22" s="25">
        <v>331.9</v>
      </c>
      <c r="C22" s="20" t="s">
        <v>95</v>
      </c>
      <c r="D22" s="46">
        <v>207697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207697</v>
      </c>
      <c r="O22" s="47">
        <f t="shared" si="1"/>
        <v>35.4613283250811</v>
      </c>
      <c r="P22" s="9"/>
    </row>
    <row r="23" spans="1:16" ht="15">
      <c r="A23" s="12"/>
      <c r="B23" s="25">
        <v>334.2</v>
      </c>
      <c r="C23" s="20" t="s">
        <v>26</v>
      </c>
      <c r="D23" s="46">
        <v>60000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60000</v>
      </c>
      <c r="O23" s="47">
        <f t="shared" si="1"/>
        <v>10.244152296397473</v>
      </c>
      <c r="P23" s="9"/>
    </row>
    <row r="24" spans="1:16" ht="15">
      <c r="A24" s="12"/>
      <c r="B24" s="25">
        <v>335.12</v>
      </c>
      <c r="C24" s="20" t="s">
        <v>110</v>
      </c>
      <c r="D24" s="46">
        <v>185451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185451</v>
      </c>
      <c r="O24" s="47">
        <f t="shared" si="1"/>
        <v>31.66313812532013</v>
      </c>
      <c r="P24" s="9"/>
    </row>
    <row r="25" spans="1:16" ht="15">
      <c r="A25" s="12"/>
      <c r="B25" s="25">
        <v>335.15</v>
      </c>
      <c r="C25" s="20" t="s">
        <v>111</v>
      </c>
      <c r="D25" s="46">
        <v>7848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7848</v>
      </c>
      <c r="O25" s="47">
        <f t="shared" si="1"/>
        <v>1.3399351203687895</v>
      </c>
      <c r="P25" s="9"/>
    </row>
    <row r="26" spans="1:16" ht="15">
      <c r="A26" s="12"/>
      <c r="B26" s="25">
        <v>335.18</v>
      </c>
      <c r="C26" s="20" t="s">
        <v>112</v>
      </c>
      <c r="D26" s="46">
        <v>461012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461012</v>
      </c>
      <c r="O26" s="47">
        <f t="shared" si="1"/>
        <v>78.7112856411132</v>
      </c>
      <c r="P26" s="9"/>
    </row>
    <row r="27" spans="1:16" ht="15">
      <c r="A27" s="12"/>
      <c r="B27" s="25">
        <v>335.21</v>
      </c>
      <c r="C27" s="20" t="s">
        <v>30</v>
      </c>
      <c r="D27" s="46">
        <v>6720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6720</v>
      </c>
      <c r="O27" s="47">
        <f t="shared" si="1"/>
        <v>1.147345057196517</v>
      </c>
      <c r="P27" s="9"/>
    </row>
    <row r="28" spans="1:16" ht="15">
      <c r="A28" s="12"/>
      <c r="B28" s="25">
        <v>337.2</v>
      </c>
      <c r="C28" s="20" t="s">
        <v>128</v>
      </c>
      <c r="D28" s="46">
        <v>22000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22000</v>
      </c>
      <c r="O28" s="47">
        <f t="shared" si="1"/>
        <v>3.75618917534574</v>
      </c>
      <c r="P28" s="9"/>
    </row>
    <row r="29" spans="1:16" ht="15">
      <c r="A29" s="12"/>
      <c r="B29" s="25">
        <v>338</v>
      </c>
      <c r="C29" s="20" t="s">
        <v>31</v>
      </c>
      <c r="D29" s="46">
        <v>38169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38169</v>
      </c>
      <c r="O29" s="47">
        <f t="shared" si="1"/>
        <v>6.516817483353252</v>
      </c>
      <c r="P29" s="9"/>
    </row>
    <row r="30" spans="1:16" ht="15.75">
      <c r="A30" s="29" t="s">
        <v>36</v>
      </c>
      <c r="B30" s="30"/>
      <c r="C30" s="31"/>
      <c r="D30" s="32">
        <f aca="true" t="shared" si="6" ref="D30:M30">SUM(D31:D44)</f>
        <v>2630842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6758051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9388893</v>
      </c>
      <c r="O30" s="45">
        <f t="shared" si="1"/>
        <v>1603.020829776336</v>
      </c>
      <c r="P30" s="10"/>
    </row>
    <row r="31" spans="1:16" ht="15">
      <c r="A31" s="12"/>
      <c r="B31" s="25">
        <v>341.1</v>
      </c>
      <c r="C31" s="20" t="s">
        <v>113</v>
      </c>
      <c r="D31" s="46">
        <v>22348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22348</v>
      </c>
      <c r="O31" s="47">
        <f t="shared" si="1"/>
        <v>3.8156052586648457</v>
      </c>
      <c r="P31" s="9"/>
    </row>
    <row r="32" spans="1:16" ht="15">
      <c r="A32" s="12"/>
      <c r="B32" s="25">
        <v>341.3</v>
      </c>
      <c r="C32" s="20" t="s">
        <v>114</v>
      </c>
      <c r="D32" s="46">
        <v>577300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4">SUM(D32:M32)</f>
        <v>577300</v>
      </c>
      <c r="O32" s="47">
        <f t="shared" si="1"/>
        <v>98.56581867850436</v>
      </c>
      <c r="P32" s="9"/>
    </row>
    <row r="33" spans="1:16" ht="15">
      <c r="A33" s="12"/>
      <c r="B33" s="25">
        <v>341.9</v>
      </c>
      <c r="C33" s="20" t="s">
        <v>115</v>
      </c>
      <c r="D33" s="46">
        <v>97325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97325</v>
      </c>
      <c r="O33" s="47">
        <f t="shared" si="1"/>
        <v>16.616868704114733</v>
      </c>
      <c r="P33" s="9"/>
    </row>
    <row r="34" spans="1:16" ht="15">
      <c r="A34" s="12"/>
      <c r="B34" s="25">
        <v>342.1</v>
      </c>
      <c r="C34" s="20" t="s">
        <v>41</v>
      </c>
      <c r="D34" s="46">
        <v>29456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29456</v>
      </c>
      <c r="O34" s="47">
        <f t="shared" si="1"/>
        <v>5.0291958340447325</v>
      </c>
      <c r="P34" s="9"/>
    </row>
    <row r="35" spans="1:16" ht="15">
      <c r="A35" s="12"/>
      <c r="B35" s="25">
        <v>342.2</v>
      </c>
      <c r="C35" s="20" t="s">
        <v>42</v>
      </c>
      <c r="D35" s="46">
        <v>71442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71442</v>
      </c>
      <c r="O35" s="47">
        <f t="shared" si="1"/>
        <v>12.19771213932047</v>
      </c>
      <c r="P35" s="9"/>
    </row>
    <row r="36" spans="1:16" ht="15">
      <c r="A36" s="12"/>
      <c r="B36" s="25">
        <v>342.4</v>
      </c>
      <c r="C36" s="20" t="s">
        <v>43</v>
      </c>
      <c r="D36" s="46">
        <v>683306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683306</v>
      </c>
      <c r="O36" s="47">
        <f t="shared" si="1"/>
        <v>116.66484548403619</v>
      </c>
      <c r="P36" s="9"/>
    </row>
    <row r="37" spans="1:16" ht="15">
      <c r="A37" s="12"/>
      <c r="B37" s="25">
        <v>342.5</v>
      </c>
      <c r="C37" s="20" t="s">
        <v>44</v>
      </c>
      <c r="D37" s="46">
        <v>753211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753211</v>
      </c>
      <c r="O37" s="47">
        <f aca="true" t="shared" si="8" ref="O37:O61">(N37/O$63)</f>
        <v>128.6001365886973</v>
      </c>
      <c r="P37" s="9"/>
    </row>
    <row r="38" spans="1:16" ht="15">
      <c r="A38" s="12"/>
      <c r="B38" s="25">
        <v>342.6</v>
      </c>
      <c r="C38" s="20" t="s">
        <v>45</v>
      </c>
      <c r="D38" s="46">
        <v>321657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321657</v>
      </c>
      <c r="O38" s="47">
        <f t="shared" si="8"/>
        <v>54.918388253372036</v>
      </c>
      <c r="P38" s="9"/>
    </row>
    <row r="39" spans="1:16" ht="15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5894011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5894011</v>
      </c>
      <c r="O39" s="47">
        <f t="shared" si="8"/>
        <v>1006.3191053440328</v>
      </c>
      <c r="P39" s="9"/>
    </row>
    <row r="40" spans="1:16" ht="15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488121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488121</v>
      </c>
      <c r="O40" s="47">
        <f t="shared" si="8"/>
        <v>83.33976438449719</v>
      </c>
      <c r="P40" s="9"/>
    </row>
    <row r="41" spans="1:16" ht="15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375534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375534</v>
      </c>
      <c r="O41" s="47">
        <f t="shared" si="8"/>
        <v>64.11712480792214</v>
      </c>
      <c r="P41" s="9"/>
    </row>
    <row r="42" spans="1:16" ht="15">
      <c r="A42" s="12"/>
      <c r="B42" s="25">
        <v>343.7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385</v>
      </c>
      <c r="O42" s="47">
        <f t="shared" si="8"/>
        <v>0.06573331056855045</v>
      </c>
      <c r="P42" s="9"/>
    </row>
    <row r="43" spans="1:16" ht="15">
      <c r="A43" s="12"/>
      <c r="B43" s="25">
        <v>347.2</v>
      </c>
      <c r="C43" s="20" t="s">
        <v>88</v>
      </c>
      <c r="D43" s="46">
        <v>55255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55255</v>
      </c>
      <c r="O43" s="47">
        <f t="shared" si="8"/>
        <v>9.434010585624039</v>
      </c>
      <c r="P43" s="9"/>
    </row>
    <row r="44" spans="1:16" ht="15">
      <c r="A44" s="12"/>
      <c r="B44" s="25">
        <v>347.4</v>
      </c>
      <c r="C44" s="20" t="s">
        <v>50</v>
      </c>
      <c r="D44" s="46">
        <v>19542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19542</v>
      </c>
      <c r="O44" s="47">
        <f t="shared" si="8"/>
        <v>3.336520402936657</v>
      </c>
      <c r="P44" s="9"/>
    </row>
    <row r="45" spans="1:16" ht="15.75">
      <c r="A45" s="29" t="s">
        <v>37</v>
      </c>
      <c r="B45" s="30"/>
      <c r="C45" s="31"/>
      <c r="D45" s="32">
        <f aca="true" t="shared" si="9" ref="D45:M45">SUM(D46:D47)</f>
        <v>8242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8242</v>
      </c>
      <c r="O45" s="45">
        <f t="shared" si="8"/>
        <v>1.4072050537817995</v>
      </c>
      <c r="P45" s="10"/>
    </row>
    <row r="46" spans="1:16" ht="15">
      <c r="A46" s="13"/>
      <c r="B46" s="39">
        <v>351.5</v>
      </c>
      <c r="C46" s="21" t="s">
        <v>54</v>
      </c>
      <c r="D46" s="46">
        <v>5771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5771</v>
      </c>
      <c r="O46" s="47">
        <f t="shared" si="8"/>
        <v>0.9853167150418303</v>
      </c>
      <c r="P46" s="9"/>
    </row>
    <row r="47" spans="1:16" ht="15">
      <c r="A47" s="13"/>
      <c r="B47" s="39">
        <v>354</v>
      </c>
      <c r="C47" s="21" t="s">
        <v>55</v>
      </c>
      <c r="D47" s="46">
        <v>2471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2471</v>
      </c>
      <c r="O47" s="47">
        <f t="shared" si="8"/>
        <v>0.4218883387399693</v>
      </c>
      <c r="P47" s="9"/>
    </row>
    <row r="48" spans="1:16" ht="15.75">
      <c r="A48" s="29" t="s">
        <v>3</v>
      </c>
      <c r="B48" s="30"/>
      <c r="C48" s="31"/>
      <c r="D48" s="32">
        <f aca="true" t="shared" si="10" ref="D48:M48">SUM(D49:D57)</f>
        <v>336882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5851</v>
      </c>
      <c r="J48" s="32">
        <f t="shared" si="10"/>
        <v>0</v>
      </c>
      <c r="K48" s="32">
        <f t="shared" si="10"/>
        <v>2945587</v>
      </c>
      <c r="L48" s="32">
        <f t="shared" si="10"/>
        <v>0</v>
      </c>
      <c r="M48" s="32">
        <f t="shared" si="10"/>
        <v>0</v>
      </c>
      <c r="N48" s="32">
        <f>SUM(D48:M48)</f>
        <v>3288320</v>
      </c>
      <c r="O48" s="45">
        <f t="shared" si="8"/>
        <v>561.4341813214957</v>
      </c>
      <c r="P48" s="10"/>
    </row>
    <row r="49" spans="1:16" ht="15">
      <c r="A49" s="12"/>
      <c r="B49" s="25">
        <v>361.1</v>
      </c>
      <c r="C49" s="20" t="s">
        <v>56</v>
      </c>
      <c r="D49" s="46">
        <v>92520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538071</v>
      </c>
      <c r="L49" s="46">
        <v>0</v>
      </c>
      <c r="M49" s="46">
        <v>0</v>
      </c>
      <c r="N49" s="46">
        <f>SUM(D49:M49)</f>
        <v>630591</v>
      </c>
      <c r="O49" s="47">
        <f t="shared" si="8"/>
        <v>107.66450401229298</v>
      </c>
      <c r="P49" s="9"/>
    </row>
    <row r="50" spans="1:16" ht="15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1097587</v>
      </c>
      <c r="L50" s="46">
        <v>0</v>
      </c>
      <c r="M50" s="46">
        <v>0</v>
      </c>
      <c r="N50" s="46">
        <f aca="true" t="shared" si="11" ref="N50:N57">SUM(D50:M50)</f>
        <v>1097587</v>
      </c>
      <c r="O50" s="47">
        <f t="shared" si="8"/>
        <v>187.39747310910022</v>
      </c>
      <c r="P50" s="9"/>
    </row>
    <row r="51" spans="1:16" ht="15">
      <c r="A51" s="12"/>
      <c r="B51" s="25">
        <v>361.4</v>
      </c>
      <c r="C51" s="20" t="s">
        <v>116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166939</v>
      </c>
      <c r="L51" s="46">
        <v>0</v>
      </c>
      <c r="M51" s="46">
        <v>0</v>
      </c>
      <c r="N51" s="46">
        <f t="shared" si="11"/>
        <v>166939</v>
      </c>
      <c r="O51" s="47">
        <f t="shared" si="8"/>
        <v>28.502475670138296</v>
      </c>
      <c r="P51" s="9"/>
    </row>
    <row r="52" spans="1:16" ht="15">
      <c r="A52" s="12"/>
      <c r="B52" s="25">
        <v>362</v>
      </c>
      <c r="C52" s="20" t="s">
        <v>59</v>
      </c>
      <c r="D52" s="46">
        <v>209856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209856</v>
      </c>
      <c r="O52" s="47">
        <f t="shared" si="8"/>
        <v>35.8299470718798</v>
      </c>
      <c r="P52" s="9"/>
    </row>
    <row r="53" spans="1:16" ht="15">
      <c r="A53" s="12"/>
      <c r="B53" s="25">
        <v>364</v>
      </c>
      <c r="C53" s="20" t="s">
        <v>117</v>
      </c>
      <c r="D53" s="46">
        <v>13375</v>
      </c>
      <c r="E53" s="46">
        <v>0</v>
      </c>
      <c r="F53" s="46">
        <v>0</v>
      </c>
      <c r="G53" s="46">
        <v>0</v>
      </c>
      <c r="H53" s="46">
        <v>0</v>
      </c>
      <c r="I53" s="46">
        <v>4278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17653</v>
      </c>
      <c r="O53" s="47">
        <f t="shared" si="8"/>
        <v>3.014000341471743</v>
      </c>
      <c r="P53" s="9"/>
    </row>
    <row r="54" spans="1:16" ht="15">
      <c r="A54" s="12"/>
      <c r="B54" s="25">
        <v>365</v>
      </c>
      <c r="C54" s="20" t="s">
        <v>118</v>
      </c>
      <c r="D54" s="46">
        <v>644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644</v>
      </c>
      <c r="O54" s="47">
        <f t="shared" si="8"/>
        <v>0.10995390131466622</v>
      </c>
      <c r="P54" s="9"/>
    </row>
    <row r="55" spans="1:16" ht="15">
      <c r="A55" s="12"/>
      <c r="B55" s="25">
        <v>366</v>
      </c>
      <c r="C55" s="20" t="s">
        <v>62</v>
      </c>
      <c r="D55" s="46">
        <v>1400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1400</v>
      </c>
      <c r="O55" s="47">
        <f t="shared" si="8"/>
        <v>0.23903022024927437</v>
      </c>
      <c r="P55" s="9"/>
    </row>
    <row r="56" spans="1:16" ht="15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1142440</v>
      </c>
      <c r="L56" s="46">
        <v>0</v>
      </c>
      <c r="M56" s="46">
        <v>0</v>
      </c>
      <c r="N56" s="46">
        <f t="shared" si="11"/>
        <v>1142440</v>
      </c>
      <c r="O56" s="47">
        <f t="shared" si="8"/>
        <v>195.05548915827217</v>
      </c>
      <c r="P56" s="9"/>
    </row>
    <row r="57" spans="1:16" ht="15">
      <c r="A57" s="12"/>
      <c r="B57" s="25">
        <v>369.9</v>
      </c>
      <c r="C57" s="20" t="s">
        <v>64</v>
      </c>
      <c r="D57" s="46">
        <v>19087</v>
      </c>
      <c r="E57" s="46">
        <v>0</v>
      </c>
      <c r="F57" s="46">
        <v>0</v>
      </c>
      <c r="G57" s="46">
        <v>0</v>
      </c>
      <c r="H57" s="46">
        <v>0</v>
      </c>
      <c r="I57" s="46">
        <v>1573</v>
      </c>
      <c r="J57" s="46">
        <v>0</v>
      </c>
      <c r="K57" s="46">
        <v>550</v>
      </c>
      <c r="L57" s="46">
        <v>0</v>
      </c>
      <c r="M57" s="46">
        <v>0</v>
      </c>
      <c r="N57" s="46">
        <f t="shared" si="11"/>
        <v>21210</v>
      </c>
      <c r="O57" s="47">
        <f t="shared" si="8"/>
        <v>3.6213078367765066</v>
      </c>
      <c r="P57" s="9"/>
    </row>
    <row r="58" spans="1:16" ht="15.75">
      <c r="A58" s="29" t="s">
        <v>38</v>
      </c>
      <c r="B58" s="30"/>
      <c r="C58" s="31"/>
      <c r="D58" s="32">
        <f aca="true" t="shared" si="12" ref="D58:M58">SUM(D59:D60)</f>
        <v>0</v>
      </c>
      <c r="E58" s="32">
        <f t="shared" si="12"/>
        <v>0</v>
      </c>
      <c r="F58" s="32">
        <f t="shared" si="12"/>
        <v>0</v>
      </c>
      <c r="G58" s="32">
        <f t="shared" si="12"/>
        <v>740100</v>
      </c>
      <c r="H58" s="32">
        <f t="shared" si="12"/>
        <v>0</v>
      </c>
      <c r="I58" s="32">
        <f t="shared" si="12"/>
        <v>86097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>SUM(D58:M58)</f>
        <v>826197</v>
      </c>
      <c r="O58" s="45">
        <f t="shared" si="8"/>
        <v>141.0614649137784</v>
      </c>
      <c r="P58" s="9"/>
    </row>
    <row r="59" spans="1:16" ht="15">
      <c r="A59" s="12"/>
      <c r="B59" s="25">
        <v>381</v>
      </c>
      <c r="C59" s="20" t="s">
        <v>65</v>
      </c>
      <c r="D59" s="46">
        <v>0</v>
      </c>
      <c r="E59" s="46">
        <v>0</v>
      </c>
      <c r="F59" s="46">
        <v>0</v>
      </c>
      <c r="G59" s="46">
        <v>740100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740100</v>
      </c>
      <c r="O59" s="47">
        <f t="shared" si="8"/>
        <v>126.36161857606282</v>
      </c>
      <c r="P59" s="9"/>
    </row>
    <row r="60" spans="1:16" ht="15.75" thickBot="1">
      <c r="A60" s="12"/>
      <c r="B60" s="25">
        <v>389.1</v>
      </c>
      <c r="C60" s="20" t="s">
        <v>119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86097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86097</v>
      </c>
      <c r="O60" s="47">
        <f t="shared" si="8"/>
        <v>14.699846337715554</v>
      </c>
      <c r="P60" s="9"/>
    </row>
    <row r="61" spans="1:119" ht="16.5" thickBot="1">
      <c r="A61" s="14" t="s">
        <v>52</v>
      </c>
      <c r="B61" s="23"/>
      <c r="C61" s="22"/>
      <c r="D61" s="15">
        <f aca="true" t="shared" si="13" ref="D61:M61">SUM(D5,D16,D21,D30,D45,D48,D58)</f>
        <v>12596101</v>
      </c>
      <c r="E61" s="15">
        <f t="shared" si="13"/>
        <v>0</v>
      </c>
      <c r="F61" s="15">
        <f t="shared" si="13"/>
        <v>0</v>
      </c>
      <c r="G61" s="15">
        <f t="shared" si="13"/>
        <v>740100</v>
      </c>
      <c r="H61" s="15">
        <f t="shared" si="13"/>
        <v>0</v>
      </c>
      <c r="I61" s="15">
        <f t="shared" si="13"/>
        <v>6877532</v>
      </c>
      <c r="J61" s="15">
        <f t="shared" si="13"/>
        <v>0</v>
      </c>
      <c r="K61" s="15">
        <f t="shared" si="13"/>
        <v>2945587</v>
      </c>
      <c r="L61" s="15">
        <f t="shared" si="13"/>
        <v>0</v>
      </c>
      <c r="M61" s="15">
        <f t="shared" si="13"/>
        <v>0</v>
      </c>
      <c r="N61" s="15">
        <f>SUM(D61:M61)</f>
        <v>23159320</v>
      </c>
      <c r="O61" s="38">
        <f t="shared" si="8"/>
        <v>3954.126686016732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135</v>
      </c>
      <c r="M63" s="48"/>
      <c r="N63" s="48"/>
      <c r="O63" s="43">
        <v>5857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7807356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7807356</v>
      </c>
      <c r="O5" s="33">
        <f aca="true" t="shared" si="1" ref="O5:O36">(N5/O$62)</f>
        <v>1362.3025649973827</v>
      </c>
      <c r="P5" s="6"/>
    </row>
    <row r="6" spans="1:16" ht="15">
      <c r="A6" s="12"/>
      <c r="B6" s="25">
        <v>311</v>
      </c>
      <c r="C6" s="20" t="s">
        <v>2</v>
      </c>
      <c r="D6" s="46">
        <v>6098723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6098723</v>
      </c>
      <c r="O6" s="47">
        <f t="shared" si="1"/>
        <v>1064.1638457511779</v>
      </c>
      <c r="P6" s="9"/>
    </row>
    <row r="7" spans="1:16" ht="15">
      <c r="A7" s="12"/>
      <c r="B7" s="25">
        <v>312.41</v>
      </c>
      <c r="C7" s="20" t="s">
        <v>11</v>
      </c>
      <c r="D7" s="46">
        <v>133809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133809</v>
      </c>
      <c r="O7" s="47">
        <f t="shared" si="1"/>
        <v>23.348281277264004</v>
      </c>
      <c r="P7" s="9"/>
    </row>
    <row r="8" spans="1:16" ht="15">
      <c r="A8" s="12"/>
      <c r="B8" s="25">
        <v>312.42</v>
      </c>
      <c r="C8" s="20" t="s">
        <v>10</v>
      </c>
      <c r="D8" s="46">
        <v>62471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62471</v>
      </c>
      <c r="O8" s="47">
        <f t="shared" si="1"/>
        <v>10.90054091781539</v>
      </c>
      <c r="P8" s="9"/>
    </row>
    <row r="9" spans="1:16" ht="15">
      <c r="A9" s="12"/>
      <c r="B9" s="25">
        <v>312.51</v>
      </c>
      <c r="C9" s="20" t="s">
        <v>73</v>
      </c>
      <c r="D9" s="46">
        <v>148963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148963</v>
      </c>
      <c r="O9" s="47">
        <f t="shared" si="1"/>
        <v>25.992496946431686</v>
      </c>
      <c r="P9" s="9"/>
    </row>
    <row r="10" spans="1:16" ht="15">
      <c r="A10" s="12"/>
      <c r="B10" s="25">
        <v>312.6</v>
      </c>
      <c r="C10" s="20" t="s">
        <v>131</v>
      </c>
      <c r="D10" s="46">
        <v>282840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282840</v>
      </c>
      <c r="O10" s="47">
        <f t="shared" si="1"/>
        <v>49.352643517710696</v>
      </c>
      <c r="P10" s="9"/>
    </row>
    <row r="11" spans="1:16" ht="15">
      <c r="A11" s="12"/>
      <c r="B11" s="25">
        <v>314.1</v>
      </c>
      <c r="C11" s="20" t="s">
        <v>12</v>
      </c>
      <c r="D11" s="46">
        <v>531559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531559</v>
      </c>
      <c r="O11" s="47">
        <f t="shared" si="1"/>
        <v>92.75152678415634</v>
      </c>
      <c r="P11" s="9"/>
    </row>
    <row r="12" spans="1:16" ht="15">
      <c r="A12" s="12"/>
      <c r="B12" s="25">
        <v>314.3</v>
      </c>
      <c r="C12" s="20" t="s">
        <v>13</v>
      </c>
      <c r="D12" s="46">
        <v>121634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121634</v>
      </c>
      <c r="O12" s="47">
        <f t="shared" si="1"/>
        <v>21.223870179724308</v>
      </c>
      <c r="P12" s="9"/>
    </row>
    <row r="13" spans="1:16" ht="15">
      <c r="A13" s="12"/>
      <c r="B13" s="25">
        <v>314.4</v>
      </c>
      <c r="C13" s="20" t="s">
        <v>14</v>
      </c>
      <c r="D13" s="46">
        <v>643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643</v>
      </c>
      <c r="O13" s="47">
        <f t="shared" si="1"/>
        <v>0.1121968242889548</v>
      </c>
      <c r="P13" s="9"/>
    </row>
    <row r="14" spans="1:16" ht="15">
      <c r="A14" s="12"/>
      <c r="B14" s="25">
        <v>314.8</v>
      </c>
      <c r="C14" s="20" t="s">
        <v>79</v>
      </c>
      <c r="D14" s="46">
        <v>31680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31680</v>
      </c>
      <c r="O14" s="47">
        <f t="shared" si="1"/>
        <v>5.527831094049904</v>
      </c>
      <c r="P14" s="9"/>
    </row>
    <row r="15" spans="1:16" ht="15">
      <c r="A15" s="12"/>
      <c r="B15" s="25">
        <v>315</v>
      </c>
      <c r="C15" s="20" t="s">
        <v>108</v>
      </c>
      <c r="D15" s="46">
        <v>296106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296106</v>
      </c>
      <c r="O15" s="47">
        <f t="shared" si="1"/>
        <v>51.66742278834409</v>
      </c>
      <c r="P15" s="9"/>
    </row>
    <row r="16" spans="1:16" ht="15">
      <c r="A16" s="12"/>
      <c r="B16" s="25">
        <v>316</v>
      </c>
      <c r="C16" s="20" t="s">
        <v>109</v>
      </c>
      <c r="D16" s="46">
        <v>98928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98928</v>
      </c>
      <c r="O16" s="47">
        <f t="shared" si="1"/>
        <v>17.261908916419472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SUM(D18:D21)</f>
        <v>462383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19409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30">SUM(D17:M17)</f>
        <v>481792</v>
      </c>
      <c r="O17" s="45">
        <f t="shared" si="1"/>
        <v>84.06770197173269</v>
      </c>
      <c r="P17" s="10"/>
    </row>
    <row r="18" spans="1:16" ht="15">
      <c r="A18" s="12"/>
      <c r="B18" s="25">
        <v>323.1</v>
      </c>
      <c r="C18" s="20" t="s">
        <v>18</v>
      </c>
      <c r="D18" s="46">
        <v>452496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452496</v>
      </c>
      <c r="O18" s="47">
        <f t="shared" si="1"/>
        <v>78.95585412667947</v>
      </c>
      <c r="P18" s="9"/>
    </row>
    <row r="19" spans="1:16" ht="15">
      <c r="A19" s="12"/>
      <c r="B19" s="25">
        <v>324.12</v>
      </c>
      <c r="C19" s="20" t="s">
        <v>85</v>
      </c>
      <c r="D19" s="46">
        <v>6476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6476</v>
      </c>
      <c r="O19" s="47">
        <f t="shared" si="1"/>
        <v>1.129994765311464</v>
      </c>
      <c r="P19" s="9"/>
    </row>
    <row r="20" spans="1:16" ht="15">
      <c r="A20" s="12"/>
      <c r="B20" s="25">
        <v>324.62</v>
      </c>
      <c r="C20" s="20" t="s">
        <v>86</v>
      </c>
      <c r="D20" s="46">
        <v>3411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3411</v>
      </c>
      <c r="O20" s="47">
        <f t="shared" si="1"/>
        <v>0.5951840865468505</v>
      </c>
      <c r="P20" s="9"/>
    </row>
    <row r="21" spans="1:16" ht="15">
      <c r="A21" s="12"/>
      <c r="B21" s="25">
        <v>325.1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19409</v>
      </c>
      <c r="O21" s="47">
        <f t="shared" si="1"/>
        <v>3.3866689931949048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SUM(D23:D28)</f>
        <v>664157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664157</v>
      </c>
      <c r="O22" s="45">
        <f t="shared" si="1"/>
        <v>115.88850113418252</v>
      </c>
      <c r="P22" s="10"/>
    </row>
    <row r="23" spans="1:16" ht="15">
      <c r="A23" s="12"/>
      <c r="B23" s="25">
        <v>331.2</v>
      </c>
      <c r="C23" s="20" t="s">
        <v>132</v>
      </c>
      <c r="D23" s="46">
        <v>6283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6283</v>
      </c>
      <c r="O23" s="47">
        <f t="shared" si="1"/>
        <v>1.0963182690629907</v>
      </c>
      <c r="P23" s="9"/>
    </row>
    <row r="24" spans="1:16" ht="15">
      <c r="A24" s="12"/>
      <c r="B24" s="25">
        <v>335.12</v>
      </c>
      <c r="C24" s="20" t="s">
        <v>110</v>
      </c>
      <c r="D24" s="46">
        <v>181345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181345</v>
      </c>
      <c r="O24" s="47">
        <f t="shared" si="1"/>
        <v>31.642819752224742</v>
      </c>
      <c r="P24" s="9"/>
    </row>
    <row r="25" spans="1:16" ht="15">
      <c r="A25" s="12"/>
      <c r="B25" s="25">
        <v>335.15</v>
      </c>
      <c r="C25" s="20" t="s">
        <v>111</v>
      </c>
      <c r="D25" s="46">
        <v>6261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6261</v>
      </c>
      <c r="O25" s="47">
        <f t="shared" si="1"/>
        <v>1.0924794974699006</v>
      </c>
      <c r="P25" s="9"/>
    </row>
    <row r="26" spans="1:16" ht="15">
      <c r="A26" s="12"/>
      <c r="B26" s="25">
        <v>335.18</v>
      </c>
      <c r="C26" s="20" t="s">
        <v>112</v>
      </c>
      <c r="D26" s="46">
        <v>446684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446684</v>
      </c>
      <c r="O26" s="47">
        <f t="shared" si="1"/>
        <v>77.94172046763218</v>
      </c>
      <c r="P26" s="9"/>
    </row>
    <row r="27" spans="1:16" ht="15">
      <c r="A27" s="12"/>
      <c r="B27" s="25">
        <v>335.21</v>
      </c>
      <c r="C27" s="20" t="s">
        <v>30</v>
      </c>
      <c r="D27" s="46">
        <v>6210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6210</v>
      </c>
      <c r="O27" s="47">
        <f t="shared" si="1"/>
        <v>1.083580526958646</v>
      </c>
      <c r="P27" s="9"/>
    </row>
    <row r="28" spans="1:16" ht="15">
      <c r="A28" s="12"/>
      <c r="B28" s="25">
        <v>337.2</v>
      </c>
      <c r="C28" s="20" t="s">
        <v>128</v>
      </c>
      <c r="D28" s="46">
        <v>17374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17374</v>
      </c>
      <c r="O28" s="47">
        <f t="shared" si="1"/>
        <v>3.0315826208340604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SUM(D30:D43)</f>
        <v>2480471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6321177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8801648</v>
      </c>
      <c r="O29" s="45">
        <f t="shared" si="1"/>
        <v>1535.7961961263304</v>
      </c>
      <c r="P29" s="10"/>
    </row>
    <row r="30" spans="1:16" ht="15">
      <c r="A30" s="12"/>
      <c r="B30" s="25">
        <v>341.1</v>
      </c>
      <c r="C30" s="20" t="s">
        <v>113</v>
      </c>
      <c r="D30" s="46">
        <v>13926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13926</v>
      </c>
      <c r="O30" s="47">
        <f t="shared" si="1"/>
        <v>2.4299424184261036</v>
      </c>
      <c r="P30" s="9"/>
    </row>
    <row r="31" spans="1:16" ht="15">
      <c r="A31" s="12"/>
      <c r="B31" s="25">
        <v>341.3</v>
      </c>
      <c r="C31" s="20" t="s">
        <v>114</v>
      </c>
      <c r="D31" s="46">
        <v>561350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3">SUM(D31:M31)</f>
        <v>561350</v>
      </c>
      <c r="O31" s="47">
        <f t="shared" si="1"/>
        <v>97.9497469900541</v>
      </c>
      <c r="P31" s="9"/>
    </row>
    <row r="32" spans="1:16" ht="15">
      <c r="A32" s="12"/>
      <c r="B32" s="25">
        <v>341.9</v>
      </c>
      <c r="C32" s="20" t="s">
        <v>115</v>
      </c>
      <c r="D32" s="46">
        <v>93507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93507</v>
      </c>
      <c r="O32" s="47">
        <f t="shared" si="1"/>
        <v>16.316000697958472</v>
      </c>
      <c r="P32" s="9"/>
    </row>
    <row r="33" spans="1:16" ht="15">
      <c r="A33" s="12"/>
      <c r="B33" s="25">
        <v>342.1</v>
      </c>
      <c r="C33" s="20" t="s">
        <v>41</v>
      </c>
      <c r="D33" s="46">
        <v>20323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20323</v>
      </c>
      <c r="O33" s="47">
        <f t="shared" si="1"/>
        <v>3.546152503926016</v>
      </c>
      <c r="P33" s="9"/>
    </row>
    <row r="34" spans="1:16" ht="15">
      <c r="A34" s="12"/>
      <c r="B34" s="25">
        <v>342.2</v>
      </c>
      <c r="C34" s="20" t="s">
        <v>42</v>
      </c>
      <c r="D34" s="46">
        <v>91831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91831</v>
      </c>
      <c r="O34" s="47">
        <f t="shared" si="1"/>
        <v>16.023556098412143</v>
      </c>
      <c r="P34" s="9"/>
    </row>
    <row r="35" spans="1:16" ht="15">
      <c r="A35" s="12"/>
      <c r="B35" s="25">
        <v>342.4</v>
      </c>
      <c r="C35" s="20" t="s">
        <v>43</v>
      </c>
      <c r="D35" s="46">
        <v>658655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658655</v>
      </c>
      <c r="O35" s="47">
        <f t="shared" si="1"/>
        <v>114.92845925667423</v>
      </c>
      <c r="P35" s="9"/>
    </row>
    <row r="36" spans="1:16" ht="15">
      <c r="A36" s="12"/>
      <c r="B36" s="25">
        <v>342.5</v>
      </c>
      <c r="C36" s="20" t="s">
        <v>44</v>
      </c>
      <c r="D36" s="46">
        <v>646126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646126</v>
      </c>
      <c r="O36" s="47">
        <f t="shared" si="1"/>
        <v>112.74227883440935</v>
      </c>
      <c r="P36" s="9"/>
    </row>
    <row r="37" spans="1:16" ht="15">
      <c r="A37" s="12"/>
      <c r="B37" s="25">
        <v>342.6</v>
      </c>
      <c r="C37" s="20" t="s">
        <v>45</v>
      </c>
      <c r="D37" s="46">
        <v>322451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322451</v>
      </c>
      <c r="O37" s="47">
        <f aca="true" t="shared" si="8" ref="O37:O60">(N37/O$62)</f>
        <v>56.26435177106962</v>
      </c>
      <c r="P37" s="9"/>
    </row>
    <row r="38" spans="1:16" ht="15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5486208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5486208</v>
      </c>
      <c r="O38" s="47">
        <f t="shared" si="8"/>
        <v>957.286337462921</v>
      </c>
      <c r="P38" s="9"/>
    </row>
    <row r="39" spans="1:16" ht="15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493753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493753</v>
      </c>
      <c r="O39" s="47">
        <f t="shared" si="8"/>
        <v>86.15477229104869</v>
      </c>
      <c r="P39" s="9"/>
    </row>
    <row r="40" spans="1:16" ht="15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340118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340118</v>
      </c>
      <c r="O40" s="47">
        <f t="shared" si="8"/>
        <v>59.34705984993893</v>
      </c>
      <c r="P40" s="9"/>
    </row>
    <row r="41" spans="1:16" ht="15">
      <c r="A41" s="12"/>
      <c r="B41" s="25">
        <v>343.7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1098</v>
      </c>
      <c r="O41" s="47">
        <f t="shared" si="8"/>
        <v>0.1915896004187751</v>
      </c>
      <c r="P41" s="9"/>
    </row>
    <row r="42" spans="1:16" ht="15">
      <c r="A42" s="12"/>
      <c r="B42" s="25">
        <v>347.2</v>
      </c>
      <c r="C42" s="20" t="s">
        <v>88</v>
      </c>
      <c r="D42" s="46">
        <v>55307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55307</v>
      </c>
      <c r="O42" s="47">
        <f t="shared" si="8"/>
        <v>9.650497295410924</v>
      </c>
      <c r="P42" s="9"/>
    </row>
    <row r="43" spans="1:16" ht="15">
      <c r="A43" s="12"/>
      <c r="B43" s="25">
        <v>347.4</v>
      </c>
      <c r="C43" s="20" t="s">
        <v>50</v>
      </c>
      <c r="D43" s="46">
        <v>16995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16995</v>
      </c>
      <c r="O43" s="47">
        <f t="shared" si="8"/>
        <v>2.965451055662188</v>
      </c>
      <c r="P43" s="9"/>
    </row>
    <row r="44" spans="1:16" ht="15.75">
      <c r="A44" s="29" t="s">
        <v>37</v>
      </c>
      <c r="B44" s="30"/>
      <c r="C44" s="31"/>
      <c r="D44" s="32">
        <f aca="true" t="shared" si="9" ref="D44:M44">SUM(D45:D46)</f>
        <v>32743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32743</v>
      </c>
      <c r="O44" s="45">
        <f t="shared" si="8"/>
        <v>5.713313557843309</v>
      </c>
      <c r="P44" s="10"/>
    </row>
    <row r="45" spans="1:16" ht="15">
      <c r="A45" s="13"/>
      <c r="B45" s="39">
        <v>351.5</v>
      </c>
      <c r="C45" s="21" t="s">
        <v>54</v>
      </c>
      <c r="D45" s="46">
        <v>14250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14250</v>
      </c>
      <c r="O45" s="47">
        <f t="shared" si="8"/>
        <v>2.4864770546152504</v>
      </c>
      <c r="P45" s="9"/>
    </row>
    <row r="46" spans="1:16" ht="15">
      <c r="A46" s="13"/>
      <c r="B46" s="39">
        <v>354</v>
      </c>
      <c r="C46" s="21" t="s">
        <v>55</v>
      </c>
      <c r="D46" s="46">
        <v>18493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18493</v>
      </c>
      <c r="O46" s="47">
        <f t="shared" si="8"/>
        <v>3.226836503228058</v>
      </c>
      <c r="P46" s="9"/>
    </row>
    <row r="47" spans="1:16" ht="15.75">
      <c r="A47" s="29" t="s">
        <v>3</v>
      </c>
      <c r="B47" s="30"/>
      <c r="C47" s="31"/>
      <c r="D47" s="32">
        <f aca="true" t="shared" si="10" ref="D47:M47">SUM(D48:D56)</f>
        <v>263704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11387</v>
      </c>
      <c r="J47" s="32">
        <f t="shared" si="10"/>
        <v>0</v>
      </c>
      <c r="K47" s="32">
        <f t="shared" si="10"/>
        <v>2933209</v>
      </c>
      <c r="L47" s="32">
        <f t="shared" si="10"/>
        <v>0</v>
      </c>
      <c r="M47" s="32">
        <f t="shared" si="10"/>
        <v>0</v>
      </c>
      <c r="N47" s="32">
        <f>SUM(D47:M47)</f>
        <v>3208300</v>
      </c>
      <c r="O47" s="45">
        <f t="shared" si="8"/>
        <v>559.8150410050602</v>
      </c>
      <c r="P47" s="10"/>
    </row>
    <row r="48" spans="1:16" ht="15">
      <c r="A48" s="12"/>
      <c r="B48" s="25">
        <v>361.1</v>
      </c>
      <c r="C48" s="20" t="s">
        <v>56</v>
      </c>
      <c r="D48" s="46">
        <v>15605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631088</v>
      </c>
      <c r="L48" s="46">
        <v>0</v>
      </c>
      <c r="M48" s="46">
        <v>0</v>
      </c>
      <c r="N48" s="46">
        <f>SUM(D48:M48)</f>
        <v>646693</v>
      </c>
      <c r="O48" s="47">
        <f t="shared" si="8"/>
        <v>112.84121444774036</v>
      </c>
      <c r="P48" s="9"/>
    </row>
    <row r="49" spans="1:16" ht="15">
      <c r="A49" s="12"/>
      <c r="B49" s="25">
        <v>361.3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254391</v>
      </c>
      <c r="L49" s="46">
        <v>0</v>
      </c>
      <c r="M49" s="46">
        <v>0</v>
      </c>
      <c r="N49" s="46">
        <f aca="true" t="shared" si="11" ref="N49:N56">SUM(D49:M49)</f>
        <v>254391</v>
      </c>
      <c r="O49" s="47">
        <f t="shared" si="8"/>
        <v>44.38858837899145</v>
      </c>
      <c r="P49" s="9"/>
    </row>
    <row r="50" spans="1:16" ht="15">
      <c r="A50" s="12"/>
      <c r="B50" s="25">
        <v>361.4</v>
      </c>
      <c r="C50" s="20" t="s">
        <v>116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1102208</v>
      </c>
      <c r="L50" s="46">
        <v>0</v>
      </c>
      <c r="M50" s="46">
        <v>0</v>
      </c>
      <c r="N50" s="46">
        <f t="shared" si="11"/>
        <v>1102208</v>
      </c>
      <c r="O50" s="47">
        <f t="shared" si="8"/>
        <v>192.32385273076252</v>
      </c>
      <c r="P50" s="9"/>
    </row>
    <row r="51" spans="1:16" ht="15">
      <c r="A51" s="12"/>
      <c r="B51" s="25">
        <v>362</v>
      </c>
      <c r="C51" s="20" t="s">
        <v>59</v>
      </c>
      <c r="D51" s="46">
        <v>203965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203965</v>
      </c>
      <c r="O51" s="47">
        <f t="shared" si="8"/>
        <v>35.589774908392954</v>
      </c>
      <c r="P51" s="9"/>
    </row>
    <row r="52" spans="1:16" ht="15">
      <c r="A52" s="12"/>
      <c r="B52" s="25">
        <v>364</v>
      </c>
      <c r="C52" s="20" t="s">
        <v>117</v>
      </c>
      <c r="D52" s="46">
        <v>9336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9336</v>
      </c>
      <c r="O52" s="47">
        <f t="shared" si="8"/>
        <v>1.6290350724131915</v>
      </c>
      <c r="P52" s="9"/>
    </row>
    <row r="53" spans="1:16" ht="15">
      <c r="A53" s="12"/>
      <c r="B53" s="25">
        <v>365</v>
      </c>
      <c r="C53" s="20" t="s">
        <v>118</v>
      </c>
      <c r="D53" s="46">
        <v>870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870</v>
      </c>
      <c r="O53" s="47">
        <f t="shared" si="8"/>
        <v>0.1518059675449311</v>
      </c>
      <c r="P53" s="9"/>
    </row>
    <row r="54" spans="1:16" ht="15">
      <c r="A54" s="12"/>
      <c r="B54" s="25">
        <v>366</v>
      </c>
      <c r="C54" s="20" t="s">
        <v>62</v>
      </c>
      <c r="D54" s="46">
        <v>4025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4025</v>
      </c>
      <c r="O54" s="47">
        <f t="shared" si="8"/>
        <v>0.7023207119176409</v>
      </c>
      <c r="P54" s="9"/>
    </row>
    <row r="55" spans="1:16" ht="15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945260</v>
      </c>
      <c r="L55" s="46">
        <v>0</v>
      </c>
      <c r="M55" s="46">
        <v>0</v>
      </c>
      <c r="N55" s="46">
        <f t="shared" si="11"/>
        <v>945260</v>
      </c>
      <c r="O55" s="47">
        <f t="shared" si="8"/>
        <v>164.93805618565696</v>
      </c>
      <c r="P55" s="9"/>
    </row>
    <row r="56" spans="1:16" ht="15">
      <c r="A56" s="12"/>
      <c r="B56" s="25">
        <v>369.9</v>
      </c>
      <c r="C56" s="20" t="s">
        <v>64</v>
      </c>
      <c r="D56" s="46">
        <v>29903</v>
      </c>
      <c r="E56" s="46">
        <v>0</v>
      </c>
      <c r="F56" s="46">
        <v>0</v>
      </c>
      <c r="G56" s="46">
        <v>0</v>
      </c>
      <c r="H56" s="46">
        <v>0</v>
      </c>
      <c r="I56" s="46">
        <v>11387</v>
      </c>
      <c r="J56" s="46">
        <v>0</v>
      </c>
      <c r="K56" s="46">
        <v>262</v>
      </c>
      <c r="L56" s="46">
        <v>0</v>
      </c>
      <c r="M56" s="46">
        <v>0</v>
      </c>
      <c r="N56" s="46">
        <f t="shared" si="11"/>
        <v>41552</v>
      </c>
      <c r="O56" s="47">
        <f t="shared" si="8"/>
        <v>7.250392601640202</v>
      </c>
      <c r="P56" s="9"/>
    </row>
    <row r="57" spans="1:16" ht="15.75">
      <c r="A57" s="29" t="s">
        <v>38</v>
      </c>
      <c r="B57" s="30"/>
      <c r="C57" s="31"/>
      <c r="D57" s="32">
        <f aca="true" t="shared" si="12" ref="D57:M57">SUM(D58:D59)</f>
        <v>0</v>
      </c>
      <c r="E57" s="32">
        <f t="shared" si="12"/>
        <v>0</v>
      </c>
      <c r="F57" s="32">
        <f t="shared" si="12"/>
        <v>0</v>
      </c>
      <c r="G57" s="32">
        <f t="shared" si="12"/>
        <v>106000</v>
      </c>
      <c r="H57" s="32">
        <f t="shared" si="12"/>
        <v>0</v>
      </c>
      <c r="I57" s="32">
        <f t="shared" si="12"/>
        <v>28063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134063</v>
      </c>
      <c r="O57" s="45">
        <f t="shared" si="8"/>
        <v>23.392601640202408</v>
      </c>
      <c r="P57" s="9"/>
    </row>
    <row r="58" spans="1:16" ht="15">
      <c r="A58" s="12"/>
      <c r="B58" s="25">
        <v>381</v>
      </c>
      <c r="C58" s="20" t="s">
        <v>65</v>
      </c>
      <c r="D58" s="46">
        <v>0</v>
      </c>
      <c r="E58" s="46">
        <v>0</v>
      </c>
      <c r="F58" s="46">
        <v>0</v>
      </c>
      <c r="G58" s="46">
        <v>106000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106000</v>
      </c>
      <c r="O58" s="47">
        <f t="shared" si="8"/>
        <v>18.495899493980108</v>
      </c>
      <c r="P58" s="9"/>
    </row>
    <row r="59" spans="1:16" ht="15.75" thickBot="1">
      <c r="A59" s="12"/>
      <c r="B59" s="25">
        <v>389.1</v>
      </c>
      <c r="C59" s="20" t="s">
        <v>119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28063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28063</v>
      </c>
      <c r="O59" s="47">
        <f t="shared" si="8"/>
        <v>4.8967021462222995</v>
      </c>
      <c r="P59" s="9"/>
    </row>
    <row r="60" spans="1:119" ht="16.5" thickBot="1">
      <c r="A60" s="14" t="s">
        <v>52</v>
      </c>
      <c r="B60" s="23"/>
      <c r="C60" s="22"/>
      <c r="D60" s="15">
        <f aca="true" t="shared" si="13" ref="D60:M60">SUM(D5,D17,D22,D29,D44,D47,D57)</f>
        <v>11710814</v>
      </c>
      <c r="E60" s="15">
        <f t="shared" si="13"/>
        <v>0</v>
      </c>
      <c r="F60" s="15">
        <f t="shared" si="13"/>
        <v>0</v>
      </c>
      <c r="G60" s="15">
        <f t="shared" si="13"/>
        <v>106000</v>
      </c>
      <c r="H60" s="15">
        <f t="shared" si="13"/>
        <v>0</v>
      </c>
      <c r="I60" s="15">
        <f t="shared" si="13"/>
        <v>6380036</v>
      </c>
      <c r="J60" s="15">
        <f t="shared" si="13"/>
        <v>0</v>
      </c>
      <c r="K60" s="15">
        <f t="shared" si="13"/>
        <v>2933209</v>
      </c>
      <c r="L60" s="15">
        <f t="shared" si="13"/>
        <v>0</v>
      </c>
      <c r="M60" s="15">
        <f t="shared" si="13"/>
        <v>0</v>
      </c>
      <c r="N60" s="15">
        <f>SUM(D60:M60)</f>
        <v>21130059</v>
      </c>
      <c r="O60" s="38">
        <f t="shared" si="8"/>
        <v>3686.9759204327343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133</v>
      </c>
      <c r="M62" s="48"/>
      <c r="N62" s="48"/>
      <c r="O62" s="43">
        <v>5731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93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7142920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7142920</v>
      </c>
      <c r="O5" s="33">
        <f aca="true" t="shared" si="1" ref="O5:O36">(N5/O$63)</f>
        <v>1253.3637480259695</v>
      </c>
      <c r="P5" s="6"/>
    </row>
    <row r="6" spans="1:16" ht="15">
      <c r="A6" s="12"/>
      <c r="B6" s="25">
        <v>311</v>
      </c>
      <c r="C6" s="20" t="s">
        <v>2</v>
      </c>
      <c r="D6" s="46">
        <v>5683707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5683707</v>
      </c>
      <c r="O6" s="47">
        <f t="shared" si="1"/>
        <v>997.31654676259</v>
      </c>
      <c r="P6" s="9"/>
    </row>
    <row r="7" spans="1:16" ht="15">
      <c r="A7" s="12"/>
      <c r="B7" s="25">
        <v>312.41</v>
      </c>
      <c r="C7" s="20" t="s">
        <v>11</v>
      </c>
      <c r="D7" s="46">
        <v>128204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128204</v>
      </c>
      <c r="O7" s="47">
        <f t="shared" si="1"/>
        <v>22.495876469556062</v>
      </c>
      <c r="P7" s="9"/>
    </row>
    <row r="8" spans="1:16" ht="15">
      <c r="A8" s="12"/>
      <c r="B8" s="25">
        <v>312.42</v>
      </c>
      <c r="C8" s="20" t="s">
        <v>10</v>
      </c>
      <c r="D8" s="46">
        <v>59731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59731</v>
      </c>
      <c r="O8" s="47">
        <f t="shared" si="1"/>
        <v>10.48096157220565</v>
      </c>
      <c r="P8" s="9"/>
    </row>
    <row r="9" spans="1:16" ht="15">
      <c r="A9" s="12"/>
      <c r="B9" s="25">
        <v>312.51</v>
      </c>
      <c r="C9" s="20" t="s">
        <v>73</v>
      </c>
      <c r="D9" s="46">
        <v>152443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152443</v>
      </c>
      <c r="O9" s="47">
        <f t="shared" si="1"/>
        <v>26.749078785751887</v>
      </c>
      <c r="P9" s="9"/>
    </row>
    <row r="10" spans="1:16" ht="15">
      <c r="A10" s="12"/>
      <c r="B10" s="25">
        <v>314.1</v>
      </c>
      <c r="C10" s="20" t="s">
        <v>12</v>
      </c>
      <c r="D10" s="46">
        <v>522752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522752</v>
      </c>
      <c r="O10" s="47">
        <f t="shared" si="1"/>
        <v>91.72696964379716</v>
      </c>
      <c r="P10" s="9"/>
    </row>
    <row r="11" spans="1:16" ht="15">
      <c r="A11" s="12"/>
      <c r="B11" s="25">
        <v>314.3</v>
      </c>
      <c r="C11" s="20" t="s">
        <v>13</v>
      </c>
      <c r="D11" s="46">
        <v>178583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178583</v>
      </c>
      <c r="O11" s="47">
        <f t="shared" si="1"/>
        <v>31.33584839445517</v>
      </c>
      <c r="P11" s="9"/>
    </row>
    <row r="12" spans="1:16" ht="15">
      <c r="A12" s="12"/>
      <c r="B12" s="25">
        <v>314.4</v>
      </c>
      <c r="C12" s="20" t="s">
        <v>14</v>
      </c>
      <c r="D12" s="46">
        <v>1515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1515</v>
      </c>
      <c r="O12" s="47">
        <f t="shared" si="1"/>
        <v>0.26583611159852605</v>
      </c>
      <c r="P12" s="9"/>
    </row>
    <row r="13" spans="1:16" ht="15">
      <c r="A13" s="12"/>
      <c r="B13" s="25">
        <v>314.8</v>
      </c>
      <c r="C13" s="20" t="s">
        <v>79</v>
      </c>
      <c r="D13" s="46">
        <v>24797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24797</v>
      </c>
      <c r="O13" s="47">
        <f t="shared" si="1"/>
        <v>4.3511142305667665</v>
      </c>
      <c r="P13" s="9"/>
    </row>
    <row r="14" spans="1:16" ht="15">
      <c r="A14" s="12"/>
      <c r="B14" s="25">
        <v>315</v>
      </c>
      <c r="C14" s="20" t="s">
        <v>108</v>
      </c>
      <c r="D14" s="46">
        <v>296536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296536</v>
      </c>
      <c r="O14" s="47">
        <f t="shared" si="1"/>
        <v>52.0329882435515</v>
      </c>
      <c r="P14" s="9"/>
    </row>
    <row r="15" spans="1:16" ht="15">
      <c r="A15" s="12"/>
      <c r="B15" s="25">
        <v>316</v>
      </c>
      <c r="C15" s="20" t="s">
        <v>109</v>
      </c>
      <c r="D15" s="46">
        <v>94652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94652</v>
      </c>
      <c r="O15" s="47">
        <f t="shared" si="1"/>
        <v>16.608527811896824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449553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17891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9">SUM(D16:M16)</f>
        <v>467444</v>
      </c>
      <c r="O16" s="45">
        <f t="shared" si="1"/>
        <v>82.02210914195473</v>
      </c>
      <c r="P16" s="10"/>
    </row>
    <row r="17" spans="1:16" ht="15">
      <c r="A17" s="12"/>
      <c r="B17" s="25">
        <v>323.1</v>
      </c>
      <c r="C17" s="20" t="s">
        <v>18</v>
      </c>
      <c r="D17" s="46">
        <v>449126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449126</v>
      </c>
      <c r="O17" s="47">
        <f t="shared" si="1"/>
        <v>78.80786102825057</v>
      </c>
      <c r="P17" s="9"/>
    </row>
    <row r="18" spans="1:16" ht="15">
      <c r="A18" s="12"/>
      <c r="B18" s="25">
        <v>324.12</v>
      </c>
      <c r="C18" s="20" t="s">
        <v>85</v>
      </c>
      <c r="D18" s="46">
        <v>151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151</v>
      </c>
      <c r="O18" s="47">
        <f t="shared" si="1"/>
        <v>0.026495876469556062</v>
      </c>
      <c r="P18" s="9"/>
    </row>
    <row r="19" spans="1:16" ht="15">
      <c r="A19" s="12"/>
      <c r="B19" s="25">
        <v>324.62</v>
      </c>
      <c r="C19" s="20" t="s">
        <v>86</v>
      </c>
      <c r="D19" s="46">
        <v>276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</v>
      </c>
      <c r="O19" s="47">
        <f t="shared" si="1"/>
        <v>0.04842954904369188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17891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17891</v>
      </c>
      <c r="O20" s="47">
        <f t="shared" si="1"/>
        <v>3.139322688190911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SUM(D22:D27)</f>
        <v>711883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711883</v>
      </c>
      <c r="O21" s="45">
        <f t="shared" si="1"/>
        <v>124.9136690647482</v>
      </c>
      <c r="P21" s="10"/>
    </row>
    <row r="22" spans="1:16" ht="15">
      <c r="A22" s="12"/>
      <c r="B22" s="25">
        <v>334.7</v>
      </c>
      <c r="C22" s="20" t="s">
        <v>80</v>
      </c>
      <c r="D22" s="46">
        <v>49628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49628</v>
      </c>
      <c r="O22" s="47">
        <f t="shared" si="1"/>
        <v>8.708194420073697</v>
      </c>
      <c r="P22" s="9"/>
    </row>
    <row r="23" spans="1:16" ht="15">
      <c r="A23" s="12"/>
      <c r="B23" s="25">
        <v>335.12</v>
      </c>
      <c r="C23" s="20" t="s">
        <v>110</v>
      </c>
      <c r="D23" s="46">
        <v>179341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179341</v>
      </c>
      <c r="O23" s="47">
        <f t="shared" si="1"/>
        <v>31.46885418494473</v>
      </c>
      <c r="P23" s="9"/>
    </row>
    <row r="24" spans="1:16" ht="15">
      <c r="A24" s="12"/>
      <c r="B24" s="25">
        <v>335.15</v>
      </c>
      <c r="C24" s="20" t="s">
        <v>111</v>
      </c>
      <c r="D24" s="46">
        <v>8058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8058</v>
      </c>
      <c r="O24" s="47">
        <f t="shared" si="1"/>
        <v>1.4139322688190912</v>
      </c>
      <c r="P24" s="9"/>
    </row>
    <row r="25" spans="1:16" ht="15">
      <c r="A25" s="12"/>
      <c r="B25" s="25">
        <v>335.18</v>
      </c>
      <c r="C25" s="20" t="s">
        <v>112</v>
      </c>
      <c r="D25" s="46">
        <v>447056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447056</v>
      </c>
      <c r="O25" s="47">
        <f t="shared" si="1"/>
        <v>78.44463941042288</v>
      </c>
      <c r="P25" s="9"/>
    </row>
    <row r="26" spans="1:16" ht="15">
      <c r="A26" s="12"/>
      <c r="B26" s="25">
        <v>335.21</v>
      </c>
      <c r="C26" s="20" t="s">
        <v>30</v>
      </c>
      <c r="D26" s="46">
        <v>3600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3600</v>
      </c>
      <c r="O26" s="47">
        <f t="shared" si="1"/>
        <v>0.6316897701351114</v>
      </c>
      <c r="P26" s="9"/>
    </row>
    <row r="27" spans="1:16" ht="15">
      <c r="A27" s="12"/>
      <c r="B27" s="25">
        <v>337.2</v>
      </c>
      <c r="C27" s="20" t="s">
        <v>128</v>
      </c>
      <c r="D27" s="46">
        <v>24200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24200</v>
      </c>
      <c r="O27" s="47">
        <f t="shared" si="1"/>
        <v>4.246359010352694</v>
      </c>
      <c r="P27" s="9"/>
    </row>
    <row r="28" spans="1:16" ht="15.75">
      <c r="A28" s="29" t="s">
        <v>36</v>
      </c>
      <c r="B28" s="30"/>
      <c r="C28" s="31"/>
      <c r="D28" s="32">
        <f aca="true" t="shared" si="6" ref="D28:M28">SUM(D29:D42)</f>
        <v>2351241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5642301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7993542</v>
      </c>
      <c r="O28" s="45">
        <f t="shared" si="1"/>
        <v>1402.621863484822</v>
      </c>
      <c r="P28" s="10"/>
    </row>
    <row r="29" spans="1:16" ht="15">
      <c r="A29" s="12"/>
      <c r="B29" s="25">
        <v>341.1</v>
      </c>
      <c r="C29" s="20" t="s">
        <v>113</v>
      </c>
      <c r="D29" s="46">
        <v>14031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14031</v>
      </c>
      <c r="O29" s="47">
        <f t="shared" si="1"/>
        <v>2.4620108791015967</v>
      </c>
      <c r="P29" s="9"/>
    </row>
    <row r="30" spans="1:16" ht="15">
      <c r="A30" s="12"/>
      <c r="B30" s="25">
        <v>341.3</v>
      </c>
      <c r="C30" s="20" t="s">
        <v>114</v>
      </c>
      <c r="D30" s="46">
        <v>550350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550350</v>
      </c>
      <c r="O30" s="47">
        <f t="shared" si="1"/>
        <v>96.56957360940515</v>
      </c>
      <c r="P30" s="9"/>
    </row>
    <row r="31" spans="1:16" ht="15">
      <c r="A31" s="12"/>
      <c r="B31" s="25">
        <v>341.9</v>
      </c>
      <c r="C31" s="20" t="s">
        <v>115</v>
      </c>
      <c r="D31" s="46">
        <v>58746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58746</v>
      </c>
      <c r="O31" s="47">
        <f t="shared" si="1"/>
        <v>10.30812423232146</v>
      </c>
      <c r="P31" s="9"/>
    </row>
    <row r="32" spans="1:16" ht="15">
      <c r="A32" s="12"/>
      <c r="B32" s="25">
        <v>342.1</v>
      </c>
      <c r="C32" s="20" t="s">
        <v>41</v>
      </c>
      <c r="D32" s="46">
        <v>16660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16660</v>
      </c>
      <c r="O32" s="47">
        <f t="shared" si="1"/>
        <v>2.9233198806808214</v>
      </c>
      <c r="P32" s="9"/>
    </row>
    <row r="33" spans="1:16" ht="15">
      <c r="A33" s="12"/>
      <c r="B33" s="25">
        <v>342.2</v>
      </c>
      <c r="C33" s="20" t="s">
        <v>42</v>
      </c>
      <c r="D33" s="46">
        <v>78819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78819</v>
      </c>
      <c r="O33" s="47">
        <f t="shared" si="1"/>
        <v>13.830321108966485</v>
      </c>
      <c r="P33" s="9"/>
    </row>
    <row r="34" spans="1:16" ht="15">
      <c r="A34" s="12"/>
      <c r="B34" s="25">
        <v>342.4</v>
      </c>
      <c r="C34" s="20" t="s">
        <v>43</v>
      </c>
      <c r="D34" s="46">
        <v>662033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662033</v>
      </c>
      <c r="O34" s="47">
        <f t="shared" si="1"/>
        <v>116.16652044218284</v>
      </c>
      <c r="P34" s="9"/>
    </row>
    <row r="35" spans="1:16" ht="15">
      <c r="A35" s="12"/>
      <c r="B35" s="25">
        <v>342.5</v>
      </c>
      <c r="C35" s="20" t="s">
        <v>44</v>
      </c>
      <c r="D35" s="46">
        <v>554591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554591</v>
      </c>
      <c r="O35" s="47">
        <f t="shared" si="1"/>
        <v>97.31373925250044</v>
      </c>
      <c r="P35" s="9"/>
    </row>
    <row r="36" spans="1:16" ht="15">
      <c r="A36" s="12"/>
      <c r="B36" s="25">
        <v>342.6</v>
      </c>
      <c r="C36" s="20" t="s">
        <v>45</v>
      </c>
      <c r="D36" s="46">
        <v>354939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354939</v>
      </c>
      <c r="O36" s="47">
        <f t="shared" si="1"/>
        <v>62.28092647832953</v>
      </c>
      <c r="P36" s="9"/>
    </row>
    <row r="37" spans="1:16" ht="15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4824126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4824126</v>
      </c>
      <c r="O37" s="47">
        <f aca="true" t="shared" si="8" ref="O37:O61">(N37/O$63)</f>
        <v>846.486401123004</v>
      </c>
      <c r="P37" s="9"/>
    </row>
    <row r="38" spans="1:16" ht="15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490801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490801</v>
      </c>
      <c r="O38" s="47">
        <f t="shared" si="8"/>
        <v>86.12054746446745</v>
      </c>
      <c r="P38" s="9"/>
    </row>
    <row r="39" spans="1:16" ht="15">
      <c r="A39" s="12"/>
      <c r="B39" s="25">
        <v>343.6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325005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325005</v>
      </c>
      <c r="O39" s="47">
        <f t="shared" si="8"/>
        <v>57.02842603965608</v>
      </c>
      <c r="P39" s="9"/>
    </row>
    <row r="40" spans="1:16" ht="15">
      <c r="A40" s="12"/>
      <c r="B40" s="25">
        <v>343.7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2369</v>
      </c>
      <c r="O40" s="47">
        <f t="shared" si="8"/>
        <v>0.4156869626250219</v>
      </c>
      <c r="P40" s="9"/>
    </row>
    <row r="41" spans="1:16" ht="15">
      <c r="A41" s="12"/>
      <c r="B41" s="25">
        <v>347.2</v>
      </c>
      <c r="C41" s="20" t="s">
        <v>88</v>
      </c>
      <c r="D41" s="46">
        <v>50677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50677</v>
      </c>
      <c r="O41" s="47">
        <f t="shared" si="8"/>
        <v>8.892261800315845</v>
      </c>
      <c r="P41" s="9"/>
    </row>
    <row r="42" spans="1:16" ht="15">
      <c r="A42" s="12"/>
      <c r="B42" s="25">
        <v>347.4</v>
      </c>
      <c r="C42" s="20" t="s">
        <v>50</v>
      </c>
      <c r="D42" s="46">
        <v>10395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10395</v>
      </c>
      <c r="O42" s="47">
        <f t="shared" si="8"/>
        <v>1.8240042112651342</v>
      </c>
      <c r="P42" s="9"/>
    </row>
    <row r="43" spans="1:16" ht="15.75">
      <c r="A43" s="29" t="s">
        <v>37</v>
      </c>
      <c r="B43" s="30"/>
      <c r="C43" s="31"/>
      <c r="D43" s="32">
        <f aca="true" t="shared" si="9" ref="D43:M43">SUM(D44:D46)</f>
        <v>55944</v>
      </c>
      <c r="E43" s="32">
        <f t="shared" si="9"/>
        <v>11066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48">SUM(D43:M43)</f>
        <v>67010</v>
      </c>
      <c r="O43" s="45">
        <f t="shared" si="8"/>
        <v>11.758203193542727</v>
      </c>
      <c r="P43" s="10"/>
    </row>
    <row r="44" spans="1:16" ht="15">
      <c r="A44" s="13"/>
      <c r="B44" s="39">
        <v>351.5</v>
      </c>
      <c r="C44" s="21" t="s">
        <v>54</v>
      </c>
      <c r="D44" s="46">
        <v>18878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18878</v>
      </c>
      <c r="O44" s="47">
        <f t="shared" si="8"/>
        <v>3.312510966836287</v>
      </c>
      <c r="P44" s="9"/>
    </row>
    <row r="45" spans="1:16" ht="15">
      <c r="A45" s="13"/>
      <c r="B45" s="39">
        <v>354</v>
      </c>
      <c r="C45" s="21" t="s">
        <v>55</v>
      </c>
      <c r="D45" s="46">
        <v>37066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37066</v>
      </c>
      <c r="O45" s="47">
        <f t="shared" si="8"/>
        <v>6.503948061063345</v>
      </c>
      <c r="P45" s="9"/>
    </row>
    <row r="46" spans="1:16" ht="15">
      <c r="A46" s="13"/>
      <c r="B46" s="39">
        <v>355</v>
      </c>
      <c r="C46" s="21" t="s">
        <v>96</v>
      </c>
      <c r="D46" s="46">
        <v>0</v>
      </c>
      <c r="E46" s="46">
        <v>11066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11066</v>
      </c>
      <c r="O46" s="47">
        <f t="shared" si="8"/>
        <v>1.9417441656430954</v>
      </c>
      <c r="P46" s="9"/>
    </row>
    <row r="47" spans="1:16" ht="15.75">
      <c r="A47" s="29" t="s">
        <v>3</v>
      </c>
      <c r="B47" s="30"/>
      <c r="C47" s="31"/>
      <c r="D47" s="32">
        <f aca="true" t="shared" si="11" ref="D47:M47">SUM(D48:D56)</f>
        <v>264138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7517</v>
      </c>
      <c r="J47" s="32">
        <f t="shared" si="11"/>
        <v>0</v>
      </c>
      <c r="K47" s="32">
        <f t="shared" si="11"/>
        <v>1872102</v>
      </c>
      <c r="L47" s="32">
        <f t="shared" si="11"/>
        <v>0</v>
      </c>
      <c r="M47" s="32">
        <f t="shared" si="11"/>
        <v>0</v>
      </c>
      <c r="N47" s="32">
        <f t="shared" si="10"/>
        <v>2143757</v>
      </c>
      <c r="O47" s="45">
        <f t="shared" si="8"/>
        <v>376.16371293209335</v>
      </c>
      <c r="P47" s="10"/>
    </row>
    <row r="48" spans="1:16" ht="15">
      <c r="A48" s="12"/>
      <c r="B48" s="25">
        <v>361.1</v>
      </c>
      <c r="C48" s="20" t="s">
        <v>56</v>
      </c>
      <c r="D48" s="46">
        <v>8465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572415</v>
      </c>
      <c r="L48" s="46">
        <v>0</v>
      </c>
      <c r="M48" s="46">
        <v>0</v>
      </c>
      <c r="N48" s="46">
        <f t="shared" si="10"/>
        <v>580880</v>
      </c>
      <c r="O48" s="47">
        <f t="shared" si="8"/>
        <v>101.92665379891208</v>
      </c>
      <c r="P48" s="9"/>
    </row>
    <row r="49" spans="1:16" ht="15">
      <c r="A49" s="12"/>
      <c r="B49" s="25">
        <v>361.3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-219273</v>
      </c>
      <c r="L49" s="46">
        <v>0</v>
      </c>
      <c r="M49" s="46">
        <v>0</v>
      </c>
      <c r="N49" s="46">
        <f aca="true" t="shared" si="12" ref="N49:N56">SUM(D49:M49)</f>
        <v>-219273</v>
      </c>
      <c r="O49" s="47">
        <f t="shared" si="8"/>
        <v>-38.47569749078786</v>
      </c>
      <c r="P49" s="9"/>
    </row>
    <row r="50" spans="1:16" ht="15">
      <c r="A50" s="12"/>
      <c r="B50" s="25">
        <v>361.4</v>
      </c>
      <c r="C50" s="20" t="s">
        <v>116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842531</v>
      </c>
      <c r="L50" s="46">
        <v>0</v>
      </c>
      <c r="M50" s="46">
        <v>0</v>
      </c>
      <c r="N50" s="46">
        <f t="shared" si="12"/>
        <v>842531</v>
      </c>
      <c r="O50" s="47">
        <f t="shared" si="8"/>
        <v>147.83839270047378</v>
      </c>
      <c r="P50" s="9"/>
    </row>
    <row r="51" spans="1:16" ht="15">
      <c r="A51" s="12"/>
      <c r="B51" s="25">
        <v>362</v>
      </c>
      <c r="C51" s="20" t="s">
        <v>59</v>
      </c>
      <c r="D51" s="46">
        <v>198682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198682</v>
      </c>
      <c r="O51" s="47">
        <f t="shared" si="8"/>
        <v>34.86260747499561</v>
      </c>
      <c r="P51" s="9"/>
    </row>
    <row r="52" spans="1:16" ht="15">
      <c r="A52" s="12"/>
      <c r="B52" s="25">
        <v>364</v>
      </c>
      <c r="C52" s="20" t="s">
        <v>117</v>
      </c>
      <c r="D52" s="46">
        <v>23123</v>
      </c>
      <c r="E52" s="46">
        <v>0</v>
      </c>
      <c r="F52" s="46">
        <v>0</v>
      </c>
      <c r="G52" s="46">
        <v>0</v>
      </c>
      <c r="H52" s="46">
        <v>0</v>
      </c>
      <c r="I52" s="46">
        <v>4226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27349</v>
      </c>
      <c r="O52" s="47">
        <f t="shared" si="8"/>
        <v>4.798912089840323</v>
      </c>
      <c r="P52" s="9"/>
    </row>
    <row r="53" spans="1:16" ht="15">
      <c r="A53" s="12"/>
      <c r="B53" s="25">
        <v>365</v>
      </c>
      <c r="C53" s="20" t="s">
        <v>118</v>
      </c>
      <c r="D53" s="46">
        <v>1056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1056</v>
      </c>
      <c r="O53" s="47">
        <f t="shared" si="8"/>
        <v>0.18529566590629934</v>
      </c>
      <c r="P53" s="9"/>
    </row>
    <row r="54" spans="1:16" ht="15">
      <c r="A54" s="12"/>
      <c r="B54" s="25">
        <v>366</v>
      </c>
      <c r="C54" s="20" t="s">
        <v>62</v>
      </c>
      <c r="D54" s="46">
        <v>5905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5905</v>
      </c>
      <c r="O54" s="47">
        <f t="shared" si="8"/>
        <v>1.0361466924021758</v>
      </c>
      <c r="P54" s="9"/>
    </row>
    <row r="55" spans="1:16" ht="15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673825</v>
      </c>
      <c r="L55" s="46">
        <v>0</v>
      </c>
      <c r="M55" s="46">
        <v>0</v>
      </c>
      <c r="N55" s="46">
        <f t="shared" si="12"/>
        <v>673825</v>
      </c>
      <c r="O55" s="47">
        <f t="shared" si="8"/>
        <v>118.23565537813651</v>
      </c>
      <c r="P55" s="9"/>
    </row>
    <row r="56" spans="1:16" ht="15">
      <c r="A56" s="12"/>
      <c r="B56" s="25">
        <v>369.9</v>
      </c>
      <c r="C56" s="20" t="s">
        <v>64</v>
      </c>
      <c r="D56" s="46">
        <v>26907</v>
      </c>
      <c r="E56" s="46">
        <v>0</v>
      </c>
      <c r="F56" s="46">
        <v>0</v>
      </c>
      <c r="G56" s="46">
        <v>0</v>
      </c>
      <c r="H56" s="46">
        <v>0</v>
      </c>
      <c r="I56" s="46">
        <v>3291</v>
      </c>
      <c r="J56" s="46">
        <v>0</v>
      </c>
      <c r="K56" s="46">
        <v>2604</v>
      </c>
      <c r="L56" s="46">
        <v>0</v>
      </c>
      <c r="M56" s="46">
        <v>0</v>
      </c>
      <c r="N56" s="46">
        <f t="shared" si="12"/>
        <v>32802</v>
      </c>
      <c r="O56" s="47">
        <f t="shared" si="8"/>
        <v>5.755746622214423</v>
      </c>
      <c r="P56" s="9"/>
    </row>
    <row r="57" spans="1:16" ht="15.75">
      <c r="A57" s="29" t="s">
        <v>38</v>
      </c>
      <c r="B57" s="30"/>
      <c r="C57" s="31"/>
      <c r="D57" s="32">
        <f aca="true" t="shared" si="13" ref="D57:M57">SUM(D58:D60)</f>
        <v>132774</v>
      </c>
      <c r="E57" s="32">
        <f t="shared" si="13"/>
        <v>50000</v>
      </c>
      <c r="F57" s="32">
        <f t="shared" si="13"/>
        <v>0</v>
      </c>
      <c r="G57" s="32">
        <f t="shared" si="13"/>
        <v>316800</v>
      </c>
      <c r="H57" s="32">
        <f t="shared" si="13"/>
        <v>0</v>
      </c>
      <c r="I57" s="32">
        <f t="shared" si="13"/>
        <v>14601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514175</v>
      </c>
      <c r="O57" s="45">
        <f t="shared" si="8"/>
        <v>90.22196876645026</v>
      </c>
      <c r="P57" s="9"/>
    </row>
    <row r="58" spans="1:16" ht="15">
      <c r="A58" s="12"/>
      <c r="B58" s="25">
        <v>381</v>
      </c>
      <c r="C58" s="20" t="s">
        <v>65</v>
      </c>
      <c r="D58" s="46">
        <v>0</v>
      </c>
      <c r="E58" s="46">
        <v>50000</v>
      </c>
      <c r="F58" s="46">
        <v>0</v>
      </c>
      <c r="G58" s="46">
        <v>316800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366800</v>
      </c>
      <c r="O58" s="47">
        <f t="shared" si="8"/>
        <v>64.36216880154413</v>
      </c>
      <c r="P58" s="9"/>
    </row>
    <row r="59" spans="1:16" ht="15">
      <c r="A59" s="12"/>
      <c r="B59" s="25">
        <v>383</v>
      </c>
      <c r="C59" s="20" t="s">
        <v>123</v>
      </c>
      <c r="D59" s="46">
        <v>132774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132774</v>
      </c>
      <c r="O59" s="47">
        <f t="shared" si="8"/>
        <v>23.297771538866467</v>
      </c>
      <c r="P59" s="9"/>
    </row>
    <row r="60" spans="1:16" ht="15.75" thickBot="1">
      <c r="A60" s="12"/>
      <c r="B60" s="25">
        <v>389.1</v>
      </c>
      <c r="C60" s="20" t="s">
        <v>119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14601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14601</v>
      </c>
      <c r="O60" s="47">
        <f t="shared" si="8"/>
        <v>2.562028426039656</v>
      </c>
      <c r="P60" s="9"/>
    </row>
    <row r="61" spans="1:119" ht="16.5" thickBot="1">
      <c r="A61" s="14" t="s">
        <v>52</v>
      </c>
      <c r="B61" s="23"/>
      <c r="C61" s="22"/>
      <c r="D61" s="15">
        <f aca="true" t="shared" si="14" ref="D61:M61">SUM(D5,D16,D21,D28,D43,D47,D57)</f>
        <v>11108453</v>
      </c>
      <c r="E61" s="15">
        <f t="shared" si="14"/>
        <v>61066</v>
      </c>
      <c r="F61" s="15">
        <f t="shared" si="14"/>
        <v>0</v>
      </c>
      <c r="G61" s="15">
        <f t="shared" si="14"/>
        <v>316800</v>
      </c>
      <c r="H61" s="15">
        <f t="shared" si="14"/>
        <v>0</v>
      </c>
      <c r="I61" s="15">
        <f t="shared" si="14"/>
        <v>5682310</v>
      </c>
      <c r="J61" s="15">
        <f t="shared" si="14"/>
        <v>0</v>
      </c>
      <c r="K61" s="15">
        <f t="shared" si="14"/>
        <v>1872102</v>
      </c>
      <c r="L61" s="15">
        <f t="shared" si="14"/>
        <v>0</v>
      </c>
      <c r="M61" s="15">
        <f t="shared" si="14"/>
        <v>0</v>
      </c>
      <c r="N61" s="15">
        <f>SUM(D61:M61)</f>
        <v>19040731</v>
      </c>
      <c r="O61" s="38">
        <f t="shared" si="8"/>
        <v>3341.0652746095807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129</v>
      </c>
      <c r="M63" s="48"/>
      <c r="N63" s="48"/>
      <c r="O63" s="43">
        <v>5699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6763982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6763982</v>
      </c>
      <c r="O5" s="33">
        <f aca="true" t="shared" si="1" ref="O5:O36">(N5/O$63)</f>
        <v>1193.9950573698147</v>
      </c>
      <c r="P5" s="6"/>
    </row>
    <row r="6" spans="1:16" ht="15">
      <c r="A6" s="12"/>
      <c r="B6" s="25">
        <v>311</v>
      </c>
      <c r="C6" s="20" t="s">
        <v>2</v>
      </c>
      <c r="D6" s="46">
        <v>5275411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5275411</v>
      </c>
      <c r="O6" s="47">
        <f t="shared" si="1"/>
        <v>931.228773168579</v>
      </c>
      <c r="P6" s="9"/>
    </row>
    <row r="7" spans="1:16" ht="15">
      <c r="A7" s="12"/>
      <c r="B7" s="25">
        <v>312.41</v>
      </c>
      <c r="C7" s="20" t="s">
        <v>11</v>
      </c>
      <c r="D7" s="46">
        <v>125371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125371</v>
      </c>
      <c r="O7" s="47">
        <f t="shared" si="1"/>
        <v>22.13080317740512</v>
      </c>
      <c r="P7" s="9"/>
    </row>
    <row r="8" spans="1:16" ht="15">
      <c r="A8" s="12"/>
      <c r="B8" s="25">
        <v>312.42</v>
      </c>
      <c r="C8" s="20" t="s">
        <v>10</v>
      </c>
      <c r="D8" s="46">
        <v>58888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58888</v>
      </c>
      <c r="O8" s="47">
        <f t="shared" si="1"/>
        <v>10.395057369814651</v>
      </c>
      <c r="P8" s="9"/>
    </row>
    <row r="9" spans="1:16" ht="15">
      <c r="A9" s="12"/>
      <c r="B9" s="25">
        <v>312.51</v>
      </c>
      <c r="C9" s="20" t="s">
        <v>73</v>
      </c>
      <c r="D9" s="46">
        <v>189010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189010</v>
      </c>
      <c r="O9" s="47">
        <f t="shared" si="1"/>
        <v>33.364518976169464</v>
      </c>
      <c r="P9" s="9"/>
    </row>
    <row r="10" spans="1:16" ht="15">
      <c r="A10" s="12"/>
      <c r="B10" s="25">
        <v>314.1</v>
      </c>
      <c r="C10" s="20" t="s">
        <v>12</v>
      </c>
      <c r="D10" s="46">
        <v>509338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509338</v>
      </c>
      <c r="O10" s="47">
        <f t="shared" si="1"/>
        <v>89.90962047661077</v>
      </c>
      <c r="P10" s="9"/>
    </row>
    <row r="11" spans="1:16" ht="15">
      <c r="A11" s="12"/>
      <c r="B11" s="25">
        <v>314.3</v>
      </c>
      <c r="C11" s="20" t="s">
        <v>13</v>
      </c>
      <c r="D11" s="46">
        <v>169550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169550</v>
      </c>
      <c r="O11" s="47">
        <f t="shared" si="1"/>
        <v>29.92939099735216</v>
      </c>
      <c r="P11" s="9"/>
    </row>
    <row r="12" spans="1:16" ht="15">
      <c r="A12" s="12"/>
      <c r="B12" s="25">
        <v>314.4</v>
      </c>
      <c r="C12" s="20" t="s">
        <v>14</v>
      </c>
      <c r="D12" s="46">
        <v>1195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1195</v>
      </c>
      <c r="O12" s="47">
        <f t="shared" si="1"/>
        <v>0.21094439541041482</v>
      </c>
      <c r="P12" s="9"/>
    </row>
    <row r="13" spans="1:16" ht="15">
      <c r="A13" s="12"/>
      <c r="B13" s="25">
        <v>314.8</v>
      </c>
      <c r="C13" s="20" t="s">
        <v>79</v>
      </c>
      <c r="D13" s="46">
        <v>27159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27159</v>
      </c>
      <c r="O13" s="47">
        <f t="shared" si="1"/>
        <v>4.794174757281553</v>
      </c>
      <c r="P13" s="9"/>
    </row>
    <row r="14" spans="1:16" ht="15">
      <c r="A14" s="12"/>
      <c r="B14" s="25">
        <v>315</v>
      </c>
      <c r="C14" s="20" t="s">
        <v>108</v>
      </c>
      <c r="D14" s="46">
        <v>317979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317979</v>
      </c>
      <c r="O14" s="47">
        <f t="shared" si="1"/>
        <v>56.13045013239188</v>
      </c>
      <c r="P14" s="9"/>
    </row>
    <row r="15" spans="1:16" ht="15">
      <c r="A15" s="12"/>
      <c r="B15" s="25">
        <v>316</v>
      </c>
      <c r="C15" s="20" t="s">
        <v>109</v>
      </c>
      <c r="D15" s="46">
        <v>90081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90081</v>
      </c>
      <c r="O15" s="47">
        <f t="shared" si="1"/>
        <v>15.901323918799648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464014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17864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9">SUM(D16:M16)</f>
        <v>481878</v>
      </c>
      <c r="O16" s="45">
        <f t="shared" si="1"/>
        <v>85.06231244483672</v>
      </c>
      <c r="P16" s="10"/>
    </row>
    <row r="17" spans="1:16" ht="15">
      <c r="A17" s="12"/>
      <c r="B17" s="25">
        <v>323.1</v>
      </c>
      <c r="C17" s="20" t="s">
        <v>18</v>
      </c>
      <c r="D17" s="46">
        <v>462312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462312</v>
      </c>
      <c r="O17" s="47">
        <f t="shared" si="1"/>
        <v>81.60847308031774</v>
      </c>
      <c r="P17" s="9"/>
    </row>
    <row r="18" spans="1:16" ht="15">
      <c r="A18" s="12"/>
      <c r="B18" s="25">
        <v>324.12</v>
      </c>
      <c r="C18" s="20" t="s">
        <v>85</v>
      </c>
      <c r="D18" s="46">
        <v>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</v>
      </c>
      <c r="O18" s="47">
        <f t="shared" si="1"/>
        <v>0.1059135039717564</v>
      </c>
      <c r="P18" s="9"/>
    </row>
    <row r="19" spans="1:16" ht="15">
      <c r="A19" s="12"/>
      <c r="B19" s="25">
        <v>324.62</v>
      </c>
      <c r="C19" s="20" t="s">
        <v>86</v>
      </c>
      <c r="D19" s="46">
        <v>1102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1102</v>
      </c>
      <c r="O19" s="47">
        <f t="shared" si="1"/>
        <v>0.19452780229479258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17864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17864</v>
      </c>
      <c r="O20" s="47">
        <f t="shared" si="1"/>
        <v>3.153398058252427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SUM(D22:D27)</f>
        <v>660078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660078</v>
      </c>
      <c r="O21" s="45">
        <f t="shared" si="1"/>
        <v>116.51862312444837</v>
      </c>
      <c r="P21" s="10"/>
    </row>
    <row r="22" spans="1:16" ht="15">
      <c r="A22" s="12"/>
      <c r="B22" s="25">
        <v>334.2</v>
      </c>
      <c r="C22" s="20" t="s">
        <v>26</v>
      </c>
      <c r="D22" s="46">
        <v>2387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2387</v>
      </c>
      <c r="O22" s="47">
        <f t="shared" si="1"/>
        <v>0.42135922330097086</v>
      </c>
      <c r="P22" s="9"/>
    </row>
    <row r="23" spans="1:16" ht="15">
      <c r="A23" s="12"/>
      <c r="B23" s="25">
        <v>335.12</v>
      </c>
      <c r="C23" s="20" t="s">
        <v>110</v>
      </c>
      <c r="D23" s="46">
        <v>178888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178888</v>
      </c>
      <c r="O23" s="47">
        <f t="shared" si="1"/>
        <v>31.57775816416593</v>
      </c>
      <c r="P23" s="9"/>
    </row>
    <row r="24" spans="1:16" ht="15">
      <c r="A24" s="12"/>
      <c r="B24" s="25">
        <v>335.15</v>
      </c>
      <c r="C24" s="20" t="s">
        <v>111</v>
      </c>
      <c r="D24" s="46">
        <v>10931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10931</v>
      </c>
      <c r="O24" s="47">
        <f t="shared" si="1"/>
        <v>1.929567519858782</v>
      </c>
      <c r="P24" s="9"/>
    </row>
    <row r="25" spans="1:16" ht="15">
      <c r="A25" s="12"/>
      <c r="B25" s="25">
        <v>335.18</v>
      </c>
      <c r="C25" s="20" t="s">
        <v>112</v>
      </c>
      <c r="D25" s="46">
        <v>436966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436966</v>
      </c>
      <c r="O25" s="47">
        <f t="shared" si="1"/>
        <v>77.13433362753752</v>
      </c>
      <c r="P25" s="9"/>
    </row>
    <row r="26" spans="1:16" ht="15">
      <c r="A26" s="12"/>
      <c r="B26" s="25">
        <v>335.21</v>
      </c>
      <c r="C26" s="20" t="s">
        <v>30</v>
      </c>
      <c r="D26" s="46">
        <v>4066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4066</v>
      </c>
      <c r="O26" s="47">
        <f t="shared" si="1"/>
        <v>0.7177405119152692</v>
      </c>
      <c r="P26" s="9"/>
    </row>
    <row r="27" spans="1:16" ht="15">
      <c r="A27" s="12"/>
      <c r="B27" s="25">
        <v>338</v>
      </c>
      <c r="C27" s="20" t="s">
        <v>31</v>
      </c>
      <c r="D27" s="46">
        <v>26840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26840</v>
      </c>
      <c r="O27" s="47">
        <f t="shared" si="1"/>
        <v>4.737864077669903</v>
      </c>
      <c r="P27" s="9"/>
    </row>
    <row r="28" spans="1:16" ht="15.75">
      <c r="A28" s="29" t="s">
        <v>36</v>
      </c>
      <c r="B28" s="30"/>
      <c r="C28" s="31"/>
      <c r="D28" s="32">
        <f aca="true" t="shared" si="6" ref="D28:M28">SUM(D29:D42)</f>
        <v>2073062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5220640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7293702</v>
      </c>
      <c r="O28" s="45">
        <f t="shared" si="1"/>
        <v>1287.502559576346</v>
      </c>
      <c r="P28" s="10"/>
    </row>
    <row r="29" spans="1:16" ht="15">
      <c r="A29" s="12"/>
      <c r="B29" s="25">
        <v>341.1</v>
      </c>
      <c r="C29" s="20" t="s">
        <v>113</v>
      </c>
      <c r="D29" s="46">
        <v>13468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13468</v>
      </c>
      <c r="O29" s="47">
        <f t="shared" si="1"/>
        <v>2.377405119152692</v>
      </c>
      <c r="P29" s="9"/>
    </row>
    <row r="30" spans="1:16" ht="15">
      <c r="A30" s="12"/>
      <c r="B30" s="25">
        <v>341.3</v>
      </c>
      <c r="C30" s="20" t="s">
        <v>114</v>
      </c>
      <c r="D30" s="46">
        <v>534390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534390</v>
      </c>
      <c r="O30" s="47">
        <f t="shared" si="1"/>
        <v>94.33186231244484</v>
      </c>
      <c r="P30" s="9"/>
    </row>
    <row r="31" spans="1:16" ht="15">
      <c r="A31" s="12"/>
      <c r="B31" s="25">
        <v>341.9</v>
      </c>
      <c r="C31" s="20" t="s">
        <v>115</v>
      </c>
      <c r="D31" s="46">
        <v>51610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51610</v>
      </c>
      <c r="O31" s="47">
        <f t="shared" si="1"/>
        <v>9.110326566637246</v>
      </c>
      <c r="P31" s="9"/>
    </row>
    <row r="32" spans="1:16" ht="15">
      <c r="A32" s="12"/>
      <c r="B32" s="25">
        <v>342.1</v>
      </c>
      <c r="C32" s="20" t="s">
        <v>41</v>
      </c>
      <c r="D32" s="46">
        <v>16660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16660</v>
      </c>
      <c r="O32" s="47">
        <f t="shared" si="1"/>
        <v>2.940864960282436</v>
      </c>
      <c r="P32" s="9"/>
    </row>
    <row r="33" spans="1:16" ht="15">
      <c r="A33" s="12"/>
      <c r="B33" s="25">
        <v>342.2</v>
      </c>
      <c r="C33" s="20" t="s">
        <v>42</v>
      </c>
      <c r="D33" s="46">
        <v>51544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51544</v>
      </c>
      <c r="O33" s="47">
        <f t="shared" si="1"/>
        <v>9.098676081200352</v>
      </c>
      <c r="P33" s="9"/>
    </row>
    <row r="34" spans="1:16" ht="15">
      <c r="A34" s="12"/>
      <c r="B34" s="25">
        <v>342.4</v>
      </c>
      <c r="C34" s="20" t="s">
        <v>43</v>
      </c>
      <c r="D34" s="46">
        <v>665206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665206</v>
      </c>
      <c r="O34" s="47">
        <f t="shared" si="1"/>
        <v>117.42383053839364</v>
      </c>
      <c r="P34" s="9"/>
    </row>
    <row r="35" spans="1:16" ht="15">
      <c r="A35" s="12"/>
      <c r="B35" s="25">
        <v>342.5</v>
      </c>
      <c r="C35" s="20" t="s">
        <v>44</v>
      </c>
      <c r="D35" s="46">
        <v>346529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346529</v>
      </c>
      <c r="O35" s="47">
        <f t="shared" si="1"/>
        <v>61.17016769638129</v>
      </c>
      <c r="P35" s="9"/>
    </row>
    <row r="36" spans="1:16" ht="15">
      <c r="A36" s="12"/>
      <c r="B36" s="25">
        <v>342.6</v>
      </c>
      <c r="C36" s="20" t="s">
        <v>45</v>
      </c>
      <c r="D36" s="46">
        <v>332858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332858</v>
      </c>
      <c r="O36" s="47">
        <f t="shared" si="1"/>
        <v>58.75692850838482</v>
      </c>
      <c r="P36" s="9"/>
    </row>
    <row r="37" spans="1:16" ht="15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4421016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4421016</v>
      </c>
      <c r="O37" s="47">
        <f aca="true" t="shared" si="8" ref="O37:O61">(N37/O$63)</f>
        <v>780.408826125331</v>
      </c>
      <c r="P37" s="9"/>
    </row>
    <row r="38" spans="1:16" ht="15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478616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478616</v>
      </c>
      <c r="O38" s="47">
        <f t="shared" si="8"/>
        <v>84.48649602824361</v>
      </c>
      <c r="P38" s="9"/>
    </row>
    <row r="39" spans="1:16" ht="15">
      <c r="A39" s="12"/>
      <c r="B39" s="25">
        <v>343.6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319993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319993</v>
      </c>
      <c r="O39" s="47">
        <f t="shared" si="8"/>
        <v>56.485966460723745</v>
      </c>
      <c r="P39" s="9"/>
    </row>
    <row r="40" spans="1:16" ht="15">
      <c r="A40" s="12"/>
      <c r="B40" s="25">
        <v>343.7</v>
      </c>
      <c r="C40" s="20" t="s">
        <v>49</v>
      </c>
      <c r="D40" s="46">
        <v>959</v>
      </c>
      <c r="E40" s="46">
        <v>0</v>
      </c>
      <c r="F40" s="46">
        <v>0</v>
      </c>
      <c r="G40" s="46">
        <v>0</v>
      </c>
      <c r="H40" s="46">
        <v>0</v>
      </c>
      <c r="I40" s="46">
        <v>1015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1974</v>
      </c>
      <c r="O40" s="47">
        <f t="shared" si="8"/>
        <v>0.3484554280670786</v>
      </c>
      <c r="P40" s="9"/>
    </row>
    <row r="41" spans="1:16" ht="15">
      <c r="A41" s="12"/>
      <c r="B41" s="25">
        <v>347.2</v>
      </c>
      <c r="C41" s="20" t="s">
        <v>88</v>
      </c>
      <c r="D41" s="46">
        <v>41484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41484</v>
      </c>
      <c r="O41" s="47">
        <f t="shared" si="8"/>
        <v>7.322859664607237</v>
      </c>
      <c r="P41" s="9"/>
    </row>
    <row r="42" spans="1:16" ht="15">
      <c r="A42" s="12"/>
      <c r="B42" s="25">
        <v>347.4</v>
      </c>
      <c r="C42" s="20" t="s">
        <v>50</v>
      </c>
      <c r="D42" s="46">
        <v>18354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18354</v>
      </c>
      <c r="O42" s="47">
        <f t="shared" si="8"/>
        <v>3.239894086496028</v>
      </c>
      <c r="P42" s="9"/>
    </row>
    <row r="43" spans="1:16" ht="15.75">
      <c r="A43" s="29" t="s">
        <v>37</v>
      </c>
      <c r="B43" s="30"/>
      <c r="C43" s="31"/>
      <c r="D43" s="32">
        <f aca="true" t="shared" si="9" ref="D43:M43">SUM(D44:D47)</f>
        <v>89715</v>
      </c>
      <c r="E43" s="32">
        <f t="shared" si="9"/>
        <v>60607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49">SUM(D43:M43)</f>
        <v>150322</v>
      </c>
      <c r="O43" s="45">
        <f t="shared" si="8"/>
        <v>26.53521624007061</v>
      </c>
      <c r="P43" s="10"/>
    </row>
    <row r="44" spans="1:16" ht="15">
      <c r="A44" s="13"/>
      <c r="B44" s="39">
        <v>351.5</v>
      </c>
      <c r="C44" s="21" t="s">
        <v>54</v>
      </c>
      <c r="D44" s="46">
        <v>18332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18332</v>
      </c>
      <c r="O44" s="47">
        <f t="shared" si="8"/>
        <v>3.2360105913503974</v>
      </c>
      <c r="P44" s="9"/>
    </row>
    <row r="45" spans="1:16" ht="15">
      <c r="A45" s="13"/>
      <c r="B45" s="39">
        <v>354</v>
      </c>
      <c r="C45" s="21" t="s">
        <v>55</v>
      </c>
      <c r="D45" s="46">
        <v>71333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71333</v>
      </c>
      <c r="O45" s="47">
        <f t="shared" si="8"/>
        <v>12.591879964695499</v>
      </c>
      <c r="P45" s="9"/>
    </row>
    <row r="46" spans="1:16" ht="15">
      <c r="A46" s="13"/>
      <c r="B46" s="39">
        <v>355</v>
      </c>
      <c r="C46" s="21" t="s">
        <v>96</v>
      </c>
      <c r="D46" s="46">
        <v>0</v>
      </c>
      <c r="E46" s="46">
        <v>60607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60607</v>
      </c>
      <c r="O46" s="47">
        <f t="shared" si="8"/>
        <v>10.698499558693733</v>
      </c>
      <c r="P46" s="9"/>
    </row>
    <row r="47" spans="1:16" ht="15">
      <c r="A47" s="13"/>
      <c r="B47" s="39">
        <v>359</v>
      </c>
      <c r="C47" s="21" t="s">
        <v>82</v>
      </c>
      <c r="D47" s="46">
        <v>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50</v>
      </c>
      <c r="O47" s="47">
        <f t="shared" si="8"/>
        <v>0.0088261253309797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SUM(D49:D56)</f>
        <v>245816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2567</v>
      </c>
      <c r="J48" s="32">
        <f t="shared" si="11"/>
        <v>0</v>
      </c>
      <c r="K48" s="32">
        <f t="shared" si="11"/>
        <v>1142553</v>
      </c>
      <c r="L48" s="32">
        <f t="shared" si="11"/>
        <v>0</v>
      </c>
      <c r="M48" s="32">
        <f t="shared" si="11"/>
        <v>0</v>
      </c>
      <c r="N48" s="32">
        <f t="shared" si="10"/>
        <v>1390936</v>
      </c>
      <c r="O48" s="45">
        <f t="shared" si="8"/>
        <v>245.5315092674316</v>
      </c>
      <c r="P48" s="10"/>
    </row>
    <row r="49" spans="1:16" ht="15">
      <c r="A49" s="12"/>
      <c r="B49" s="25">
        <v>361.1</v>
      </c>
      <c r="C49" s="20" t="s">
        <v>56</v>
      </c>
      <c r="D49" s="46">
        <v>7139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476730</v>
      </c>
      <c r="L49" s="46">
        <v>0</v>
      </c>
      <c r="M49" s="46">
        <v>0</v>
      </c>
      <c r="N49" s="46">
        <f t="shared" si="10"/>
        <v>483869</v>
      </c>
      <c r="O49" s="47">
        <f t="shared" si="8"/>
        <v>85.41376875551633</v>
      </c>
      <c r="P49" s="9"/>
    </row>
    <row r="50" spans="1:16" ht="15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-296840</v>
      </c>
      <c r="L50" s="46">
        <v>0</v>
      </c>
      <c r="M50" s="46">
        <v>0</v>
      </c>
      <c r="N50" s="46">
        <f aca="true" t="shared" si="12" ref="N50:N56">SUM(D50:M50)</f>
        <v>-296840</v>
      </c>
      <c r="O50" s="47">
        <f t="shared" si="8"/>
        <v>-52.39894086496028</v>
      </c>
      <c r="P50" s="9"/>
    </row>
    <row r="51" spans="1:16" ht="15">
      <c r="A51" s="12"/>
      <c r="B51" s="25">
        <v>361.4</v>
      </c>
      <c r="C51" s="20" t="s">
        <v>116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-37830</v>
      </c>
      <c r="L51" s="46">
        <v>0</v>
      </c>
      <c r="M51" s="46">
        <v>0</v>
      </c>
      <c r="N51" s="46">
        <f t="shared" si="12"/>
        <v>-37830</v>
      </c>
      <c r="O51" s="47">
        <f t="shared" si="8"/>
        <v>-6.677846425419241</v>
      </c>
      <c r="P51" s="9"/>
    </row>
    <row r="52" spans="1:16" ht="15">
      <c r="A52" s="12"/>
      <c r="B52" s="25">
        <v>362</v>
      </c>
      <c r="C52" s="20" t="s">
        <v>59</v>
      </c>
      <c r="D52" s="46">
        <v>192256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192256</v>
      </c>
      <c r="O52" s="47">
        <f t="shared" si="8"/>
        <v>33.937511032656666</v>
      </c>
      <c r="P52" s="9"/>
    </row>
    <row r="53" spans="1:16" ht="15">
      <c r="A53" s="12"/>
      <c r="B53" s="25">
        <v>364</v>
      </c>
      <c r="C53" s="20" t="s">
        <v>117</v>
      </c>
      <c r="D53" s="46">
        <v>13073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13073</v>
      </c>
      <c r="O53" s="47">
        <f t="shared" si="8"/>
        <v>2.3076787290379523</v>
      </c>
      <c r="P53" s="9"/>
    </row>
    <row r="54" spans="1:16" ht="15">
      <c r="A54" s="12"/>
      <c r="B54" s="25">
        <v>366</v>
      </c>
      <c r="C54" s="20" t="s">
        <v>62</v>
      </c>
      <c r="D54" s="46">
        <v>15007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15007</v>
      </c>
      <c r="O54" s="47">
        <f t="shared" si="8"/>
        <v>2.6490732568402473</v>
      </c>
      <c r="P54" s="9"/>
    </row>
    <row r="55" spans="1:16" ht="15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1000493</v>
      </c>
      <c r="L55" s="46">
        <v>0</v>
      </c>
      <c r="M55" s="46">
        <v>0</v>
      </c>
      <c r="N55" s="46">
        <f t="shared" si="12"/>
        <v>1000493</v>
      </c>
      <c r="O55" s="47">
        <f t="shared" si="8"/>
        <v>176.60953221535746</v>
      </c>
      <c r="P55" s="9"/>
    </row>
    <row r="56" spans="1:16" ht="15">
      <c r="A56" s="12"/>
      <c r="B56" s="25">
        <v>369.9</v>
      </c>
      <c r="C56" s="20" t="s">
        <v>64</v>
      </c>
      <c r="D56" s="46">
        <v>18341</v>
      </c>
      <c r="E56" s="46">
        <v>0</v>
      </c>
      <c r="F56" s="46">
        <v>0</v>
      </c>
      <c r="G56" s="46">
        <v>0</v>
      </c>
      <c r="H56" s="46">
        <v>0</v>
      </c>
      <c r="I56" s="46">
        <v>2567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20908</v>
      </c>
      <c r="O56" s="47">
        <f t="shared" si="8"/>
        <v>3.6907325684024714</v>
      </c>
      <c r="P56" s="9"/>
    </row>
    <row r="57" spans="1:16" ht="15.75">
      <c r="A57" s="29" t="s">
        <v>38</v>
      </c>
      <c r="B57" s="30"/>
      <c r="C57" s="31"/>
      <c r="D57" s="32">
        <f aca="true" t="shared" si="13" ref="D57:M57">SUM(D58:D60)</f>
        <v>240658</v>
      </c>
      <c r="E57" s="32">
        <f t="shared" si="13"/>
        <v>0</v>
      </c>
      <c r="F57" s="32">
        <f t="shared" si="13"/>
        <v>0</v>
      </c>
      <c r="G57" s="32">
        <f t="shared" si="13"/>
        <v>85000</v>
      </c>
      <c r="H57" s="32">
        <f t="shared" si="13"/>
        <v>0</v>
      </c>
      <c r="I57" s="32">
        <f t="shared" si="13"/>
        <v>11178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336836</v>
      </c>
      <c r="O57" s="45">
        <f t="shared" si="8"/>
        <v>59.459135039717566</v>
      </c>
      <c r="P57" s="9"/>
    </row>
    <row r="58" spans="1:16" ht="15">
      <c r="A58" s="12"/>
      <c r="B58" s="25">
        <v>381</v>
      </c>
      <c r="C58" s="20" t="s">
        <v>65</v>
      </c>
      <c r="D58" s="46">
        <v>0</v>
      </c>
      <c r="E58" s="46">
        <v>0</v>
      </c>
      <c r="F58" s="46">
        <v>0</v>
      </c>
      <c r="G58" s="46">
        <v>85000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85000</v>
      </c>
      <c r="O58" s="47">
        <f t="shared" si="8"/>
        <v>15.00441306266549</v>
      </c>
      <c r="P58" s="9"/>
    </row>
    <row r="59" spans="1:16" ht="15">
      <c r="A59" s="12"/>
      <c r="B59" s="25">
        <v>383</v>
      </c>
      <c r="C59" s="20" t="s">
        <v>123</v>
      </c>
      <c r="D59" s="46">
        <v>240658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240658</v>
      </c>
      <c r="O59" s="47">
        <f t="shared" si="8"/>
        <v>42.48155339805825</v>
      </c>
      <c r="P59" s="9"/>
    </row>
    <row r="60" spans="1:16" ht="15.75" thickBot="1">
      <c r="A60" s="12"/>
      <c r="B60" s="25">
        <v>389.1</v>
      </c>
      <c r="C60" s="20" t="s">
        <v>119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11178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11178</v>
      </c>
      <c r="O60" s="47">
        <f t="shared" si="8"/>
        <v>1.9731685789938218</v>
      </c>
      <c r="P60" s="9"/>
    </row>
    <row r="61" spans="1:119" ht="16.5" thickBot="1">
      <c r="A61" s="14" t="s">
        <v>52</v>
      </c>
      <c r="B61" s="23"/>
      <c r="C61" s="22"/>
      <c r="D61" s="15">
        <f aca="true" t="shared" si="14" ref="D61:M61">SUM(D5,D16,D21,D28,D43,D48,D57)</f>
        <v>10537325</v>
      </c>
      <c r="E61" s="15">
        <f t="shared" si="14"/>
        <v>60607</v>
      </c>
      <c r="F61" s="15">
        <f t="shared" si="14"/>
        <v>0</v>
      </c>
      <c r="G61" s="15">
        <f t="shared" si="14"/>
        <v>85000</v>
      </c>
      <c r="H61" s="15">
        <f t="shared" si="14"/>
        <v>0</v>
      </c>
      <c r="I61" s="15">
        <f t="shared" si="14"/>
        <v>5252249</v>
      </c>
      <c r="J61" s="15">
        <f t="shared" si="14"/>
        <v>0</v>
      </c>
      <c r="K61" s="15">
        <f t="shared" si="14"/>
        <v>1142553</v>
      </c>
      <c r="L61" s="15">
        <f t="shared" si="14"/>
        <v>0</v>
      </c>
      <c r="M61" s="15">
        <f t="shared" si="14"/>
        <v>0</v>
      </c>
      <c r="N61" s="15">
        <f>SUM(D61:M61)</f>
        <v>17077734</v>
      </c>
      <c r="O61" s="38">
        <f t="shared" si="8"/>
        <v>3014.6044130626656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126</v>
      </c>
      <c r="M63" s="48"/>
      <c r="N63" s="48"/>
      <c r="O63" s="43">
        <v>5665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6156465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6156465</v>
      </c>
      <c r="O5" s="33">
        <f aca="true" t="shared" si="1" ref="O5:O36">(N5/O$66)</f>
        <v>1093.7049209451056</v>
      </c>
      <c r="P5" s="6"/>
    </row>
    <row r="6" spans="1:16" ht="15">
      <c r="A6" s="12"/>
      <c r="B6" s="25">
        <v>311</v>
      </c>
      <c r="C6" s="20" t="s">
        <v>2</v>
      </c>
      <c r="D6" s="46">
        <v>4767948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4767948</v>
      </c>
      <c r="O6" s="47">
        <f t="shared" si="1"/>
        <v>847.032865517854</v>
      </c>
      <c r="P6" s="9"/>
    </row>
    <row r="7" spans="1:16" ht="15">
      <c r="A7" s="12"/>
      <c r="B7" s="25">
        <v>312.41</v>
      </c>
      <c r="C7" s="20" t="s">
        <v>11</v>
      </c>
      <c r="D7" s="46">
        <v>116770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116770</v>
      </c>
      <c r="O7" s="47">
        <f t="shared" si="1"/>
        <v>20.744359566530466</v>
      </c>
      <c r="P7" s="9"/>
    </row>
    <row r="8" spans="1:16" ht="15">
      <c r="A8" s="12"/>
      <c r="B8" s="25">
        <v>312.42</v>
      </c>
      <c r="C8" s="20" t="s">
        <v>10</v>
      </c>
      <c r="D8" s="46">
        <v>55647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55647</v>
      </c>
      <c r="O8" s="47">
        <f t="shared" si="1"/>
        <v>9.88577011902647</v>
      </c>
      <c r="P8" s="9"/>
    </row>
    <row r="9" spans="1:16" ht="15">
      <c r="A9" s="12"/>
      <c r="B9" s="25">
        <v>312.51</v>
      </c>
      <c r="C9" s="20" t="s">
        <v>73</v>
      </c>
      <c r="D9" s="46">
        <v>100617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100617</v>
      </c>
      <c r="O9" s="47">
        <f t="shared" si="1"/>
        <v>17.874755729259192</v>
      </c>
      <c r="P9" s="9"/>
    </row>
    <row r="10" spans="1:16" ht="15">
      <c r="A10" s="12"/>
      <c r="B10" s="25">
        <v>314.1</v>
      </c>
      <c r="C10" s="20" t="s">
        <v>12</v>
      </c>
      <c r="D10" s="46">
        <v>508479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508479</v>
      </c>
      <c r="O10" s="47">
        <f t="shared" si="1"/>
        <v>90.33203055604903</v>
      </c>
      <c r="P10" s="9"/>
    </row>
    <row r="11" spans="1:16" ht="15">
      <c r="A11" s="12"/>
      <c r="B11" s="25">
        <v>314.3</v>
      </c>
      <c r="C11" s="20" t="s">
        <v>13</v>
      </c>
      <c r="D11" s="46">
        <v>162922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162922</v>
      </c>
      <c r="O11" s="47">
        <f t="shared" si="1"/>
        <v>28.943329188132882</v>
      </c>
      <c r="P11" s="9"/>
    </row>
    <row r="12" spans="1:16" ht="15">
      <c r="A12" s="12"/>
      <c r="B12" s="25">
        <v>314.4</v>
      </c>
      <c r="C12" s="20" t="s">
        <v>14</v>
      </c>
      <c r="D12" s="46">
        <v>241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</v>
      </c>
      <c r="O12" s="47">
        <f t="shared" si="1"/>
        <v>0.04281399893409131</v>
      </c>
      <c r="P12" s="9"/>
    </row>
    <row r="13" spans="1:16" ht="15">
      <c r="A13" s="12"/>
      <c r="B13" s="25">
        <v>314.8</v>
      </c>
      <c r="C13" s="20" t="s">
        <v>79</v>
      </c>
      <c r="D13" s="46">
        <v>31981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31981</v>
      </c>
      <c r="O13" s="47">
        <f t="shared" si="1"/>
        <v>5.681470953988275</v>
      </c>
      <c r="P13" s="9"/>
    </row>
    <row r="14" spans="1:16" ht="15">
      <c r="A14" s="12"/>
      <c r="B14" s="25">
        <v>315</v>
      </c>
      <c r="C14" s="20" t="s">
        <v>108</v>
      </c>
      <c r="D14" s="46">
        <v>324530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324530</v>
      </c>
      <c r="O14" s="47">
        <f t="shared" si="1"/>
        <v>57.65322437377865</v>
      </c>
      <c r="P14" s="9"/>
    </row>
    <row r="15" spans="1:16" ht="15">
      <c r="A15" s="12"/>
      <c r="B15" s="25">
        <v>316</v>
      </c>
      <c r="C15" s="20" t="s">
        <v>109</v>
      </c>
      <c r="D15" s="46">
        <v>87330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87330</v>
      </c>
      <c r="O15" s="47">
        <f t="shared" si="1"/>
        <v>15.514300941552674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402709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20087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0">SUM(D16:M16)</f>
        <v>422796</v>
      </c>
      <c r="O16" s="45">
        <f t="shared" si="1"/>
        <v>75.11032154912063</v>
      </c>
      <c r="P16" s="10"/>
    </row>
    <row r="17" spans="1:16" ht="15">
      <c r="A17" s="12"/>
      <c r="B17" s="25">
        <v>323.1</v>
      </c>
      <c r="C17" s="20" t="s">
        <v>18</v>
      </c>
      <c r="D17" s="46">
        <v>401859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401859</v>
      </c>
      <c r="O17" s="47">
        <f t="shared" si="1"/>
        <v>71.39083318529046</v>
      </c>
      <c r="P17" s="9"/>
    </row>
    <row r="18" spans="1:16" ht="15">
      <c r="A18" s="12"/>
      <c r="B18" s="25">
        <v>324.12</v>
      </c>
      <c r="C18" s="20" t="s">
        <v>85</v>
      </c>
      <c r="D18" s="46">
        <v>299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</v>
      </c>
      <c r="O18" s="47">
        <f t="shared" si="1"/>
        <v>0.053117782909930716</v>
      </c>
      <c r="P18" s="9"/>
    </row>
    <row r="19" spans="1:16" ht="15">
      <c r="A19" s="12"/>
      <c r="B19" s="25">
        <v>324.62</v>
      </c>
      <c r="C19" s="20" t="s">
        <v>86</v>
      </c>
      <c r="D19" s="46">
        <v>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</v>
      </c>
      <c r="O19" s="47">
        <f t="shared" si="1"/>
        <v>0.09788594777047432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20087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20087</v>
      </c>
      <c r="O20" s="47">
        <f t="shared" si="1"/>
        <v>3.5684846331497604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SUM(D22:D28)</f>
        <v>645317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7747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653064</v>
      </c>
      <c r="O21" s="45">
        <f t="shared" si="1"/>
        <v>116.01776514478593</v>
      </c>
      <c r="P21" s="10"/>
    </row>
    <row r="22" spans="1:16" ht="15">
      <c r="A22" s="12"/>
      <c r="B22" s="25">
        <v>334.2</v>
      </c>
      <c r="C22" s="20" t="s">
        <v>26</v>
      </c>
      <c r="D22" s="46">
        <v>1411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1411</v>
      </c>
      <c r="O22" s="47">
        <f t="shared" si="1"/>
        <v>0.2506661929294724</v>
      </c>
      <c r="P22" s="9"/>
    </row>
    <row r="23" spans="1:16" ht="15">
      <c r="A23" s="12"/>
      <c r="B23" s="25">
        <v>335.12</v>
      </c>
      <c r="C23" s="20" t="s">
        <v>110</v>
      </c>
      <c r="D23" s="46">
        <v>175577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175577</v>
      </c>
      <c r="O23" s="47">
        <f t="shared" si="1"/>
        <v>31.191508260792325</v>
      </c>
      <c r="P23" s="9"/>
    </row>
    <row r="24" spans="1:16" ht="15">
      <c r="A24" s="12"/>
      <c r="B24" s="25">
        <v>335.15</v>
      </c>
      <c r="C24" s="20" t="s">
        <v>111</v>
      </c>
      <c r="D24" s="46">
        <v>8901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8901</v>
      </c>
      <c r="O24" s="47">
        <f t="shared" si="1"/>
        <v>1.5812755373956298</v>
      </c>
      <c r="P24" s="9"/>
    </row>
    <row r="25" spans="1:16" ht="15">
      <c r="A25" s="12"/>
      <c r="B25" s="25">
        <v>335.18</v>
      </c>
      <c r="C25" s="20" t="s">
        <v>112</v>
      </c>
      <c r="D25" s="46">
        <v>413721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413721</v>
      </c>
      <c r="O25" s="47">
        <f t="shared" si="1"/>
        <v>73.49813465979747</v>
      </c>
      <c r="P25" s="9"/>
    </row>
    <row r="26" spans="1:16" ht="15">
      <c r="A26" s="12"/>
      <c r="B26" s="25">
        <v>335.21</v>
      </c>
      <c r="C26" s="20" t="s">
        <v>30</v>
      </c>
      <c r="D26" s="46">
        <v>3725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3725</v>
      </c>
      <c r="O26" s="47">
        <f t="shared" si="1"/>
        <v>0.6617516432758928</v>
      </c>
      <c r="P26" s="9"/>
    </row>
    <row r="27" spans="1:16" ht="15">
      <c r="A27" s="12"/>
      <c r="B27" s="25">
        <v>335.34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7747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7747</v>
      </c>
      <c r="O27" s="47">
        <f t="shared" si="1"/>
        <v>1.3762657665659974</v>
      </c>
      <c r="P27" s="9"/>
    </row>
    <row r="28" spans="1:16" ht="15">
      <c r="A28" s="12"/>
      <c r="B28" s="25">
        <v>338</v>
      </c>
      <c r="C28" s="20" t="s">
        <v>31</v>
      </c>
      <c r="D28" s="46">
        <v>41982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41982</v>
      </c>
      <c r="O28" s="47">
        <f t="shared" si="1"/>
        <v>7.458163084029135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SUM(D30:D45)</f>
        <v>2063740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4952276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7016016</v>
      </c>
      <c r="O29" s="45">
        <f t="shared" si="1"/>
        <v>1246.4054006040149</v>
      </c>
      <c r="P29" s="10"/>
    </row>
    <row r="30" spans="1:16" ht="15">
      <c r="A30" s="12"/>
      <c r="B30" s="25">
        <v>341.1</v>
      </c>
      <c r="C30" s="20" t="s">
        <v>113</v>
      </c>
      <c r="D30" s="46">
        <v>13009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13009</v>
      </c>
      <c r="O30" s="47">
        <f t="shared" si="1"/>
        <v>2.3110676852016345</v>
      </c>
      <c r="P30" s="9"/>
    </row>
    <row r="31" spans="1:16" ht="15">
      <c r="A31" s="12"/>
      <c r="B31" s="25">
        <v>341.3</v>
      </c>
      <c r="C31" s="20" t="s">
        <v>114</v>
      </c>
      <c r="D31" s="46">
        <v>518818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5">SUM(D31:M31)</f>
        <v>518818</v>
      </c>
      <c r="O31" s="47">
        <f t="shared" si="1"/>
        <v>92.16876887546634</v>
      </c>
      <c r="P31" s="9"/>
    </row>
    <row r="32" spans="1:16" ht="15">
      <c r="A32" s="12"/>
      <c r="B32" s="25">
        <v>341.9</v>
      </c>
      <c r="C32" s="20" t="s">
        <v>115</v>
      </c>
      <c r="D32" s="46">
        <v>33202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33202</v>
      </c>
      <c r="O32" s="47">
        <f t="shared" si="1"/>
        <v>5.8983833718244805</v>
      </c>
      <c r="P32" s="9"/>
    </row>
    <row r="33" spans="1:16" ht="15">
      <c r="A33" s="12"/>
      <c r="B33" s="25">
        <v>342.1</v>
      </c>
      <c r="C33" s="20" t="s">
        <v>41</v>
      </c>
      <c r="D33" s="46">
        <v>9100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9100</v>
      </c>
      <c r="O33" s="47">
        <f t="shared" si="1"/>
        <v>1.6166281755196306</v>
      </c>
      <c r="P33" s="9"/>
    </row>
    <row r="34" spans="1:16" ht="15">
      <c r="A34" s="12"/>
      <c r="B34" s="25">
        <v>342.2</v>
      </c>
      <c r="C34" s="20" t="s">
        <v>42</v>
      </c>
      <c r="D34" s="46">
        <v>84788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84788</v>
      </c>
      <c r="O34" s="47">
        <f t="shared" si="1"/>
        <v>15.062710961094332</v>
      </c>
      <c r="P34" s="9"/>
    </row>
    <row r="35" spans="1:16" ht="15">
      <c r="A35" s="12"/>
      <c r="B35" s="25">
        <v>342.4</v>
      </c>
      <c r="C35" s="20" t="s">
        <v>43</v>
      </c>
      <c r="D35" s="46">
        <v>589520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589520</v>
      </c>
      <c r="O35" s="47">
        <f t="shared" si="1"/>
        <v>104.72908154201457</v>
      </c>
      <c r="P35" s="9"/>
    </row>
    <row r="36" spans="1:16" ht="15">
      <c r="A36" s="12"/>
      <c r="B36" s="25">
        <v>342.5</v>
      </c>
      <c r="C36" s="20" t="s">
        <v>44</v>
      </c>
      <c r="D36" s="46">
        <v>433413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433413</v>
      </c>
      <c r="O36" s="47">
        <f t="shared" si="1"/>
        <v>76.99644697104281</v>
      </c>
      <c r="P36" s="9"/>
    </row>
    <row r="37" spans="1:16" ht="15">
      <c r="A37" s="12"/>
      <c r="B37" s="25">
        <v>342.6</v>
      </c>
      <c r="C37" s="20" t="s">
        <v>45</v>
      </c>
      <c r="D37" s="46">
        <v>307273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307273</v>
      </c>
      <c r="O37" s="47">
        <f aca="true" t="shared" si="8" ref="O37:O64">(N37/O$66)</f>
        <v>54.58749333807071</v>
      </c>
      <c r="P37" s="9"/>
    </row>
    <row r="38" spans="1:16" ht="15">
      <c r="A38" s="12"/>
      <c r="B38" s="25">
        <v>342.9</v>
      </c>
      <c r="C38" s="20" t="s">
        <v>87</v>
      </c>
      <c r="D38" s="46">
        <v>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</v>
      </c>
      <c r="O38" s="47">
        <f t="shared" si="8"/>
        <v>0.0026647717178895007</v>
      </c>
      <c r="P38" s="9"/>
    </row>
    <row r="39" spans="1:16" ht="15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4154952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4154952</v>
      </c>
      <c r="O39" s="47">
        <f t="shared" si="8"/>
        <v>738.1332385858944</v>
      </c>
      <c r="P39" s="9"/>
    </row>
    <row r="40" spans="1:16" ht="15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473048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473048</v>
      </c>
      <c r="O40" s="47">
        <f t="shared" si="8"/>
        <v>84.03766210694617</v>
      </c>
      <c r="P40" s="9"/>
    </row>
    <row r="41" spans="1:16" ht="15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323363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323363</v>
      </c>
      <c r="O41" s="47">
        <f t="shared" si="8"/>
        <v>57.445905134126846</v>
      </c>
      <c r="P41" s="9"/>
    </row>
    <row r="42" spans="1:16" ht="15">
      <c r="A42" s="12"/>
      <c r="B42" s="25">
        <v>343.7</v>
      </c>
      <c r="C42" s="20" t="s">
        <v>49</v>
      </c>
      <c r="D42" s="46">
        <v>913</v>
      </c>
      <c r="E42" s="46">
        <v>0</v>
      </c>
      <c r="F42" s="46">
        <v>0</v>
      </c>
      <c r="G42" s="46">
        <v>0</v>
      </c>
      <c r="H42" s="46">
        <v>0</v>
      </c>
      <c r="I42" s="46">
        <v>913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1826</v>
      </c>
      <c r="O42" s="47">
        <f t="shared" si="8"/>
        <v>0.32439154379108187</v>
      </c>
      <c r="P42" s="9"/>
    </row>
    <row r="43" spans="1:16" ht="15">
      <c r="A43" s="12"/>
      <c r="B43" s="25">
        <v>347.2</v>
      </c>
      <c r="C43" s="20" t="s">
        <v>88</v>
      </c>
      <c r="D43" s="46">
        <v>45877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45877</v>
      </c>
      <c r="O43" s="47">
        <f t="shared" si="8"/>
        <v>8.150115473441108</v>
      </c>
      <c r="P43" s="9"/>
    </row>
    <row r="44" spans="1:16" ht="15">
      <c r="A44" s="12"/>
      <c r="B44" s="25">
        <v>347.4</v>
      </c>
      <c r="C44" s="20" t="s">
        <v>50</v>
      </c>
      <c r="D44" s="46">
        <v>18815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18815</v>
      </c>
      <c r="O44" s="47">
        <f t="shared" si="8"/>
        <v>3.3425119914727306</v>
      </c>
      <c r="P44" s="9"/>
    </row>
    <row r="45" spans="1:16" ht="15">
      <c r="A45" s="12"/>
      <c r="B45" s="25">
        <v>347.5</v>
      </c>
      <c r="C45" s="20" t="s">
        <v>51</v>
      </c>
      <c r="D45" s="46">
        <v>8997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8997</v>
      </c>
      <c r="O45" s="47">
        <f t="shared" si="8"/>
        <v>1.5983300763901225</v>
      </c>
      <c r="P45" s="9"/>
    </row>
    <row r="46" spans="1:16" ht="15.75">
      <c r="A46" s="29" t="s">
        <v>37</v>
      </c>
      <c r="B46" s="30"/>
      <c r="C46" s="31"/>
      <c r="D46" s="32">
        <f aca="true" t="shared" si="9" ref="D46:M46">SUM(D47:D50)</f>
        <v>31977</v>
      </c>
      <c r="E46" s="32">
        <f t="shared" si="9"/>
        <v>287621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aca="true" t="shared" si="10" ref="N46:N52">SUM(D46:M46)</f>
        <v>319598</v>
      </c>
      <c r="O46" s="45">
        <f t="shared" si="8"/>
        <v>56.77704743293658</v>
      </c>
      <c r="P46" s="10"/>
    </row>
    <row r="47" spans="1:16" ht="15">
      <c r="A47" s="13"/>
      <c r="B47" s="39">
        <v>351.5</v>
      </c>
      <c r="C47" s="21" t="s">
        <v>54</v>
      </c>
      <c r="D47" s="46">
        <v>7647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7647</v>
      </c>
      <c r="O47" s="47">
        <f t="shared" si="8"/>
        <v>1.3585006217800675</v>
      </c>
      <c r="P47" s="9"/>
    </row>
    <row r="48" spans="1:16" ht="15">
      <c r="A48" s="13"/>
      <c r="B48" s="39">
        <v>354</v>
      </c>
      <c r="C48" s="21" t="s">
        <v>55</v>
      </c>
      <c r="D48" s="46">
        <v>24230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24230</v>
      </c>
      <c r="O48" s="47">
        <f t="shared" si="8"/>
        <v>4.30449458163084</v>
      </c>
      <c r="P48" s="9"/>
    </row>
    <row r="49" spans="1:16" ht="15">
      <c r="A49" s="13"/>
      <c r="B49" s="39">
        <v>355</v>
      </c>
      <c r="C49" s="21" t="s">
        <v>96</v>
      </c>
      <c r="D49" s="46">
        <v>0</v>
      </c>
      <c r="E49" s="46">
        <v>287621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287621</v>
      </c>
      <c r="O49" s="47">
        <f t="shared" si="8"/>
        <v>51.09628708473974</v>
      </c>
      <c r="P49" s="9"/>
    </row>
    <row r="50" spans="1:16" ht="15">
      <c r="A50" s="13"/>
      <c r="B50" s="39">
        <v>356</v>
      </c>
      <c r="C50" s="21" t="s">
        <v>122</v>
      </c>
      <c r="D50" s="46">
        <v>100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100</v>
      </c>
      <c r="O50" s="47">
        <f t="shared" si="8"/>
        <v>0.017765144785930005</v>
      </c>
      <c r="P50" s="9"/>
    </row>
    <row r="51" spans="1:16" ht="15.75">
      <c r="A51" s="29" t="s">
        <v>3</v>
      </c>
      <c r="B51" s="30"/>
      <c r="C51" s="31"/>
      <c r="D51" s="32">
        <f aca="true" t="shared" si="11" ref="D51:M51">SUM(D52:D59)</f>
        <v>225222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18799</v>
      </c>
      <c r="J51" s="32">
        <f t="shared" si="11"/>
        <v>0</v>
      </c>
      <c r="K51" s="32">
        <f t="shared" si="11"/>
        <v>2107694</v>
      </c>
      <c r="L51" s="32">
        <f t="shared" si="11"/>
        <v>0</v>
      </c>
      <c r="M51" s="32">
        <f t="shared" si="11"/>
        <v>0</v>
      </c>
      <c r="N51" s="32">
        <f t="shared" si="10"/>
        <v>2351715</v>
      </c>
      <c r="O51" s="45">
        <f t="shared" si="8"/>
        <v>417.78557470243385</v>
      </c>
      <c r="P51" s="10"/>
    </row>
    <row r="52" spans="1:16" ht="15">
      <c r="A52" s="12"/>
      <c r="B52" s="25">
        <v>361.1</v>
      </c>
      <c r="C52" s="20" t="s">
        <v>56</v>
      </c>
      <c r="D52" s="46">
        <v>8393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258819</v>
      </c>
      <c r="L52" s="46">
        <v>0</v>
      </c>
      <c r="M52" s="46">
        <v>0</v>
      </c>
      <c r="N52" s="46">
        <f t="shared" si="10"/>
        <v>267212</v>
      </c>
      <c r="O52" s="47">
        <f t="shared" si="8"/>
        <v>47.47059868537929</v>
      </c>
      <c r="P52" s="9"/>
    </row>
    <row r="53" spans="1:16" ht="15">
      <c r="A53" s="12"/>
      <c r="B53" s="25">
        <v>361.3</v>
      </c>
      <c r="C53" s="20" t="s">
        <v>89</v>
      </c>
      <c r="D53" s="46">
        <v>4791</v>
      </c>
      <c r="E53" s="46">
        <v>0</v>
      </c>
      <c r="F53" s="46">
        <v>0</v>
      </c>
      <c r="G53" s="46">
        <v>0</v>
      </c>
      <c r="H53" s="46">
        <v>0</v>
      </c>
      <c r="I53" s="46">
        <v>3470</v>
      </c>
      <c r="J53" s="46">
        <v>0</v>
      </c>
      <c r="K53" s="46">
        <v>731794</v>
      </c>
      <c r="L53" s="46">
        <v>0</v>
      </c>
      <c r="M53" s="46">
        <v>0</v>
      </c>
      <c r="N53" s="46">
        <f aca="true" t="shared" si="12" ref="N53:N59">SUM(D53:M53)</f>
        <v>740055</v>
      </c>
      <c r="O53" s="47">
        <f t="shared" si="8"/>
        <v>131.4718422455143</v>
      </c>
      <c r="P53" s="9"/>
    </row>
    <row r="54" spans="1:16" ht="15">
      <c r="A54" s="12"/>
      <c r="B54" s="25">
        <v>361.4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176770</v>
      </c>
      <c r="L54" s="46">
        <v>0</v>
      </c>
      <c r="M54" s="46">
        <v>0</v>
      </c>
      <c r="N54" s="46">
        <f t="shared" si="12"/>
        <v>176770</v>
      </c>
      <c r="O54" s="47">
        <f t="shared" si="8"/>
        <v>31.40344643808847</v>
      </c>
      <c r="P54" s="9"/>
    </row>
    <row r="55" spans="1:16" ht="15">
      <c r="A55" s="12"/>
      <c r="B55" s="25">
        <v>362</v>
      </c>
      <c r="C55" s="20" t="s">
        <v>59</v>
      </c>
      <c r="D55" s="46">
        <v>127909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127909</v>
      </c>
      <c r="O55" s="47">
        <f t="shared" si="8"/>
        <v>22.72321904423521</v>
      </c>
      <c r="P55" s="9"/>
    </row>
    <row r="56" spans="1:16" ht="15">
      <c r="A56" s="12"/>
      <c r="B56" s="25">
        <v>365</v>
      </c>
      <c r="C56" s="20" t="s">
        <v>118</v>
      </c>
      <c r="D56" s="46">
        <v>2742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2742</v>
      </c>
      <c r="O56" s="47">
        <f t="shared" si="8"/>
        <v>0.48712027003020075</v>
      </c>
      <c r="P56" s="9"/>
    </row>
    <row r="57" spans="1:16" ht="15">
      <c r="A57" s="12"/>
      <c r="B57" s="25">
        <v>366</v>
      </c>
      <c r="C57" s="20" t="s">
        <v>62</v>
      </c>
      <c r="D57" s="46">
        <v>19755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19755</v>
      </c>
      <c r="O57" s="47">
        <f t="shared" si="8"/>
        <v>3.5095043524604725</v>
      </c>
      <c r="P57" s="9"/>
    </row>
    <row r="58" spans="1:16" ht="15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940311</v>
      </c>
      <c r="L58" s="46">
        <v>0</v>
      </c>
      <c r="M58" s="46">
        <v>0</v>
      </c>
      <c r="N58" s="46">
        <f t="shared" si="12"/>
        <v>940311</v>
      </c>
      <c r="O58" s="47">
        <f t="shared" si="8"/>
        <v>167.0476105880263</v>
      </c>
      <c r="P58" s="9"/>
    </row>
    <row r="59" spans="1:16" ht="15">
      <c r="A59" s="12"/>
      <c r="B59" s="25">
        <v>369.9</v>
      </c>
      <c r="C59" s="20" t="s">
        <v>64</v>
      </c>
      <c r="D59" s="46">
        <v>61632</v>
      </c>
      <c r="E59" s="46">
        <v>0</v>
      </c>
      <c r="F59" s="46">
        <v>0</v>
      </c>
      <c r="G59" s="46">
        <v>0</v>
      </c>
      <c r="H59" s="46">
        <v>0</v>
      </c>
      <c r="I59" s="46">
        <v>15329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76961</v>
      </c>
      <c r="O59" s="47">
        <f t="shared" si="8"/>
        <v>13.672233078699591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SUM(D61:D63)</f>
        <v>582844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11505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594349</v>
      </c>
      <c r="O60" s="45">
        <f t="shared" si="8"/>
        <v>105.58696038372713</v>
      </c>
      <c r="P60" s="9"/>
    </row>
    <row r="61" spans="1:16" ht="15">
      <c r="A61" s="12"/>
      <c r="B61" s="25">
        <v>381</v>
      </c>
      <c r="C61" s="20" t="s">
        <v>65</v>
      </c>
      <c r="D61" s="46">
        <v>150000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150000</v>
      </c>
      <c r="O61" s="47">
        <f t="shared" si="8"/>
        <v>26.647717178895007</v>
      </c>
      <c r="P61" s="9"/>
    </row>
    <row r="62" spans="1:16" ht="15">
      <c r="A62" s="12"/>
      <c r="B62" s="25">
        <v>383</v>
      </c>
      <c r="C62" s="20" t="s">
        <v>123</v>
      </c>
      <c r="D62" s="46">
        <v>432844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432844</v>
      </c>
      <c r="O62" s="47">
        <f t="shared" si="8"/>
        <v>76.89536329721088</v>
      </c>
      <c r="P62" s="9"/>
    </row>
    <row r="63" spans="1:16" ht="15.75" thickBot="1">
      <c r="A63" s="12"/>
      <c r="B63" s="25">
        <v>389.1</v>
      </c>
      <c r="C63" s="20" t="s">
        <v>119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11505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11505</v>
      </c>
      <c r="O63" s="47">
        <f t="shared" si="8"/>
        <v>2.043879907621247</v>
      </c>
      <c r="P63" s="9"/>
    </row>
    <row r="64" spans="1:119" ht="16.5" thickBot="1">
      <c r="A64" s="14" t="s">
        <v>52</v>
      </c>
      <c r="B64" s="23"/>
      <c r="C64" s="22"/>
      <c r="D64" s="15">
        <f aca="true" t="shared" si="14" ref="D64:M64">SUM(D5,D16,D21,D29,D46,D51,D60)</f>
        <v>10108274</v>
      </c>
      <c r="E64" s="15">
        <f t="shared" si="14"/>
        <v>287621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5010414</v>
      </c>
      <c r="J64" s="15">
        <f t="shared" si="14"/>
        <v>0</v>
      </c>
      <c r="K64" s="15">
        <f t="shared" si="14"/>
        <v>2107694</v>
      </c>
      <c r="L64" s="15">
        <f t="shared" si="14"/>
        <v>0</v>
      </c>
      <c r="M64" s="15">
        <f t="shared" si="14"/>
        <v>0</v>
      </c>
      <c r="N64" s="15">
        <f>SUM(D64:M64)</f>
        <v>17514003</v>
      </c>
      <c r="O64" s="38">
        <f t="shared" si="8"/>
        <v>3111.387990762125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124</v>
      </c>
      <c r="M66" s="48"/>
      <c r="N66" s="48"/>
      <c r="O66" s="43">
        <v>5629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5774693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5774693</v>
      </c>
      <c r="O5" s="33">
        <f aca="true" t="shared" si="1" ref="O5:O36">(N5/O$66)</f>
        <v>1022.2504868118251</v>
      </c>
      <c r="P5" s="6"/>
    </row>
    <row r="6" spans="1:16" ht="15">
      <c r="A6" s="12"/>
      <c r="B6" s="25">
        <v>311</v>
      </c>
      <c r="C6" s="20" t="s">
        <v>2</v>
      </c>
      <c r="D6" s="46">
        <v>4339215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4339215</v>
      </c>
      <c r="O6" s="47">
        <f t="shared" si="1"/>
        <v>768.1386086032926</v>
      </c>
      <c r="P6" s="9"/>
    </row>
    <row r="7" spans="1:16" ht="15">
      <c r="A7" s="12"/>
      <c r="B7" s="25">
        <v>312.41</v>
      </c>
      <c r="C7" s="20" t="s">
        <v>11</v>
      </c>
      <c r="D7" s="46">
        <v>114868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114868</v>
      </c>
      <c r="O7" s="47">
        <f t="shared" si="1"/>
        <v>20.33421844574261</v>
      </c>
      <c r="P7" s="9"/>
    </row>
    <row r="8" spans="1:16" ht="15">
      <c r="A8" s="12"/>
      <c r="B8" s="25">
        <v>312.42</v>
      </c>
      <c r="C8" s="20" t="s">
        <v>10</v>
      </c>
      <c r="D8" s="46">
        <v>53682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53682</v>
      </c>
      <c r="O8" s="47">
        <f t="shared" si="1"/>
        <v>9.50292087095061</v>
      </c>
      <c r="P8" s="9"/>
    </row>
    <row r="9" spans="1:16" ht="15">
      <c r="A9" s="12"/>
      <c r="B9" s="25">
        <v>312.51</v>
      </c>
      <c r="C9" s="20" t="s">
        <v>73</v>
      </c>
      <c r="D9" s="46">
        <v>117996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117996</v>
      </c>
      <c r="O9" s="47">
        <f t="shared" si="1"/>
        <v>20.887944768985662</v>
      </c>
      <c r="P9" s="9"/>
    </row>
    <row r="10" spans="1:16" ht="15">
      <c r="A10" s="12"/>
      <c r="B10" s="25">
        <v>312.52</v>
      </c>
      <c r="C10" s="20" t="s">
        <v>107</v>
      </c>
      <c r="D10" s="46">
        <v>76177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76177</v>
      </c>
      <c r="O10" s="47">
        <f t="shared" si="1"/>
        <v>13.485041600283235</v>
      </c>
      <c r="P10" s="9"/>
    </row>
    <row r="11" spans="1:16" ht="15">
      <c r="A11" s="12"/>
      <c r="B11" s="25">
        <v>314.1</v>
      </c>
      <c r="C11" s="20" t="s">
        <v>12</v>
      </c>
      <c r="D11" s="46">
        <v>467498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467498</v>
      </c>
      <c r="O11" s="47">
        <f t="shared" si="1"/>
        <v>82.75765622234023</v>
      </c>
      <c r="P11" s="9"/>
    </row>
    <row r="12" spans="1:16" ht="15">
      <c r="A12" s="12"/>
      <c r="B12" s="25">
        <v>314.3</v>
      </c>
      <c r="C12" s="20" t="s">
        <v>13</v>
      </c>
      <c r="D12" s="46">
        <v>156360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156360</v>
      </c>
      <c r="O12" s="47">
        <f t="shared" si="1"/>
        <v>27.679235262878386</v>
      </c>
      <c r="P12" s="9"/>
    </row>
    <row r="13" spans="1:16" ht="15">
      <c r="A13" s="12"/>
      <c r="B13" s="25">
        <v>314.8</v>
      </c>
      <c r="C13" s="20" t="s">
        <v>79</v>
      </c>
      <c r="D13" s="46">
        <v>20618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20618</v>
      </c>
      <c r="O13" s="47">
        <f t="shared" si="1"/>
        <v>3.6498495308904233</v>
      </c>
      <c r="P13" s="9"/>
    </row>
    <row r="14" spans="1:16" ht="15">
      <c r="A14" s="12"/>
      <c r="B14" s="25">
        <v>315</v>
      </c>
      <c r="C14" s="20" t="s">
        <v>108</v>
      </c>
      <c r="D14" s="46">
        <v>344204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344204</v>
      </c>
      <c r="O14" s="47">
        <f t="shared" si="1"/>
        <v>60.93184634448575</v>
      </c>
      <c r="P14" s="9"/>
    </row>
    <row r="15" spans="1:16" ht="15">
      <c r="A15" s="12"/>
      <c r="B15" s="25">
        <v>316</v>
      </c>
      <c r="C15" s="20" t="s">
        <v>109</v>
      </c>
      <c r="D15" s="46">
        <v>84075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84075</v>
      </c>
      <c r="O15" s="47">
        <f t="shared" si="1"/>
        <v>14.88316516197557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382712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23145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0">SUM(D16:M16)</f>
        <v>405857</v>
      </c>
      <c r="O16" s="45">
        <f t="shared" si="1"/>
        <v>71.84581341830412</v>
      </c>
      <c r="P16" s="10"/>
    </row>
    <row r="17" spans="1:16" ht="15">
      <c r="A17" s="12"/>
      <c r="B17" s="25">
        <v>323.1</v>
      </c>
      <c r="C17" s="20" t="s">
        <v>18</v>
      </c>
      <c r="D17" s="46">
        <v>380160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380160</v>
      </c>
      <c r="O17" s="47">
        <f t="shared" si="1"/>
        <v>67.29686670207116</v>
      </c>
      <c r="P17" s="9"/>
    </row>
    <row r="18" spans="1:16" ht="15">
      <c r="A18" s="12"/>
      <c r="B18" s="25">
        <v>324.12</v>
      </c>
      <c r="C18" s="20" t="s">
        <v>85</v>
      </c>
      <c r="D18" s="46">
        <v>898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898</v>
      </c>
      <c r="O18" s="47">
        <f t="shared" si="1"/>
        <v>0.15896618870596566</v>
      </c>
      <c r="P18" s="9"/>
    </row>
    <row r="19" spans="1:16" ht="15">
      <c r="A19" s="12"/>
      <c r="B19" s="25">
        <v>324.62</v>
      </c>
      <c r="C19" s="20" t="s">
        <v>86</v>
      </c>
      <c r="D19" s="46">
        <v>1654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1654</v>
      </c>
      <c r="O19" s="47">
        <f t="shared" si="1"/>
        <v>0.29279518498849355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23145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23145</v>
      </c>
      <c r="O20" s="47">
        <f t="shared" si="1"/>
        <v>4.097185342538502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SUM(D22:D28)</f>
        <v>632777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8690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641467</v>
      </c>
      <c r="O21" s="45">
        <f t="shared" si="1"/>
        <v>113.55408036820677</v>
      </c>
      <c r="P21" s="10"/>
    </row>
    <row r="22" spans="1:16" ht="15">
      <c r="A22" s="12"/>
      <c r="B22" s="25">
        <v>334.2</v>
      </c>
      <c r="C22" s="20" t="s">
        <v>26</v>
      </c>
      <c r="D22" s="46">
        <v>48600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48600</v>
      </c>
      <c r="O22" s="47">
        <f t="shared" si="1"/>
        <v>8.603292618162506</v>
      </c>
      <c r="P22" s="9"/>
    </row>
    <row r="23" spans="1:16" ht="15">
      <c r="A23" s="12"/>
      <c r="B23" s="25">
        <v>335.12</v>
      </c>
      <c r="C23" s="20" t="s">
        <v>110</v>
      </c>
      <c r="D23" s="46">
        <v>173789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173789</v>
      </c>
      <c r="O23" s="47">
        <f t="shared" si="1"/>
        <v>30.76456009913259</v>
      </c>
      <c r="P23" s="9"/>
    </row>
    <row r="24" spans="1:16" ht="15">
      <c r="A24" s="12"/>
      <c r="B24" s="25">
        <v>335.15</v>
      </c>
      <c r="C24" s="20" t="s">
        <v>111</v>
      </c>
      <c r="D24" s="46">
        <v>5576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5576</v>
      </c>
      <c r="O24" s="47">
        <f t="shared" si="1"/>
        <v>0.9870773588245707</v>
      </c>
      <c r="P24" s="9"/>
    </row>
    <row r="25" spans="1:16" ht="15">
      <c r="A25" s="12"/>
      <c r="B25" s="25">
        <v>335.18</v>
      </c>
      <c r="C25" s="20" t="s">
        <v>112</v>
      </c>
      <c r="D25" s="46">
        <v>388009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388009</v>
      </c>
      <c r="O25" s="47">
        <f t="shared" si="1"/>
        <v>68.6863161621526</v>
      </c>
      <c r="P25" s="9"/>
    </row>
    <row r="26" spans="1:16" ht="15">
      <c r="A26" s="12"/>
      <c r="B26" s="25">
        <v>335.21</v>
      </c>
      <c r="C26" s="20" t="s">
        <v>30</v>
      </c>
      <c r="D26" s="46">
        <v>3450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3450</v>
      </c>
      <c r="O26" s="47">
        <f t="shared" si="1"/>
        <v>0.6107275624004248</v>
      </c>
      <c r="P26" s="9"/>
    </row>
    <row r="27" spans="1:16" ht="15">
      <c r="A27" s="12"/>
      <c r="B27" s="25">
        <v>335.34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8690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8690</v>
      </c>
      <c r="O27" s="47">
        <f t="shared" si="1"/>
        <v>1.53832536732165</v>
      </c>
      <c r="P27" s="9"/>
    </row>
    <row r="28" spans="1:16" ht="15">
      <c r="A28" s="12"/>
      <c r="B28" s="25">
        <v>338</v>
      </c>
      <c r="C28" s="20" t="s">
        <v>31</v>
      </c>
      <c r="D28" s="46">
        <v>13353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13353</v>
      </c>
      <c r="O28" s="47">
        <f t="shared" si="1"/>
        <v>2.363781200212427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SUM(D30:D45)</f>
        <v>1742390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4816000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6558390</v>
      </c>
      <c r="O29" s="45">
        <f t="shared" si="1"/>
        <v>1160.9824747742964</v>
      </c>
      <c r="P29" s="10"/>
    </row>
    <row r="30" spans="1:16" ht="15">
      <c r="A30" s="12"/>
      <c r="B30" s="25">
        <v>341.1</v>
      </c>
      <c r="C30" s="20" t="s">
        <v>113</v>
      </c>
      <c r="D30" s="46">
        <v>11895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11895</v>
      </c>
      <c r="O30" s="47">
        <f t="shared" si="1"/>
        <v>2.105682421667552</v>
      </c>
      <c r="P30" s="9"/>
    </row>
    <row r="31" spans="1:16" ht="15">
      <c r="A31" s="12"/>
      <c r="B31" s="25">
        <v>341.3</v>
      </c>
      <c r="C31" s="20" t="s">
        <v>114</v>
      </c>
      <c r="D31" s="46">
        <v>503709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5">SUM(D31:M31)</f>
        <v>503709</v>
      </c>
      <c r="O31" s="47">
        <f t="shared" si="1"/>
        <v>89.16781731279873</v>
      </c>
      <c r="P31" s="9"/>
    </row>
    <row r="32" spans="1:16" ht="15">
      <c r="A32" s="12"/>
      <c r="B32" s="25">
        <v>341.9</v>
      </c>
      <c r="C32" s="20" t="s">
        <v>115</v>
      </c>
      <c r="D32" s="46">
        <v>37000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37000</v>
      </c>
      <c r="O32" s="47">
        <f t="shared" si="1"/>
        <v>6.549831828642238</v>
      </c>
      <c r="P32" s="9"/>
    </row>
    <row r="33" spans="1:16" ht="15">
      <c r="A33" s="12"/>
      <c r="B33" s="25">
        <v>342.1</v>
      </c>
      <c r="C33" s="20" t="s">
        <v>41</v>
      </c>
      <c r="D33" s="46">
        <v>18681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18681</v>
      </c>
      <c r="O33" s="47">
        <f t="shared" si="1"/>
        <v>3.3069569835369093</v>
      </c>
      <c r="P33" s="9"/>
    </row>
    <row r="34" spans="1:16" ht="15">
      <c r="A34" s="12"/>
      <c r="B34" s="25">
        <v>342.2</v>
      </c>
      <c r="C34" s="20" t="s">
        <v>42</v>
      </c>
      <c r="D34" s="46">
        <v>47351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47351</v>
      </c>
      <c r="O34" s="47">
        <f t="shared" si="1"/>
        <v>8.382191538325367</v>
      </c>
      <c r="P34" s="9"/>
    </row>
    <row r="35" spans="1:16" ht="15">
      <c r="A35" s="12"/>
      <c r="B35" s="25">
        <v>342.4</v>
      </c>
      <c r="C35" s="20" t="s">
        <v>43</v>
      </c>
      <c r="D35" s="46">
        <v>406502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406502</v>
      </c>
      <c r="O35" s="47">
        <f t="shared" si="1"/>
        <v>71.95999291910073</v>
      </c>
      <c r="P35" s="9"/>
    </row>
    <row r="36" spans="1:16" ht="15">
      <c r="A36" s="12"/>
      <c r="B36" s="25">
        <v>342.5</v>
      </c>
      <c r="C36" s="20" t="s">
        <v>44</v>
      </c>
      <c r="D36" s="46">
        <v>324061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324061</v>
      </c>
      <c r="O36" s="47">
        <f t="shared" si="1"/>
        <v>57.366082492476544</v>
      </c>
      <c r="P36" s="9"/>
    </row>
    <row r="37" spans="1:16" ht="15">
      <c r="A37" s="12"/>
      <c r="B37" s="25">
        <v>342.6</v>
      </c>
      <c r="C37" s="20" t="s">
        <v>45</v>
      </c>
      <c r="D37" s="46">
        <v>300069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300069</v>
      </c>
      <c r="O37" s="47">
        <f aca="true" t="shared" si="8" ref="O37:O64">(N37/O$66)</f>
        <v>53.11895910780669</v>
      </c>
      <c r="P37" s="9"/>
    </row>
    <row r="38" spans="1:16" ht="15">
      <c r="A38" s="12"/>
      <c r="B38" s="25">
        <v>342.9</v>
      </c>
      <c r="C38" s="20" t="s">
        <v>87</v>
      </c>
      <c r="D38" s="46">
        <v>6508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6508</v>
      </c>
      <c r="O38" s="47">
        <f t="shared" si="8"/>
        <v>1.152062311913613</v>
      </c>
      <c r="P38" s="9"/>
    </row>
    <row r="39" spans="1:16" ht="15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4017241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4017241</v>
      </c>
      <c r="O39" s="47">
        <f t="shared" si="8"/>
        <v>711.1419720304478</v>
      </c>
      <c r="P39" s="9"/>
    </row>
    <row r="40" spans="1:16" ht="15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473732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473732</v>
      </c>
      <c r="O40" s="47">
        <f t="shared" si="8"/>
        <v>83.86121437422553</v>
      </c>
      <c r="P40" s="9"/>
    </row>
    <row r="41" spans="1:16" ht="15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323513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323513</v>
      </c>
      <c r="O41" s="47">
        <f t="shared" si="8"/>
        <v>57.2690741724199</v>
      </c>
      <c r="P41" s="9"/>
    </row>
    <row r="42" spans="1:16" ht="15">
      <c r="A42" s="12"/>
      <c r="B42" s="25">
        <v>343.7</v>
      </c>
      <c r="C42" s="20" t="s">
        <v>49</v>
      </c>
      <c r="D42" s="46">
        <v>822</v>
      </c>
      <c r="E42" s="46">
        <v>0</v>
      </c>
      <c r="F42" s="46">
        <v>0</v>
      </c>
      <c r="G42" s="46">
        <v>0</v>
      </c>
      <c r="H42" s="46">
        <v>0</v>
      </c>
      <c r="I42" s="46">
        <v>1514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2336</v>
      </c>
      <c r="O42" s="47">
        <f t="shared" si="8"/>
        <v>0.41352451761373693</v>
      </c>
      <c r="P42" s="9"/>
    </row>
    <row r="43" spans="1:16" ht="15">
      <c r="A43" s="12"/>
      <c r="B43" s="25">
        <v>347.2</v>
      </c>
      <c r="C43" s="20" t="s">
        <v>88</v>
      </c>
      <c r="D43" s="46">
        <v>47926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47926</v>
      </c>
      <c r="O43" s="47">
        <f t="shared" si="8"/>
        <v>8.483979465392105</v>
      </c>
      <c r="P43" s="9"/>
    </row>
    <row r="44" spans="1:16" ht="15">
      <c r="A44" s="12"/>
      <c r="B44" s="25">
        <v>347.4</v>
      </c>
      <c r="C44" s="20" t="s">
        <v>50</v>
      </c>
      <c r="D44" s="46">
        <v>31413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31413</v>
      </c>
      <c r="O44" s="47">
        <f t="shared" si="8"/>
        <v>5.560807222517259</v>
      </c>
      <c r="P44" s="9"/>
    </row>
    <row r="45" spans="1:16" ht="15">
      <c r="A45" s="12"/>
      <c r="B45" s="25">
        <v>347.5</v>
      </c>
      <c r="C45" s="20" t="s">
        <v>51</v>
      </c>
      <c r="D45" s="46">
        <v>6453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6453</v>
      </c>
      <c r="O45" s="47">
        <f t="shared" si="8"/>
        <v>1.1423260754115774</v>
      </c>
      <c r="P45" s="9"/>
    </row>
    <row r="46" spans="1:16" ht="15.75">
      <c r="A46" s="29" t="s">
        <v>37</v>
      </c>
      <c r="B46" s="30"/>
      <c r="C46" s="31"/>
      <c r="D46" s="32">
        <f aca="true" t="shared" si="9" ref="D46:M46">SUM(D47:D50)</f>
        <v>17929</v>
      </c>
      <c r="E46" s="32">
        <f t="shared" si="9"/>
        <v>24258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aca="true" t="shared" si="10" ref="N46:N52">SUM(D46:M46)</f>
        <v>42187</v>
      </c>
      <c r="O46" s="45">
        <f t="shared" si="8"/>
        <v>7.468047442025137</v>
      </c>
      <c r="P46" s="10"/>
    </row>
    <row r="47" spans="1:16" ht="15">
      <c r="A47" s="13"/>
      <c r="B47" s="39">
        <v>351.5</v>
      </c>
      <c r="C47" s="21" t="s">
        <v>54</v>
      </c>
      <c r="D47" s="46">
        <v>8618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8618</v>
      </c>
      <c r="O47" s="47">
        <f t="shared" si="8"/>
        <v>1.5255797486280758</v>
      </c>
      <c r="P47" s="9"/>
    </row>
    <row r="48" spans="1:16" ht="15">
      <c r="A48" s="13"/>
      <c r="B48" s="39">
        <v>354</v>
      </c>
      <c r="C48" s="21" t="s">
        <v>55</v>
      </c>
      <c r="D48" s="46">
        <v>9158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9158</v>
      </c>
      <c r="O48" s="47">
        <f t="shared" si="8"/>
        <v>1.6211718888298814</v>
      </c>
      <c r="P48" s="9"/>
    </row>
    <row r="49" spans="1:16" ht="15">
      <c r="A49" s="13"/>
      <c r="B49" s="39">
        <v>355</v>
      </c>
      <c r="C49" s="21" t="s">
        <v>96</v>
      </c>
      <c r="D49" s="46">
        <v>0</v>
      </c>
      <c r="E49" s="46">
        <v>24258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24258</v>
      </c>
      <c r="O49" s="47">
        <f t="shared" si="8"/>
        <v>4.294211364843335</v>
      </c>
      <c r="P49" s="9"/>
    </row>
    <row r="50" spans="1:16" ht="15">
      <c r="A50" s="13"/>
      <c r="B50" s="39">
        <v>359</v>
      </c>
      <c r="C50" s="21" t="s">
        <v>82</v>
      </c>
      <c r="D50" s="46">
        <v>153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153</v>
      </c>
      <c r="O50" s="47">
        <f t="shared" si="8"/>
        <v>0.027084439723844927</v>
      </c>
      <c r="P50" s="9"/>
    </row>
    <row r="51" spans="1:16" ht="15.75">
      <c r="A51" s="29" t="s">
        <v>3</v>
      </c>
      <c r="B51" s="30"/>
      <c r="C51" s="31"/>
      <c r="D51" s="32">
        <f aca="true" t="shared" si="11" ref="D51:M51">SUM(D52:D60)</f>
        <v>271542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22095</v>
      </c>
      <c r="J51" s="32">
        <f t="shared" si="11"/>
        <v>0</v>
      </c>
      <c r="K51" s="32">
        <f t="shared" si="11"/>
        <v>2251019</v>
      </c>
      <c r="L51" s="32">
        <f t="shared" si="11"/>
        <v>0</v>
      </c>
      <c r="M51" s="32">
        <f t="shared" si="11"/>
        <v>0</v>
      </c>
      <c r="N51" s="32">
        <f t="shared" si="10"/>
        <v>2544656</v>
      </c>
      <c r="O51" s="45">
        <f t="shared" si="8"/>
        <v>450.4613205877146</v>
      </c>
      <c r="P51" s="10"/>
    </row>
    <row r="52" spans="1:16" ht="15">
      <c r="A52" s="12"/>
      <c r="B52" s="25">
        <v>361.1</v>
      </c>
      <c r="C52" s="20" t="s">
        <v>56</v>
      </c>
      <c r="D52" s="46">
        <v>10568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230602</v>
      </c>
      <c r="L52" s="46">
        <v>0</v>
      </c>
      <c r="M52" s="46">
        <v>0</v>
      </c>
      <c r="N52" s="46">
        <f t="shared" si="10"/>
        <v>241170</v>
      </c>
      <c r="O52" s="47">
        <f t="shared" si="8"/>
        <v>42.69251194901752</v>
      </c>
      <c r="P52" s="9"/>
    </row>
    <row r="53" spans="1:16" ht="15">
      <c r="A53" s="12"/>
      <c r="B53" s="25">
        <v>361.3</v>
      </c>
      <c r="C53" s="20" t="s">
        <v>89</v>
      </c>
      <c r="D53" s="46">
        <v>11748</v>
      </c>
      <c r="E53" s="46">
        <v>0</v>
      </c>
      <c r="F53" s="46">
        <v>0</v>
      </c>
      <c r="G53" s="46">
        <v>0</v>
      </c>
      <c r="H53" s="46">
        <v>0</v>
      </c>
      <c r="I53" s="46">
        <v>8224</v>
      </c>
      <c r="J53" s="46">
        <v>0</v>
      </c>
      <c r="K53" s="46">
        <v>809726</v>
      </c>
      <c r="L53" s="46">
        <v>0</v>
      </c>
      <c r="M53" s="46">
        <v>0</v>
      </c>
      <c r="N53" s="46">
        <f aca="true" t="shared" si="12" ref="N53:N60">SUM(D53:M53)</f>
        <v>829698</v>
      </c>
      <c r="O53" s="47">
        <f t="shared" si="8"/>
        <v>146.87519915029208</v>
      </c>
      <c r="P53" s="9"/>
    </row>
    <row r="54" spans="1:16" ht="15">
      <c r="A54" s="12"/>
      <c r="B54" s="25">
        <v>361.4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169993</v>
      </c>
      <c r="L54" s="46">
        <v>0</v>
      </c>
      <c r="M54" s="46">
        <v>0</v>
      </c>
      <c r="N54" s="46">
        <f t="shared" si="12"/>
        <v>169993</v>
      </c>
      <c r="O54" s="47">
        <f t="shared" si="8"/>
        <v>30.092582758010266</v>
      </c>
      <c r="P54" s="9"/>
    </row>
    <row r="55" spans="1:16" ht="15">
      <c r="A55" s="12"/>
      <c r="B55" s="25">
        <v>362</v>
      </c>
      <c r="C55" s="20" t="s">
        <v>59</v>
      </c>
      <c r="D55" s="46">
        <v>140850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140850</v>
      </c>
      <c r="O55" s="47">
        <f t="shared" si="8"/>
        <v>24.933616569304302</v>
      </c>
      <c r="P55" s="9"/>
    </row>
    <row r="56" spans="1:16" ht="15">
      <c r="A56" s="12"/>
      <c r="B56" s="25">
        <v>364</v>
      </c>
      <c r="C56" s="20" t="s">
        <v>117</v>
      </c>
      <c r="D56" s="46">
        <v>26313</v>
      </c>
      <c r="E56" s="46">
        <v>0</v>
      </c>
      <c r="F56" s="46">
        <v>0</v>
      </c>
      <c r="G56" s="46">
        <v>0</v>
      </c>
      <c r="H56" s="46">
        <v>0</v>
      </c>
      <c r="I56" s="46">
        <v>5510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31823</v>
      </c>
      <c r="O56" s="47">
        <f t="shared" si="8"/>
        <v>5.6333864400778895</v>
      </c>
      <c r="P56" s="9"/>
    </row>
    <row r="57" spans="1:16" ht="15">
      <c r="A57" s="12"/>
      <c r="B57" s="25">
        <v>365</v>
      </c>
      <c r="C57" s="20" t="s">
        <v>118</v>
      </c>
      <c r="D57" s="46">
        <v>5400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5400</v>
      </c>
      <c r="O57" s="47">
        <f t="shared" si="8"/>
        <v>0.9559214020180563</v>
      </c>
      <c r="P57" s="9"/>
    </row>
    <row r="58" spans="1:16" ht="15">
      <c r="A58" s="12"/>
      <c r="B58" s="25">
        <v>366</v>
      </c>
      <c r="C58" s="20" t="s">
        <v>62</v>
      </c>
      <c r="D58" s="46">
        <v>12585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12585</v>
      </c>
      <c r="O58" s="47">
        <f t="shared" si="8"/>
        <v>2.2278279341476366</v>
      </c>
      <c r="P58" s="9"/>
    </row>
    <row r="59" spans="1:16" ht="15">
      <c r="A59" s="12"/>
      <c r="B59" s="25">
        <v>368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1040698</v>
      </c>
      <c r="L59" s="46">
        <v>0</v>
      </c>
      <c r="M59" s="46">
        <v>0</v>
      </c>
      <c r="N59" s="46">
        <f t="shared" si="12"/>
        <v>1040698</v>
      </c>
      <c r="O59" s="47">
        <f t="shared" si="8"/>
        <v>184.22694282173836</v>
      </c>
      <c r="P59" s="9"/>
    </row>
    <row r="60" spans="1:16" ht="15">
      <c r="A60" s="12"/>
      <c r="B60" s="25">
        <v>369.9</v>
      </c>
      <c r="C60" s="20" t="s">
        <v>64</v>
      </c>
      <c r="D60" s="46">
        <v>64078</v>
      </c>
      <c r="E60" s="46">
        <v>0</v>
      </c>
      <c r="F60" s="46">
        <v>0</v>
      </c>
      <c r="G60" s="46">
        <v>0</v>
      </c>
      <c r="H60" s="46">
        <v>0</v>
      </c>
      <c r="I60" s="46">
        <v>8361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72439</v>
      </c>
      <c r="O60" s="47">
        <f t="shared" si="8"/>
        <v>12.823331563108514</v>
      </c>
      <c r="P60" s="9"/>
    </row>
    <row r="61" spans="1:16" ht="15.75">
      <c r="A61" s="29" t="s">
        <v>38</v>
      </c>
      <c r="B61" s="30"/>
      <c r="C61" s="31"/>
      <c r="D61" s="32">
        <f aca="true" t="shared" si="13" ref="D61:M61">SUM(D62:D63)</f>
        <v>420440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12503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432943</v>
      </c>
      <c r="O61" s="45">
        <f t="shared" si="8"/>
        <v>76.64064436183395</v>
      </c>
      <c r="P61" s="9"/>
    </row>
    <row r="62" spans="1:16" ht="15">
      <c r="A62" s="12"/>
      <c r="B62" s="25">
        <v>381</v>
      </c>
      <c r="C62" s="20" t="s">
        <v>65</v>
      </c>
      <c r="D62" s="46">
        <v>420440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420440</v>
      </c>
      <c r="O62" s="47">
        <f t="shared" si="8"/>
        <v>74.42733227119844</v>
      </c>
      <c r="P62" s="9"/>
    </row>
    <row r="63" spans="1:16" ht="15.75" thickBot="1">
      <c r="A63" s="12"/>
      <c r="B63" s="25">
        <v>389.1</v>
      </c>
      <c r="C63" s="20" t="s">
        <v>119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12503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12503</v>
      </c>
      <c r="O63" s="47">
        <f t="shared" si="8"/>
        <v>2.213312090635511</v>
      </c>
      <c r="P63" s="9"/>
    </row>
    <row r="64" spans="1:119" ht="16.5" thickBot="1">
      <c r="A64" s="14" t="s">
        <v>52</v>
      </c>
      <c r="B64" s="23"/>
      <c r="C64" s="22"/>
      <c r="D64" s="15">
        <f aca="true" t="shared" si="14" ref="D64:M64">SUM(D5,D16,D21,D29,D46,D51,D61)</f>
        <v>9242483</v>
      </c>
      <c r="E64" s="15">
        <f t="shared" si="14"/>
        <v>24258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4882433</v>
      </c>
      <c r="J64" s="15">
        <f t="shared" si="14"/>
        <v>0</v>
      </c>
      <c r="K64" s="15">
        <f t="shared" si="14"/>
        <v>2251019</v>
      </c>
      <c r="L64" s="15">
        <f t="shared" si="14"/>
        <v>0</v>
      </c>
      <c r="M64" s="15">
        <f t="shared" si="14"/>
        <v>0</v>
      </c>
      <c r="N64" s="15">
        <f>SUM(D64:M64)</f>
        <v>16400193</v>
      </c>
      <c r="O64" s="38">
        <f t="shared" si="8"/>
        <v>2903.202867764206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120</v>
      </c>
      <c r="M66" s="48"/>
      <c r="N66" s="48"/>
      <c r="O66" s="43">
        <v>5649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2022-04-28T19:27:38Z</cp:lastPrinted>
  <dcterms:created xsi:type="dcterms:W3CDTF">2000-08-31T21:26:31Z</dcterms:created>
  <dcterms:modified xsi:type="dcterms:W3CDTF">2022-04-28T19:27:40Z</dcterms:modified>
  <cp:category/>
  <cp:version/>
  <cp:contentType/>
  <cp:contentStatus/>
</cp:coreProperties>
</file>