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'2009'!$A$1:$O$50</definedName>
    <definedName name="_xlnm.Print_Area" localSheetId="12">'2010'!$A$1:$O$45</definedName>
    <definedName name="_xlnm.Print_Area" localSheetId="11">'2011'!$A$1:$O$46</definedName>
    <definedName name="_xlnm.Print_Area" localSheetId="10">'2012'!$A$1:$O$43</definedName>
    <definedName name="_xlnm.Print_Area" localSheetId="9">'2013'!$A$1:$O$46</definedName>
    <definedName name="_xlnm.Print_Area" localSheetId="8">'2014'!$A$1:$O$46</definedName>
    <definedName name="_xlnm.Print_Area" localSheetId="7">'2015'!$A$1:$O$44</definedName>
    <definedName name="_xlnm.Print_Area" localSheetId="6">'2016'!$A$1:$O$48</definedName>
    <definedName name="_xlnm.Print_Area" localSheetId="5">'2017'!$A$1:$O$46</definedName>
    <definedName name="_xlnm.Print_Area" localSheetId="4">'2018'!$A$1:$O$51</definedName>
    <definedName name="_xlnm.Print_Area" localSheetId="3">'2019'!$A$1:$O$50</definedName>
    <definedName name="_xlnm.Print_Area" localSheetId="2">'2020'!$A$1:$O$45</definedName>
    <definedName name="_xlnm.Print_Area" localSheetId="1">'2021'!$A$1:$P$46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4" i="48"/>
  <c r="P24" i="48" s="1"/>
  <c r="O17" i="48"/>
  <c r="P17" i="48" s="1"/>
  <c r="O14" i="48"/>
  <c r="P14" i="48" s="1"/>
  <c r="O5" i="48"/>
  <c r="P5" i="48" s="1"/>
  <c r="O41" i="47"/>
  <c r="P41" i="47"/>
  <c r="N40" i="47"/>
  <c r="M40" i="47"/>
  <c r="L40" i="47"/>
  <c r="K40" i="47"/>
  <c r="J40" i="47"/>
  <c r="I40" i="47"/>
  <c r="H40" i="47"/>
  <c r="G40" i="47"/>
  <c r="F40" i="47"/>
  <c r="O40" i="47" s="1"/>
  <c r="P40" i="47" s="1"/>
  <c r="E40" i="47"/>
  <c r="D40" i="47"/>
  <c r="O39" i="47"/>
  <c r="P39" i="47" s="1"/>
  <c r="O38" i="47"/>
  <c r="P38" i="47"/>
  <c r="O37" i="47"/>
  <c r="P37" i="47" s="1"/>
  <c r="N36" i="47"/>
  <c r="M36" i="47"/>
  <c r="L36" i="47"/>
  <c r="K36" i="47"/>
  <c r="O36" i="47" s="1"/>
  <c r="P36" i="47" s="1"/>
  <c r="J36" i="47"/>
  <c r="I36" i="47"/>
  <c r="H36" i="47"/>
  <c r="G36" i="47"/>
  <c r="F36" i="47"/>
  <c r="E36" i="47"/>
  <c r="D36" i="47"/>
  <c r="O35" i="47"/>
  <c r="P35" i="47"/>
  <c r="N34" i="47"/>
  <c r="M34" i="47"/>
  <c r="L34" i="47"/>
  <c r="L42" i="47" s="1"/>
  <c r="K34" i="47"/>
  <c r="J34" i="47"/>
  <c r="I34" i="47"/>
  <c r="H34" i="47"/>
  <c r="G34" i="47"/>
  <c r="F34" i="47"/>
  <c r="E34" i="47"/>
  <c r="D34" i="47"/>
  <c r="O33" i="47"/>
  <c r="P33" i="47" s="1"/>
  <c r="O32" i="47"/>
  <c r="P32" i="47"/>
  <c r="O31" i="47"/>
  <c r="P31" i="47" s="1"/>
  <c r="O30" i="47"/>
  <c r="P30" i="47" s="1"/>
  <c r="O29" i="47"/>
  <c r="P29" i="47"/>
  <c r="O28" i="47"/>
  <c r="P28" i="47" s="1"/>
  <c r="O27" i="47"/>
  <c r="P27" i="47" s="1"/>
  <c r="N26" i="47"/>
  <c r="M26" i="47"/>
  <c r="M42" i="47" s="1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 s="1"/>
  <c r="O23" i="47"/>
  <c r="P23" i="47"/>
  <c r="O22" i="47"/>
  <c r="P22" i="47" s="1"/>
  <c r="O21" i="47"/>
  <c r="P21" i="47" s="1"/>
  <c r="O20" i="47"/>
  <c r="P20" i="47"/>
  <c r="O19" i="47"/>
  <c r="P19" i="47"/>
  <c r="O18" i="47"/>
  <c r="P18" i="47" s="1"/>
  <c r="O17" i="47"/>
  <c r="P17" i="47"/>
  <c r="N16" i="47"/>
  <c r="M16" i="47"/>
  <c r="L16" i="47"/>
  <c r="K16" i="47"/>
  <c r="J16" i="47"/>
  <c r="I16" i="47"/>
  <c r="H16" i="47"/>
  <c r="G16" i="47"/>
  <c r="F16" i="47"/>
  <c r="F42" i="47" s="1"/>
  <c r="E16" i="47"/>
  <c r="D16" i="47"/>
  <c r="O15" i="47"/>
  <c r="P15" i="47" s="1"/>
  <c r="O14" i="47"/>
  <c r="P14" i="47"/>
  <c r="O13" i="47"/>
  <c r="P13" i="47" s="1"/>
  <c r="N12" i="47"/>
  <c r="M12" i="47"/>
  <c r="L12" i="47"/>
  <c r="K12" i="47"/>
  <c r="O12" i="47" s="1"/>
  <c r="P12" i="47" s="1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/>
  <c r="O7" i="47"/>
  <c r="P7" i="47" s="1"/>
  <c r="O6" i="47"/>
  <c r="P6" i="47" s="1"/>
  <c r="N5" i="47"/>
  <c r="M5" i="47"/>
  <c r="L5" i="47"/>
  <c r="K5" i="47"/>
  <c r="J5" i="47"/>
  <c r="O5" i="47" s="1"/>
  <c r="P5" i="47" s="1"/>
  <c r="I5" i="47"/>
  <c r="H5" i="47"/>
  <c r="G5" i="47"/>
  <c r="F5" i="47"/>
  <c r="E5" i="47"/>
  <c r="D5" i="47"/>
  <c r="G41" i="45"/>
  <c r="J41" i="45"/>
  <c r="M41" i="45"/>
  <c r="N40" i="45"/>
  <c r="O40" i="45" s="1"/>
  <c r="M39" i="45"/>
  <c r="L39" i="45"/>
  <c r="K39" i="45"/>
  <c r="J39" i="45"/>
  <c r="I39" i="45"/>
  <c r="H39" i="45"/>
  <c r="N39" i="45" s="1"/>
  <c r="O39" i="45" s="1"/>
  <c r="G39" i="45"/>
  <c r="F39" i="45"/>
  <c r="E39" i="45"/>
  <c r="D39" i="45"/>
  <c r="N38" i="45"/>
  <c r="O38" i="45" s="1"/>
  <c r="N37" i="45"/>
  <c r="O37" i="45" s="1"/>
  <c r="N36" i="45"/>
  <c r="O36" i="45" s="1"/>
  <c r="M35" i="45"/>
  <c r="L35" i="45"/>
  <c r="N35" i="45" s="1"/>
  <c r="O35" i="45" s="1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L41" i="45" s="1"/>
  <c r="K5" i="45"/>
  <c r="K41" i="45" s="1"/>
  <c r="J5" i="45"/>
  <c r="I5" i="45"/>
  <c r="I41" i="45" s="1"/>
  <c r="H5" i="45"/>
  <c r="H41" i="45" s="1"/>
  <c r="G5" i="45"/>
  <c r="F5" i="45"/>
  <c r="F41" i="45" s="1"/>
  <c r="E5" i="45"/>
  <c r="E41" i="45" s="1"/>
  <c r="D5" i="45"/>
  <c r="D41" i="45" s="1"/>
  <c r="N45" i="44"/>
  <c r="O45" i="44" s="1"/>
  <c r="N44" i="44"/>
  <c r="O44" i="44" s="1"/>
  <c r="M43" i="44"/>
  <c r="L43" i="44"/>
  <c r="K43" i="44"/>
  <c r="J43" i="44"/>
  <c r="N43" i="44" s="1"/>
  <c r="O43" i="44" s="1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6" i="44" s="1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J46" i="44" s="1"/>
  <c r="I17" i="44"/>
  <c r="H17" i="44"/>
  <c r="G17" i="44"/>
  <c r="F17" i="44"/>
  <c r="E17" i="44"/>
  <c r="D17" i="44"/>
  <c r="N16" i="44"/>
  <c r="O16" i="44" s="1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6" i="43"/>
  <c r="O46" i="43" s="1"/>
  <c r="N45" i="43"/>
  <c r="O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N42" i="43" s="1"/>
  <c r="O42" i="43" s="1"/>
  <c r="E42" i="43"/>
  <c r="D42" i="43"/>
  <c r="N41" i="43"/>
  <c r="O41" i="43" s="1"/>
  <c r="N40" i="43"/>
  <c r="O40" i="43" s="1"/>
  <c r="M39" i="43"/>
  <c r="L39" i="43"/>
  <c r="K39" i="43"/>
  <c r="J39" i="43"/>
  <c r="I39" i="43"/>
  <c r="H39" i="43"/>
  <c r="N39" i="43" s="1"/>
  <c r="O39" i="43" s="1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N17" i="43" s="1"/>
  <c r="O17" i="43" s="1"/>
  <c r="G17" i="43"/>
  <c r="F17" i="43"/>
  <c r="E17" i="43"/>
  <c r="D17" i="43"/>
  <c r="N16" i="43"/>
  <c r="O16" i="43" s="1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47" i="43" s="1"/>
  <c r="L5" i="43"/>
  <c r="L47" i="43" s="1"/>
  <c r="K5" i="43"/>
  <c r="K47" i="43" s="1"/>
  <c r="J5" i="43"/>
  <c r="J47" i="43" s="1"/>
  <c r="I5" i="43"/>
  <c r="I47" i="43" s="1"/>
  <c r="H5" i="43"/>
  <c r="H47" i="43" s="1"/>
  <c r="G5" i="43"/>
  <c r="G47" i="43" s="1"/>
  <c r="F5" i="43"/>
  <c r="E5" i="43"/>
  <c r="E47" i="43" s="1"/>
  <c r="D5" i="43"/>
  <c r="D47" i="43" s="1"/>
  <c r="N41" i="42"/>
  <c r="O41" i="42" s="1"/>
  <c r="M40" i="42"/>
  <c r="L40" i="42"/>
  <c r="N40" i="42" s="1"/>
  <c r="O40" i="42" s="1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6" i="42" s="1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42" i="42" s="1"/>
  <c r="I5" i="42"/>
  <c r="H5" i="42"/>
  <c r="G5" i="42"/>
  <c r="F5" i="42"/>
  <c r="E5" i="42"/>
  <c r="D5" i="42"/>
  <c r="N43" i="41"/>
  <c r="O43" i="41" s="1"/>
  <c r="M42" i="41"/>
  <c r="L42" i="41"/>
  <c r="K42" i="41"/>
  <c r="J42" i="41"/>
  <c r="N42" i="41" s="1"/>
  <c r="O42" i="41" s="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N18" i="41" s="1"/>
  <c r="O18" i="41" s="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39" i="40"/>
  <c r="O39" i="40" s="1"/>
  <c r="M38" i="40"/>
  <c r="L38" i="40"/>
  <c r="N38" i="40" s="1"/>
  <c r="O38" i="40" s="1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L40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40" i="40" s="1"/>
  <c r="E5" i="40"/>
  <c r="D5" i="40"/>
  <c r="N41" i="39"/>
  <c r="O41" i="39" s="1"/>
  <c r="M40" i="39"/>
  <c r="L40" i="39"/>
  <c r="K40" i="39"/>
  <c r="J40" i="39"/>
  <c r="I40" i="39"/>
  <c r="H40" i="39"/>
  <c r="G40" i="39"/>
  <c r="N40" i="39"/>
  <c r="O40" i="39" s="1"/>
  <c r="F40" i="39"/>
  <c r="E40" i="39"/>
  <c r="D40" i="39"/>
  <c r="N39" i="39"/>
  <c r="O39" i="39" s="1"/>
  <c r="N38" i="39"/>
  <c r="O38" i="39" s="1"/>
  <c r="N37" i="39"/>
  <c r="O37" i="39" s="1"/>
  <c r="M36" i="39"/>
  <c r="L36" i="39"/>
  <c r="N36" i="39" s="1"/>
  <c r="O36" i="39" s="1"/>
  <c r="K36" i="39"/>
  <c r="J36" i="39"/>
  <c r="I36" i="39"/>
  <c r="H36" i="39"/>
  <c r="G36" i="39"/>
  <c r="F36" i="39"/>
  <c r="E36" i="39"/>
  <c r="D36" i="39"/>
  <c r="N35" i="39"/>
  <c r="O35" i="39" s="1"/>
  <c r="M34" i="39"/>
  <c r="L34" i="39"/>
  <c r="L42" i="39" s="1"/>
  <c r="K34" i="39"/>
  <c r="J34" i="39"/>
  <c r="I34" i="39"/>
  <c r="H34" i="39"/>
  <c r="G34" i="39"/>
  <c r="F34" i="39"/>
  <c r="E34" i="39"/>
  <c r="D34" i="39"/>
  <c r="N33" i="39"/>
  <c r="O33" i="39"/>
  <c r="N32" i="39"/>
  <c r="O32" i="39" s="1"/>
  <c r="N31" i="39"/>
  <c r="O31" i="39"/>
  <c r="N30" i="39"/>
  <c r="O30" i="39" s="1"/>
  <c r="N29" i="39"/>
  <c r="O29" i="39" s="1"/>
  <c r="N28" i="39"/>
  <c r="O28" i="39"/>
  <c r="M27" i="39"/>
  <c r="L27" i="39"/>
  <c r="K27" i="39"/>
  <c r="K42" i="39" s="1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/>
  <c r="N19" i="39"/>
  <c r="O19" i="39" s="1"/>
  <c r="M18" i="39"/>
  <c r="N18" i="39" s="1"/>
  <c r="O18" i="39" s="1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E42" i="39" s="1"/>
  <c r="D14" i="39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N5" i="39" s="1"/>
  <c r="O5" i="39" s="1"/>
  <c r="F5" i="39"/>
  <c r="E5" i="39"/>
  <c r="D5" i="39"/>
  <c r="N41" i="38"/>
  <c r="O41" i="38" s="1"/>
  <c r="M40" i="38"/>
  <c r="L40" i="38"/>
  <c r="K40" i="38"/>
  <c r="J40" i="38"/>
  <c r="I40" i="38"/>
  <c r="H40" i="38"/>
  <c r="G40" i="38"/>
  <c r="N40" i="38" s="1"/>
  <c r="O40" i="38" s="1"/>
  <c r="F40" i="38"/>
  <c r="E40" i="38"/>
  <c r="D40" i="38"/>
  <c r="N39" i="38"/>
  <c r="O39" i="38" s="1"/>
  <c r="N38" i="38"/>
  <c r="O38" i="38" s="1"/>
  <c r="N37" i="38"/>
  <c r="O37" i="38"/>
  <c r="M36" i="38"/>
  <c r="L36" i="38"/>
  <c r="K36" i="38"/>
  <c r="N36" i="38" s="1"/>
  <c r="O36" i="38" s="1"/>
  <c r="J36" i="38"/>
  <c r="I36" i="38"/>
  <c r="H36" i="38"/>
  <c r="G36" i="38"/>
  <c r="F36" i="38"/>
  <c r="E36" i="38"/>
  <c r="D36" i="38"/>
  <c r="N35" i="38"/>
  <c r="O35" i="38"/>
  <c r="M34" i="38"/>
  <c r="L34" i="38"/>
  <c r="K34" i="38"/>
  <c r="N34" i="38" s="1"/>
  <c r="O34" i="38" s="1"/>
  <c r="J34" i="38"/>
  <c r="I34" i="38"/>
  <c r="H34" i="38"/>
  <c r="G34" i="38"/>
  <c r="F34" i="38"/>
  <c r="E34" i="38"/>
  <c r="D34" i="38"/>
  <c r="N33" i="38"/>
  <c r="O33" i="38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/>
  <c r="M26" i="38"/>
  <c r="L26" i="38"/>
  <c r="K26" i="38"/>
  <c r="K42" i="38" s="1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M18" i="38"/>
  <c r="L18" i="38"/>
  <c r="L42" i="38" s="1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M42" i="38" s="1"/>
  <c r="L5" i="38"/>
  <c r="K5" i="38"/>
  <c r="J5" i="38"/>
  <c r="I5" i="38"/>
  <c r="I42" i="38" s="1"/>
  <c r="H5" i="38"/>
  <c r="G5" i="38"/>
  <c r="G42" i="38" s="1"/>
  <c r="F5" i="38"/>
  <c r="E5" i="38"/>
  <c r="D5" i="38"/>
  <c r="N41" i="37"/>
  <c r="O41" i="37" s="1"/>
  <c r="N40" i="37"/>
  <c r="O40" i="37" s="1"/>
  <c r="M39" i="37"/>
  <c r="L39" i="37"/>
  <c r="K39" i="37"/>
  <c r="N39" i="37" s="1"/>
  <c r="O39" i="37" s="1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 s="1"/>
  <c r="M32" i="37"/>
  <c r="L32" i="37"/>
  <c r="K32" i="37"/>
  <c r="J32" i="37"/>
  <c r="I32" i="37"/>
  <c r="H32" i="37"/>
  <c r="G32" i="37"/>
  <c r="F32" i="37"/>
  <c r="E32" i="37"/>
  <c r="N32" i="37" s="1"/>
  <c r="O32" i="37" s="1"/>
  <c r="D32" i="37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N16" i="37" s="1"/>
  <c r="O16" i="37" s="1"/>
  <c r="H16" i="37"/>
  <c r="G16" i="37"/>
  <c r="F16" i="37"/>
  <c r="E16" i="37"/>
  <c r="D16" i="37"/>
  <c r="N15" i="37"/>
  <c r="O15" i="37" s="1"/>
  <c r="N14" i="37"/>
  <c r="O14" i="37" s="1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42" i="37" s="1"/>
  <c r="L5" i="37"/>
  <c r="L42" i="37" s="1"/>
  <c r="K5" i="37"/>
  <c r="K42" i="37" s="1"/>
  <c r="J5" i="37"/>
  <c r="I5" i="37"/>
  <c r="I42" i="37" s="1"/>
  <c r="H5" i="37"/>
  <c r="G5" i="37"/>
  <c r="G42" i="37" s="1"/>
  <c r="F5" i="37"/>
  <c r="E5" i="37"/>
  <c r="E42" i="37" s="1"/>
  <c r="D5" i="37"/>
  <c r="N38" i="36"/>
  <c r="O38" i="36" s="1"/>
  <c r="M37" i="36"/>
  <c r="L37" i="36"/>
  <c r="N37" i="36" s="1"/>
  <c r="O37" i="36" s="1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N17" i="36" s="1"/>
  <c r="O17" i="36" s="1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D39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39" i="36" s="1"/>
  <c r="L5" i="36"/>
  <c r="K5" i="36"/>
  <c r="J5" i="36"/>
  <c r="I5" i="36"/>
  <c r="I39" i="36"/>
  <c r="H5" i="36"/>
  <c r="G5" i="36"/>
  <c r="F5" i="36"/>
  <c r="F39" i="36" s="1"/>
  <c r="E5" i="36"/>
  <c r="D5" i="36"/>
  <c r="N5" i="36" s="1"/>
  <c r="O5" i="36" s="1"/>
  <c r="N41" i="35"/>
  <c r="O41" i="35" s="1"/>
  <c r="M40" i="35"/>
  <c r="L40" i="35"/>
  <c r="K40" i="35"/>
  <c r="J40" i="35"/>
  <c r="I40" i="35"/>
  <c r="H40" i="35"/>
  <c r="N40" i="35" s="1"/>
  <c r="O40" i="35" s="1"/>
  <c r="G40" i="35"/>
  <c r="F40" i="35"/>
  <c r="E40" i="35"/>
  <c r="D40" i="35"/>
  <c r="N39" i="35"/>
  <c r="O39" i="35" s="1"/>
  <c r="N38" i="35"/>
  <c r="O38" i="35" s="1"/>
  <c r="N37" i="35"/>
  <c r="O37" i="35" s="1"/>
  <c r="M36" i="35"/>
  <c r="L36" i="35"/>
  <c r="L42" i="35" s="1"/>
  <c r="K36" i="35"/>
  <c r="J36" i="35"/>
  <c r="I36" i="35"/>
  <c r="H36" i="35"/>
  <c r="G36" i="35"/>
  <c r="F36" i="35"/>
  <c r="E36" i="35"/>
  <c r="D36" i="35"/>
  <c r="N36" i="35" s="1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E42" i="35"/>
  <c r="D26" i="35"/>
  <c r="N25" i="35"/>
  <c r="O25" i="35"/>
  <c r="N24" i="35"/>
  <c r="O24" i="35"/>
  <c r="N23" i="35"/>
  <c r="O23" i="35" s="1"/>
  <c r="N22" i="35"/>
  <c r="O22" i="35"/>
  <c r="N21" i="35"/>
  <c r="O21" i="35"/>
  <c r="N20" i="35"/>
  <c r="O20" i="35" s="1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42" i="35" s="1"/>
  <c r="L5" i="35"/>
  <c r="K5" i="35"/>
  <c r="K42" i="35" s="1"/>
  <c r="J5" i="35"/>
  <c r="I5" i="35"/>
  <c r="I42" i="35" s="1"/>
  <c r="H5" i="35"/>
  <c r="G5" i="35"/>
  <c r="F5" i="35"/>
  <c r="E5" i="35"/>
  <c r="D5" i="35"/>
  <c r="N40" i="34"/>
  <c r="O40" i="34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H41" i="34" s="1"/>
  <c r="G35" i="34"/>
  <c r="F35" i="34"/>
  <c r="E35" i="34"/>
  <c r="N35" i="34" s="1"/>
  <c r="O35" i="34" s="1"/>
  <c r="D35" i="34"/>
  <c r="N34" i="34"/>
  <c r="O34" i="34" s="1"/>
  <c r="M33" i="34"/>
  <c r="L33" i="34"/>
  <c r="K33" i="34"/>
  <c r="J33" i="34"/>
  <c r="J41" i="34" s="1"/>
  <c r="I33" i="34"/>
  <c r="H33" i="34"/>
  <c r="G33" i="34"/>
  <c r="F33" i="34"/>
  <c r="E33" i="34"/>
  <c r="D33" i="34"/>
  <c r="N32" i="34"/>
  <c r="O32" i="34"/>
  <c r="N31" i="34"/>
  <c r="O31" i="34"/>
  <c r="N30" i="34"/>
  <c r="O30" i="34" s="1"/>
  <c r="N29" i="34"/>
  <c r="O29" i="34"/>
  <c r="N28" i="34"/>
  <c r="O28" i="34"/>
  <c r="N27" i="34"/>
  <c r="O27" i="34" s="1"/>
  <c r="N26" i="34"/>
  <c r="O26" i="34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/>
  <c r="N23" i="34"/>
  <c r="O23" i="34"/>
  <c r="N22" i="34"/>
  <c r="O22" i="34" s="1"/>
  <c r="N21" i="34"/>
  <c r="O21" i="34"/>
  <c r="N20" i="34"/>
  <c r="O20" i="34"/>
  <c r="N19" i="34"/>
  <c r="O19" i="34" s="1"/>
  <c r="N18" i="34"/>
  <c r="O18" i="34"/>
  <c r="M17" i="34"/>
  <c r="L17" i="34"/>
  <c r="K17" i="34"/>
  <c r="N17" i="34" s="1"/>
  <c r="O17" i="34" s="1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K5" i="34"/>
  <c r="K41" i="34" s="1"/>
  <c r="J5" i="34"/>
  <c r="I5" i="34"/>
  <c r="H5" i="34"/>
  <c r="G5" i="34"/>
  <c r="N5" i="34" s="1"/>
  <c r="O5" i="34" s="1"/>
  <c r="F5" i="34"/>
  <c r="E5" i="34"/>
  <c r="D5" i="34"/>
  <c r="D41" i="34" s="1"/>
  <c r="N45" i="33"/>
  <c r="O45" i="33" s="1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 s="1"/>
  <c r="N18" i="33"/>
  <c r="O18" i="33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 s="1"/>
  <c r="E27" i="33"/>
  <c r="F27" i="33"/>
  <c r="G27" i="33"/>
  <c r="H27" i="33"/>
  <c r="I27" i="33"/>
  <c r="J27" i="33"/>
  <c r="K27" i="33"/>
  <c r="L27" i="33"/>
  <c r="L46" i="33" s="1"/>
  <c r="M27" i="33"/>
  <c r="D27" i="33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4" i="33"/>
  <c r="F14" i="33"/>
  <c r="G14" i="33"/>
  <c r="H14" i="33"/>
  <c r="I14" i="33"/>
  <c r="J14" i="33"/>
  <c r="K14" i="33"/>
  <c r="L14" i="33"/>
  <c r="M14" i="33"/>
  <c r="M46" i="33" s="1"/>
  <c r="D14" i="33"/>
  <c r="N14" i="33" s="1"/>
  <c r="O14" i="33" s="1"/>
  <c r="E5" i="33"/>
  <c r="E46" i="33" s="1"/>
  <c r="F5" i="33"/>
  <c r="G5" i="33"/>
  <c r="G46" i="33" s="1"/>
  <c r="H5" i="33"/>
  <c r="I5" i="33"/>
  <c r="J5" i="33"/>
  <c r="K5" i="33"/>
  <c r="K46" i="33" s="1"/>
  <c r="L5" i="33"/>
  <c r="M5" i="33"/>
  <c r="D5" i="33"/>
  <c r="N5" i="33" s="1"/>
  <c r="O5" i="33" s="1"/>
  <c r="E43" i="33"/>
  <c r="F43" i="33"/>
  <c r="G43" i="33"/>
  <c r="H43" i="33"/>
  <c r="I43" i="33"/>
  <c r="J43" i="33"/>
  <c r="J46" i="33"/>
  <c r="K43" i="33"/>
  <c r="L43" i="33"/>
  <c r="M43" i="33"/>
  <c r="D43" i="33"/>
  <c r="N43" i="33" s="1"/>
  <c r="O43" i="33" s="1"/>
  <c r="N44" i="33"/>
  <c r="O44" i="33"/>
  <c r="N40" i="33"/>
  <c r="O40" i="33" s="1"/>
  <c r="N41" i="33"/>
  <c r="O41" i="33" s="1"/>
  <c r="N42" i="33"/>
  <c r="O42" i="33" s="1"/>
  <c r="N39" i="33"/>
  <c r="O39" i="33" s="1"/>
  <c r="E38" i="33"/>
  <c r="F38" i="33"/>
  <c r="G38" i="33"/>
  <c r="H38" i="33"/>
  <c r="H46" i="33"/>
  <c r="I38" i="33"/>
  <c r="I46" i="33" s="1"/>
  <c r="J38" i="33"/>
  <c r="K38" i="33"/>
  <c r="L38" i="33"/>
  <c r="M38" i="33"/>
  <c r="D38" i="33"/>
  <c r="N38" i="33" s="1"/>
  <c r="O38" i="33" s="1"/>
  <c r="E36" i="33"/>
  <c r="F36" i="33"/>
  <c r="F46" i="33" s="1"/>
  <c r="G36" i="33"/>
  <c r="H36" i="33"/>
  <c r="I36" i="33"/>
  <c r="J36" i="33"/>
  <c r="K36" i="33"/>
  <c r="N36" i="33" s="1"/>
  <c r="O36" i="33" s="1"/>
  <c r="L36" i="33"/>
  <c r="M36" i="33"/>
  <c r="D36" i="33"/>
  <c r="N37" i="33"/>
  <c r="O37" i="33" s="1"/>
  <c r="N15" i="33"/>
  <c r="O15" i="33" s="1"/>
  <c r="N16" i="33"/>
  <c r="O16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6" i="33"/>
  <c r="O6" i="33" s="1"/>
  <c r="L41" i="34"/>
  <c r="E41" i="34"/>
  <c r="I41" i="34"/>
  <c r="D46" i="33"/>
  <c r="G42" i="35"/>
  <c r="F42" i="35"/>
  <c r="N34" i="35"/>
  <c r="O34" i="35" s="1"/>
  <c r="J42" i="35"/>
  <c r="H42" i="35"/>
  <c r="N13" i="35"/>
  <c r="O13" i="35" s="1"/>
  <c r="N26" i="35"/>
  <c r="O26" i="35" s="1"/>
  <c r="D42" i="35"/>
  <c r="N5" i="35"/>
  <c r="O5" i="35"/>
  <c r="H39" i="36"/>
  <c r="L39" i="36"/>
  <c r="J39" i="36"/>
  <c r="G39" i="36"/>
  <c r="K39" i="36"/>
  <c r="N33" i="36"/>
  <c r="O33" i="36" s="1"/>
  <c r="H42" i="37"/>
  <c r="F42" i="37"/>
  <c r="J42" i="37"/>
  <c r="D42" i="37"/>
  <c r="J42" i="38"/>
  <c r="E42" i="38"/>
  <c r="F42" i="38"/>
  <c r="D42" i="38"/>
  <c r="F42" i="39"/>
  <c r="J42" i="39"/>
  <c r="H42" i="39"/>
  <c r="N14" i="39"/>
  <c r="O14" i="39" s="1"/>
  <c r="D42" i="39"/>
  <c r="I42" i="39"/>
  <c r="E39" i="36"/>
  <c r="F41" i="34"/>
  <c r="M41" i="34"/>
  <c r="E40" i="40"/>
  <c r="M40" i="40"/>
  <c r="N25" i="40"/>
  <c r="O25" i="40" s="1"/>
  <c r="H40" i="40"/>
  <c r="K40" i="40"/>
  <c r="G40" i="40"/>
  <c r="J40" i="40"/>
  <c r="I40" i="40"/>
  <c r="D40" i="40"/>
  <c r="I44" i="41"/>
  <c r="G44" i="41"/>
  <c r="D44" i="41"/>
  <c r="N28" i="41"/>
  <c r="O28" i="41" s="1"/>
  <c r="K44" i="41"/>
  <c r="E44" i="41"/>
  <c r="M44" i="41"/>
  <c r="N36" i="41"/>
  <c r="O36" i="41" s="1"/>
  <c r="H44" i="41"/>
  <c r="F44" i="41"/>
  <c r="N38" i="41"/>
  <c r="O38" i="41" s="1"/>
  <c r="M42" i="42"/>
  <c r="K42" i="42"/>
  <c r="G42" i="42"/>
  <c r="F42" i="42"/>
  <c r="I42" i="42"/>
  <c r="E42" i="42"/>
  <c r="M46" i="44"/>
  <c r="K46" i="44"/>
  <c r="N5" i="44"/>
  <c r="O5" i="44" s="1"/>
  <c r="I46" i="44"/>
  <c r="H46" i="44"/>
  <c r="G46" i="44"/>
  <c r="N39" i="44"/>
  <c r="O39" i="44" s="1"/>
  <c r="E46" i="44"/>
  <c r="N26" i="45"/>
  <c r="O26" i="45" s="1"/>
  <c r="K42" i="47"/>
  <c r="H42" i="47"/>
  <c r="N42" i="47"/>
  <c r="D42" i="47"/>
  <c r="E42" i="47"/>
  <c r="G42" i="47"/>
  <c r="I42" i="47"/>
  <c r="O33" i="48" l="1"/>
  <c r="P33" i="48" s="1"/>
  <c r="N42" i="35"/>
  <c r="O42" i="35" s="1"/>
  <c r="N40" i="40"/>
  <c r="O40" i="40" s="1"/>
  <c r="N46" i="33"/>
  <c r="O46" i="33" s="1"/>
  <c r="N39" i="36"/>
  <c r="O39" i="36" s="1"/>
  <c r="N42" i="37"/>
  <c r="O42" i="37" s="1"/>
  <c r="N41" i="45"/>
  <c r="O41" i="45" s="1"/>
  <c r="O16" i="47"/>
  <c r="P16" i="47" s="1"/>
  <c r="F46" i="44"/>
  <c r="N5" i="42"/>
  <c r="O5" i="42" s="1"/>
  <c r="N5" i="40"/>
  <c r="O5" i="40" s="1"/>
  <c r="N33" i="34"/>
  <c r="O33" i="34" s="1"/>
  <c r="N18" i="38"/>
  <c r="O18" i="38" s="1"/>
  <c r="H42" i="38"/>
  <c r="N42" i="38" s="1"/>
  <c r="O42" i="38" s="1"/>
  <c r="G41" i="34"/>
  <c r="N41" i="34" s="1"/>
  <c r="O41" i="34" s="1"/>
  <c r="J42" i="47"/>
  <c r="O42" i="47" s="1"/>
  <c r="P42" i="47" s="1"/>
  <c r="N5" i="45"/>
  <c r="O5" i="45" s="1"/>
  <c r="L46" i="44"/>
  <c r="H42" i="42"/>
  <c r="N27" i="39"/>
  <c r="O27" i="39" s="1"/>
  <c r="N26" i="38"/>
  <c r="O26" i="38" s="1"/>
  <c r="N5" i="38"/>
  <c r="O5" i="38" s="1"/>
  <c r="D46" i="44"/>
  <c r="N17" i="44"/>
  <c r="O17" i="44" s="1"/>
  <c r="L42" i="42"/>
  <c r="N18" i="40"/>
  <c r="O18" i="40" s="1"/>
  <c r="N13" i="36"/>
  <c r="O13" i="36" s="1"/>
  <c r="O26" i="47"/>
  <c r="P26" i="47" s="1"/>
  <c r="N5" i="43"/>
  <c r="O5" i="43" s="1"/>
  <c r="M42" i="39"/>
  <c r="N27" i="33"/>
  <c r="O27" i="33" s="1"/>
  <c r="J44" i="41"/>
  <c r="N44" i="41" s="1"/>
  <c r="O44" i="41" s="1"/>
  <c r="N34" i="39"/>
  <c r="O34" i="39" s="1"/>
  <c r="D42" i="42"/>
  <c r="N5" i="37"/>
  <c r="O5" i="37" s="1"/>
  <c r="G42" i="39"/>
  <c r="N42" i="39" s="1"/>
  <c r="O42" i="39" s="1"/>
  <c r="L44" i="41"/>
  <c r="F47" i="43"/>
  <c r="N47" i="43" s="1"/>
  <c r="O47" i="43" s="1"/>
  <c r="O34" i="47"/>
  <c r="P34" i="47" s="1"/>
  <c r="N46" i="44" l="1"/>
  <c r="O46" i="44" s="1"/>
  <c r="N42" i="42"/>
  <c r="O42" i="42" s="1"/>
</calcChain>
</file>

<file path=xl/sharedStrings.xml><?xml version="1.0" encoding="utf-8"?>
<sst xmlns="http://schemas.openxmlformats.org/spreadsheetml/2006/main" count="871" uniqueCount="153">
  <si>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</si>
  <si>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</si>
  <si>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</si>
  <si>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</si>
  <si>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</si>
  <si>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</si>
  <si>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</si>
  <si>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</si>
  <si>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</si>
  <si>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</si>
  <si>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</si>
  <si>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</si>
  <si>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</si>
  <si>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</si>
  <si>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</si>
  <si>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</si>
  <si>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</si>
  <si>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</si>
  <si>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</si>
  <si>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</si>
  <si>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Public Safety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</si>
  <si>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</si>
  <si>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</si>
  <si>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</si>
  <si>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</si>
  <si>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</si>
  <si>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</si>
  <si>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</si>
  <si>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</si>
  <si>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</si>
  <si>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</si>
  <si>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</si>
  <si>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</si>
  <si>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</si>
  <si>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</si>
  <si>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</si>
  <si>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</si>
  <si>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</si>
  <si>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</si>
  <si>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</si>
  <si>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</si>
  <si>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</si>
  <si>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</si>
  <si>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</si>
  <si>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</si>
  <si>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</si>
  <si>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</si>
  <si>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</si>
  <si>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</si>
  <si>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Sale of Surplus Materials and Scrap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</si>
  <si>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</si>
  <si>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</si>
  <si>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</si>
  <si>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</si>
  <si>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</si>
  <si>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</si>
  <si>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</si>
  <si>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</si>
  <si>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</si>
  <si>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</si>
  <si>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Trenton Revenues Reported by Account Code and Fund Type</t>
  </si>
  <si>
    <t>Local Fiscal Year Ended September 30, 2010</t>
  </si>
  <si>
    <t>Utility Service Tax - Gas</t>
  </si>
  <si>
    <t>Special Assessments - Charges for Public Services</t>
  </si>
  <si>
    <t>Federal Grant - Public Safety</t>
  </si>
  <si>
    <t>Federal Grant - Economic Environment</t>
  </si>
  <si>
    <t>Physical Environment - Water / Sewer Combination Utility</t>
  </si>
  <si>
    <t>Judgments and Fines - Other Court-Ordered</t>
  </si>
  <si>
    <t>2010 Municipal Census Population:</t>
  </si>
  <si>
    <t>Local Fiscal Year Ended September 30, 2011</t>
  </si>
  <si>
    <t>Court-Ordered Judgments and Fines - As Decided by Traffic Court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</si>
  <si>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</si>
  <si>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</si>
  <si>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</si>
  <si>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</si>
  <si>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</si>
  <si>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</si>
  <si>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</si>
  <si>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</si>
  <si>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Fines - Local Ordinance Violations</t>
  </si>
  <si>
    <t>Special Assessments - Capital Improvement</t>
  </si>
  <si>
    <t>2008 Municipal Population:</t>
  </si>
  <si>
    <t>Local Fiscal Year Ended September 30, 2013</t>
  </si>
  <si>
    <t>Communications Services Taxes (Chapter 202, F.S.)</t>
  </si>
  <si>
    <t>Building Permits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</si>
  <si>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</si>
  <si>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</si>
  <si>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</si>
  <si>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</si>
  <si>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</si>
  <si>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Grants from Other Local Units - Economic Environment</t>
  </si>
  <si>
    <t>General Government - Other General Government Charges and Fees</t>
  </si>
  <si>
    <t>Public Safety - Other Public Safety Charges and Fees</t>
  </si>
  <si>
    <t>Transportation - Other Transportation Charges</t>
  </si>
  <si>
    <t>Other Judgments, Fines, and Forfeits</t>
  </si>
  <si>
    <t>2013 Municipal Population:</t>
  </si>
  <si>
    <t>Local Fiscal Year Ended September 30, 2014</t>
  </si>
  <si>
    <t>Local Business Tax (Chapter 205, F.S.)</t>
  </si>
  <si>
    <t>Licenses</t>
  </si>
  <si>
    <t>State Grant - Transportation - Other Transportation</t>
  </si>
  <si>
    <t>State Shared Revenues - General Government - Sales and Uses Taxes to Counties</t>
  </si>
  <si>
    <t>State Shared Revenues - Transportation - Other Transportation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</si>
  <si>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</si>
  <si>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</si>
  <si>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</si>
  <si>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</si>
  <si>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Other</t>
  </si>
  <si>
    <t>General Government - Recording Fees</t>
  </si>
  <si>
    <t>2016 Municipal Population:</t>
  </si>
  <si>
    <t>Local Fiscal Year Ended September 30, 2017</t>
  </si>
  <si>
    <t>Federal Grant - Physical Environment - Sewer / Wastewater</t>
  </si>
  <si>
    <t>State Shared Revenues - Physical Environment - Other Physical Environment</t>
  </si>
  <si>
    <t>General Government - Administrative Service Fees</t>
  </si>
  <si>
    <t>2017 Municipal Population:</t>
  </si>
  <si>
    <t>Local Fiscal Year Ended September 30, 2018</t>
  </si>
  <si>
    <t>Federal Grant - General Government</t>
  </si>
  <si>
    <t>State Grant - Physical Environment - Water Supply System</t>
  </si>
  <si>
    <t>Public Safety - Emergency Management Service Fees / Charges</t>
  </si>
  <si>
    <t>Physical Environment - Other Physical Environment Charges</t>
  </si>
  <si>
    <t>Economic Environment - Other Economic Environment Charges</t>
  </si>
  <si>
    <t>Other Charges for Services</t>
  </si>
  <si>
    <t>Court-Ordered Judgments and Fines - Other Court-Ordered</t>
  </si>
  <si>
    <t>Contributions and Donations from Private Sources</t>
  </si>
  <si>
    <t>2018 Municipal Population:</t>
  </si>
  <si>
    <t>Local Fiscal Year Ended September 30, 2019</t>
  </si>
  <si>
    <t>State Grant - Physical Environment - Other Physical Environment</t>
  </si>
  <si>
    <t>Proceeds of General Capital Asset Dispositions - Sales</t>
  </si>
  <si>
    <t>2019 Municipal Population:</t>
  </si>
  <si>
    <t>Local Fiscal Year Ended September 30, 2020</t>
  </si>
  <si>
    <t>State Grant - General Government</t>
  </si>
  <si>
    <t>State Grant - Physical Environment - Sewer / Wastewater</t>
  </si>
  <si>
    <t>State Shared Revenues - Other</t>
  </si>
  <si>
    <t>Public Safety - Protective Inspection Fees</t>
  </si>
  <si>
    <t>2020 Municipal Population:</t>
  </si>
  <si>
    <t>Local Fiscal Year Ended September 30, 2021</t>
  </si>
  <si>
    <t>State Shared Revenues - General Government - Other General Government</t>
  </si>
  <si>
    <t>Human Services - Other Human Services Charges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</si>
  <si>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</si>
  <si>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</si>
  <si>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</si>
  <si>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</si>
  <si>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</si>
  <si>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</si>
  <si>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</si>
  <si>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Intergovernmental Revenues</t>
  </si>
  <si>
    <t>State Shared Revenues - General Government - Local Government Half-Cent Sales Tax Program</t>
  </si>
  <si>
    <t>Local Fiscal Year Ended September 30, 2022</t>
  </si>
  <si>
    <t>Local Communications Services Taxes</t>
  </si>
  <si>
    <t>Other General Taxes</t>
  </si>
  <si>
    <t>Federal Grant - American Rescue Plan Act Funds</t>
  </si>
  <si>
    <t>Federal Grant - Other Federal Grants</t>
  </si>
  <si>
    <t>Other Charges for Services (Not Court-Related)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</si>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</sst>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139</v>
      </c>
      <c r="N4" s="35" t="s">
        <v>8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>SUM(D6:D13)</f>
        <v>695601</v>
      </c>
      <c r="E5" s="27">
        <f>SUM(E6:E13)</f>
        <v>168841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864442</v>
      </c>
      <c r="P5" s="33">
        <f>(O5/P$35)</f>
        <v>410.27147603227337</v>
      </c>
      <c r="Q5" s="6"/>
    </row>
    <row r="6" spans="1:134">
      <c r="A6" s="12"/>
      <c r="B6" s="25">
        <v>311</v>
      </c>
      <c r="C6" s="20" t="s">
        <v>1</v>
      </c>
      <c r="D6" s="46">
        <v>133713</v>
      </c>
      <c r="E6" s="46">
        <v>168841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302554</v>
      </c>
      <c r="P6" s="47">
        <f>(O6/P$35)</f>
        <v>143.59468438538207</v>
      </c>
      <c r="Q6" s="9"/>
    </row>
    <row r="7" spans="1:134">
      <c r="A7" s="12"/>
      <c r="B7" s="25">
        <v>312.41000000000003</v>
      </c>
      <c r="C7" s="20" t="s">
        <v>142</v>
      </c>
      <c r="D7" s="46">
        <v>45750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45750</v>
      </c>
      <c r="P7" s="47">
        <f>(O7/P$35)</f>
        <v>21.713336497389655</v>
      </c>
      <c r="Q7" s="9"/>
    </row>
    <row r="8" spans="1:134">
      <c r="A8" s="12"/>
      <c r="B8" s="25">
        <v>314.10000000000002</v>
      </c>
      <c r="C8" s="20" t="s">
        <v>11</v>
      </c>
      <c r="D8" s="46">
        <v>196826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196826</v>
      </c>
      <c r="P8" s="47">
        <f>(O8/P$35)</f>
        <v>93.415282392026583</v>
      </c>
      <c r="Q8" s="9"/>
    </row>
    <row r="9" spans="1:134">
      <c r="A9" s="12"/>
      <c r="B9" s="25">
        <v>314.3</v>
      </c>
      <c r="C9" s="20" t="s">
        <v>12</v>
      </c>
      <c r="D9" s="46">
        <v>35601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35601</v>
      </c>
      <c r="P9" s="47">
        <f>(O9/P$35)</f>
        <v>16.896535358329377</v>
      </c>
      <c r="Q9" s="9"/>
    </row>
    <row r="10" spans="1:134">
      <c r="A10" s="12"/>
      <c r="B10" s="25">
        <v>314.39999999999998</v>
      </c>
      <c r="C10" s="20" t="s">
        <v>62</v>
      </c>
      <c r="D10" s="46">
        <v>17676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17676</v>
      </c>
      <c r="P10" s="47">
        <f>(O10/P$35)</f>
        <v>8.3891789273849078</v>
      </c>
      <c r="Q10" s="9"/>
    </row>
    <row r="11" spans="1:134">
      <c r="A11" s="12"/>
      <c r="B11" s="25">
        <v>315.2</v>
      </c>
      <c r="C11" s="20" t="s">
        <v>147</v>
      </c>
      <c r="D11" s="46">
        <v>43175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43175</v>
      </c>
      <c r="P11" s="47">
        <f>(O11/P$35)</f>
        <v>20.491219743711437</v>
      </c>
      <c r="Q11" s="9"/>
    </row>
    <row r="12" spans="1:134">
      <c r="A12" s="12"/>
      <c r="B12" s="25">
        <v>316</v>
      </c>
      <c r="C12" s="20" t="s">
        <v>97</v>
      </c>
      <c r="D12" s="46">
        <v>2744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2744</v>
      </c>
      <c r="P12" s="47">
        <f>(O12/P$35)</f>
        <v>1.3023255813953489</v>
      </c>
      <c r="Q12" s="9"/>
    </row>
    <row r="13" spans="1:134">
      <c r="A13" s="12"/>
      <c r="B13" s="25">
        <v>319.89999999999998</v>
      </c>
      <c r="C13" s="20" t="s">
        <v>148</v>
      </c>
      <c r="D13" s="46">
        <v>220116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220116</v>
      </c>
      <c r="P13" s="47">
        <f>(O13/P$35)</f>
        <v>104.46891314665402</v>
      </c>
      <c r="Q13" s="9"/>
    </row>
    <row r="14" spans="1:134" ht="15.75">
      <c r="A14" s="29" t="s">
        <v>16</v>
      </c>
      <c r="B14" s="30"/>
      <c r="C14" s="31"/>
      <c r="D14" s="32">
        <f>SUM(D15:D16)</f>
        <v>187431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187431</v>
      </c>
      <c r="P14" s="45">
        <f>(O14/P$35)</f>
        <v>88.956336022781201</v>
      </c>
      <c r="Q14" s="10"/>
    </row>
    <row r="15" spans="1:134">
      <c r="A15" s="12"/>
      <c r="B15" s="25">
        <v>322</v>
      </c>
      <c r="C15" s="20" t="s">
        <v>143</v>
      </c>
      <c r="D15" s="46">
        <v>4468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4468</v>
      </c>
      <c r="P15" s="47">
        <f>(O15/P$35)</f>
        <v>2.1205505457997154</v>
      </c>
      <c r="Q15" s="9"/>
    </row>
    <row r="16" spans="1:134">
      <c r="A16" s="12"/>
      <c r="B16" s="25">
        <v>323.10000000000002</v>
      </c>
      <c r="C16" s="20" t="s">
        <v>17</v>
      </c>
      <c r="D16" s="46">
        <v>182963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182963</v>
      </c>
      <c r="P16" s="47">
        <f>(O16/P$35)</f>
        <v>86.835785476981485</v>
      </c>
      <c r="Q16" s="9"/>
    </row>
    <row r="17" spans="1:17" ht="15.75">
      <c r="A17" s="29" t="s">
        <v>144</v>
      </c>
      <c r="B17" s="30"/>
      <c r="C17" s="31"/>
      <c r="D17" s="32">
        <f>SUM(D18:D23)</f>
        <v>394571</v>
      </c>
      <c r="E17" s="32">
        <f>SUM(E18:E23)</f>
        <v>177846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572417</v>
      </c>
      <c r="P17" s="45">
        <f>(O17/P$35)</f>
        <v>271.67394399620315</v>
      </c>
      <c r="Q17" s="10"/>
    </row>
    <row r="18" spans="1:17">
      <c r="A18" s="12"/>
      <c r="B18" s="25">
        <v>331.51</v>
      </c>
      <c r="C18" s="20" t="s">
        <v>149</v>
      </c>
      <c r="D18" s="46">
        <v>19873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2">SUM(D18:N18)</f>
        <v>19873</v>
      </c>
      <c r="P18" s="47">
        <f>(O18/P$35)</f>
        <v>9.4318936877076407</v>
      </c>
      <c r="Q18" s="9"/>
    </row>
    <row r="19" spans="1:17">
      <c r="A19" s="12"/>
      <c r="B19" s="25">
        <v>331.9</v>
      </c>
      <c r="C19" s="20" t="s">
        <v>150</v>
      </c>
      <c r="D19" s="46">
        <v>67200</v>
      </c>
      <c r="E19" s="46">
        <v>177846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245046</v>
      </c>
      <c r="P19" s="47">
        <f>(O19/P$35)</f>
        <v>116.30090175605126</v>
      </c>
      <c r="Q19" s="9"/>
    </row>
    <row r="20" spans="1:17">
      <c r="A20" s="12"/>
      <c r="B20" s="25">
        <v>335.14</v>
      </c>
      <c r="C20" s="20" t="s">
        <v>86</v>
      </c>
      <c r="D20" s="46">
        <v>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750</v>
      </c>
      <c r="P20" s="47">
        <f>(O20/P$35)</f>
        <v>0.35595633602278121</v>
      </c>
      <c r="Q20" s="9"/>
    </row>
    <row r="21" spans="1:17">
      <c r="A21" s="12"/>
      <c r="B21" s="25">
        <v>335.15</v>
      </c>
      <c r="C21" s="20" t="s">
        <v>87</v>
      </c>
      <c r="D21" s="46">
        <v>1340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1340</v>
      </c>
      <c r="P21" s="47">
        <f>(O21/P$35)</f>
        <v>0.63597532036070237</v>
      </c>
      <c r="Q21" s="9"/>
    </row>
    <row r="22" spans="1:17">
      <c r="A22" s="12"/>
      <c r="B22" s="25">
        <v>335.18</v>
      </c>
      <c r="C22" s="20" t="s">
        <v>145</v>
      </c>
      <c r="D22" s="46">
        <v>84851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84851</v>
      </c>
      <c r="P22" s="47">
        <f>(O22/P$35)</f>
        <v>40.271001423825346</v>
      </c>
      <c r="Q22" s="9"/>
    </row>
    <row r="23" spans="1:17">
      <c r="A23" s="12"/>
      <c r="B23" s="25">
        <v>335.19</v>
      </c>
      <c r="C23" s="20" t="s">
        <v>135</v>
      </c>
      <c r="D23" s="46">
        <v>220557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220557</v>
      </c>
      <c r="P23" s="47">
        <f>(O23/P$35)</f>
        <v>104.67821547223541</v>
      </c>
      <c r="Q23" s="9"/>
    </row>
    <row r="24" spans="1:17" ht="15.75">
      <c r="A24" s="29" t="s">
        <v>33</v>
      </c>
      <c r="B24" s="30"/>
      <c r="C24" s="31"/>
      <c r="D24" s="32">
        <f>SUM(D25:D30)</f>
        <v>121299</v>
      </c>
      <c r="E24" s="32">
        <f>SUM(E25:E30)</f>
        <v>0</v>
      </c>
      <c r="F24" s="32">
        <f>SUM(F25:F30)</f>
        <v>0</v>
      </c>
      <c r="G24" s="32">
        <f>SUM(G25:G30)</f>
        <v>0</v>
      </c>
      <c r="H24" s="32">
        <f>SUM(H25:H30)</f>
        <v>0</v>
      </c>
      <c r="I24" s="32">
        <f>SUM(I25:I30)</f>
        <v>1430442</v>
      </c>
      <c r="J24" s="32">
        <f>SUM(J25:J30)</f>
        <v>0</v>
      </c>
      <c r="K24" s="32">
        <f>SUM(K25:K30)</f>
        <v>0</v>
      </c>
      <c r="L24" s="32">
        <f>SUM(L25:L30)</f>
        <v>0</v>
      </c>
      <c r="M24" s="32">
        <f>SUM(M25:M30)</f>
        <v>0</v>
      </c>
      <c r="N24" s="32">
        <f>SUM(N25:N30)</f>
        <v>0</v>
      </c>
      <c r="O24" s="32">
        <f>SUM(D24:N24)</f>
        <v>1551741</v>
      </c>
      <c r="P24" s="45">
        <f>(O24/P$35)</f>
        <v>736.46938775510205</v>
      </c>
      <c r="Q24" s="10"/>
    </row>
    <row r="25" spans="1:17">
      <c r="A25" s="12"/>
      <c r="B25" s="25">
        <v>341.9</v>
      </c>
      <c r="C25" s="20" t="s">
        <v>91</v>
      </c>
      <c r="D25" s="46">
        <v>121299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9" si="3">SUM(D25:N25)</f>
        <v>121299</v>
      </c>
      <c r="P25" s="47">
        <f>(O25/P$35)</f>
        <v>57.569530137636448</v>
      </c>
      <c r="Q25" s="9"/>
    </row>
    <row r="26" spans="1:17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503258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503258</v>
      </c>
      <c r="P26" s="47">
        <f>(O26/P$35)</f>
        <v>238.85049833887044</v>
      </c>
      <c r="Q26" s="9"/>
    </row>
    <row r="27" spans="1:17">
      <c r="A27" s="12"/>
      <c r="B27" s="25">
        <v>343.4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477371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477371</v>
      </c>
      <c r="P27" s="47">
        <f>(O27/P$35)</f>
        <v>226.56430944470813</v>
      </c>
      <c r="Q27" s="9"/>
    </row>
    <row r="28" spans="1:17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14260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14260</v>
      </c>
      <c r="P28" s="47">
        <f>(O28/P$35)</f>
        <v>6.767916468913147</v>
      </c>
      <c r="Q28" s="9"/>
    </row>
    <row r="29" spans="1:17">
      <c r="A29" s="12"/>
      <c r="B29" s="25">
        <v>343.6</v>
      </c>
      <c r="C29" s="20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408668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408668</v>
      </c>
      <c r="P29" s="47">
        <f>(O29/P$35)</f>
        <v>193.95728523967728</v>
      </c>
      <c r="Q29" s="9"/>
    </row>
    <row r="30" spans="1:17">
      <c r="A30" s="12"/>
      <c r="B30" s="25">
        <v>349</v>
      </c>
      <c r="C30" s="20" t="s">
        <v>151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26885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26885</v>
      </c>
      <c r="P30" s="47">
        <f>(O30/P$35)</f>
        <v>12.75984812529663</v>
      </c>
      <c r="Q30" s="9"/>
    </row>
    <row r="31" spans="1:17" ht="15.75">
      <c r="A31" s="29" t="s">
        <v>2</v>
      </c>
      <c r="B31" s="30"/>
      <c r="C31" s="31"/>
      <c r="D31" s="32">
        <f>SUM(D32:D32)</f>
        <v>205210</v>
      </c>
      <c r="E31" s="32">
        <f>SUM(E32:E32)</f>
        <v>87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461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205758</v>
      </c>
      <c r="P31" s="45">
        <f>(O31/P$35)</f>
        <v>97.65448504983388</v>
      </c>
      <c r="Q31" s="10"/>
    </row>
    <row r="32" spans="1:17" ht="15.75" thickBot="1">
      <c r="A32" s="12"/>
      <c r="B32" s="25">
        <v>369.9</v>
      </c>
      <c r="C32" s="20" t="s">
        <v>50</v>
      </c>
      <c r="D32" s="46">
        <v>205210</v>
      </c>
      <c r="E32" s="46">
        <v>87</v>
      </c>
      <c r="F32" s="46">
        <v>0</v>
      </c>
      <c r="G32" s="46">
        <v>0</v>
      </c>
      <c r="H32" s="46">
        <v>0</v>
      </c>
      <c r="I32" s="46">
        <v>461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4">SUM(D32:N32)</f>
        <v>205758</v>
      </c>
      <c r="P32" s="47">
        <f>(O32/P$35)</f>
        <v>97.65448504983388</v>
      </c>
      <c r="Q32" s="9"/>
    </row>
    <row r="33" spans="1:120" ht="16.5" thickBot="1">
      <c r="A33" s="14" t="s">
        <v>44</v>
      </c>
      <c r="B33" s="23"/>
      <c r="C33" s="22"/>
      <c r="D33" s="15">
        <f>SUM(D5,D14,D17,D24,D31)</f>
        <v>1604112</v>
      </c>
      <c r="E33" s="15">
        <f t="shared" ref="E33:N33" si="5">SUM(E5,E14,E17,E24,E31)</f>
        <v>346774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1430903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5">
        <f>SUM(D33:N33)</f>
        <v>3381789</v>
      </c>
      <c r="P33" s="38">
        <f>(O33/P$35)</f>
        <v>1605.0256288561936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8" t="s">
        <v>152</v>
      </c>
      <c r="N35" s="48"/>
      <c r="O35" s="48"/>
      <c r="P35" s="43">
        <v>2107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502500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502500</v>
      </c>
      <c r="O5" s="33">
        <f t="shared" ref="O5:O42" si="1">(N5/O$44)</f>
        <v>255.72519083969465</v>
      </c>
      <c r="P5" s="6"/>
    </row>
    <row r="6" spans="1:133">
      <c r="A6" s="12"/>
      <c r="B6" s="25">
        <v>311</v>
      </c>
      <c r="C6" s="20" t="s">
        <v>1</v>
      </c>
      <c r="D6" s="46">
        <v>156455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156455</v>
      </c>
      <c r="O6" s="47">
        <f t="shared" si="1"/>
        <v>79.620865139949103</v>
      </c>
      <c r="P6" s="9"/>
    </row>
    <row r="7" spans="1:133">
      <c r="A7" s="12"/>
      <c r="B7" s="25">
        <v>312.10000000000002</v>
      </c>
      <c r="C7" s="20" t="s">
        <v>76</v>
      </c>
      <c r="D7" s="46">
        <v>38735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38735</v>
      </c>
      <c r="O7" s="47">
        <f t="shared" si="1"/>
        <v>19.712468193384225</v>
      </c>
      <c r="P7" s="9"/>
    </row>
    <row r="8" spans="1:133">
      <c r="A8" s="12"/>
      <c r="B8" s="25">
        <v>312.60000000000002</v>
      </c>
      <c r="C8" s="20" t="s">
        <v>10</v>
      </c>
      <c r="D8" s="46">
        <v>81762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81762</v>
      </c>
      <c r="O8" s="47">
        <f t="shared" si="1"/>
        <v>41.609160305343508</v>
      </c>
      <c r="P8" s="9"/>
    </row>
    <row r="9" spans="1:133">
      <c r="A9" s="12"/>
      <c r="B9" s="25">
        <v>314.10000000000002</v>
      </c>
      <c r="C9" s="20" t="s">
        <v>11</v>
      </c>
      <c r="D9" s="46">
        <v>119420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119420</v>
      </c>
      <c r="O9" s="47">
        <f t="shared" si="1"/>
        <v>60.773536895674297</v>
      </c>
      <c r="P9" s="9"/>
    </row>
    <row r="10" spans="1:133">
      <c r="A10" s="12"/>
      <c r="B10" s="25">
        <v>314.3</v>
      </c>
      <c r="C10" s="20" t="s">
        <v>12</v>
      </c>
      <c r="D10" s="46">
        <v>29373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29373</v>
      </c>
      <c r="O10" s="47">
        <f t="shared" si="1"/>
        <v>14.948091603053435</v>
      </c>
      <c r="P10" s="9"/>
    </row>
    <row r="11" spans="1:133">
      <c r="A11" s="12"/>
      <c r="B11" s="25">
        <v>314.39999999999998</v>
      </c>
      <c r="C11" s="20" t="s">
        <v>62</v>
      </c>
      <c r="D11" s="46">
        <v>6070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6070</v>
      </c>
      <c r="O11" s="47">
        <f t="shared" si="1"/>
        <v>3.0890585241730282</v>
      </c>
      <c r="P11" s="9"/>
    </row>
    <row r="12" spans="1:133">
      <c r="A12" s="12"/>
      <c r="B12" s="25">
        <v>315</v>
      </c>
      <c r="C12" s="20" t="s">
        <v>83</v>
      </c>
      <c r="D12" s="46">
        <v>70685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70685</v>
      </c>
      <c r="O12" s="47">
        <f t="shared" si="1"/>
        <v>35.972010178117046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114640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114640</v>
      </c>
      <c r="O13" s="45">
        <f t="shared" si="1"/>
        <v>58.340966921119595</v>
      </c>
      <c r="P13" s="10"/>
    </row>
    <row r="14" spans="1:133">
      <c r="A14" s="12"/>
      <c r="B14" s="25">
        <v>322</v>
      </c>
      <c r="C14" s="20" t="s">
        <v>84</v>
      </c>
      <c r="D14" s="46">
        <v>2933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2933</v>
      </c>
      <c r="O14" s="47">
        <f t="shared" si="1"/>
        <v>1.4926208651399491</v>
      </c>
      <c r="P14" s="9"/>
    </row>
    <row r="15" spans="1:133">
      <c r="A15" s="12"/>
      <c r="B15" s="25">
        <v>323.10000000000002</v>
      </c>
      <c r="C15" s="20" t="s">
        <v>17</v>
      </c>
      <c r="D15" s="46">
        <v>89719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89719</v>
      </c>
      <c r="O15" s="47">
        <f t="shared" si="1"/>
        <v>45.658524173027992</v>
      </c>
      <c r="P15" s="9"/>
    </row>
    <row r="16" spans="1:133">
      <c r="A16" s="12"/>
      <c r="B16" s="25">
        <v>325.2</v>
      </c>
      <c r="C16" s="20" t="s">
        <v>63</v>
      </c>
      <c r="D16" s="46">
        <v>14930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14930</v>
      </c>
      <c r="O16" s="47">
        <f t="shared" si="1"/>
        <v>7.5979643765903306</v>
      </c>
      <c r="P16" s="9"/>
    </row>
    <row r="17" spans="1:16">
      <c r="A17" s="12"/>
      <c r="B17" s="25">
        <v>329</v>
      </c>
      <c r="C17" s="20" t="s">
        <v>18</v>
      </c>
      <c r="D17" s="46">
        <v>7058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7058</v>
      </c>
      <c r="O17" s="47">
        <f t="shared" si="1"/>
        <v>3.5918575063613232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SUM(D19:D25)</f>
        <v>108073</v>
      </c>
      <c r="E18" s="32">
        <f t="shared" si="5"/>
        <v>65252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173325</v>
      </c>
      <c r="O18" s="45">
        <f t="shared" si="1"/>
        <v>88.206106870229007</v>
      </c>
      <c r="P18" s="10"/>
    </row>
    <row r="19" spans="1:16">
      <c r="A19" s="12"/>
      <c r="B19" s="25">
        <v>331.2</v>
      </c>
      <c r="C19" s="20" t="s">
        <v>64</v>
      </c>
      <c r="D19" s="46">
        <v>10967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10967</v>
      </c>
      <c r="O19" s="47">
        <f t="shared" si="1"/>
        <v>5.5811704834605598</v>
      </c>
      <c r="P19" s="9"/>
    </row>
    <row r="20" spans="1:16">
      <c r="A20" s="12"/>
      <c r="B20" s="25">
        <v>335.12</v>
      </c>
      <c r="C20" s="20" t="s">
        <v>85</v>
      </c>
      <c r="D20" s="46">
        <v>47072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47072</v>
      </c>
      <c r="O20" s="47">
        <f t="shared" si="1"/>
        <v>23.955216284987277</v>
      </c>
      <c r="P20" s="9"/>
    </row>
    <row r="21" spans="1:16">
      <c r="A21" s="12"/>
      <c r="B21" s="25">
        <v>335.14</v>
      </c>
      <c r="C21" s="20" t="s">
        <v>86</v>
      </c>
      <c r="D21" s="46">
        <v>1767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1767</v>
      </c>
      <c r="O21" s="47">
        <f t="shared" si="1"/>
        <v>0.89923664122137403</v>
      </c>
      <c r="P21" s="9"/>
    </row>
    <row r="22" spans="1:16">
      <c r="A22" s="12"/>
      <c r="B22" s="25">
        <v>335.15</v>
      </c>
      <c r="C22" s="20" t="s">
        <v>87</v>
      </c>
      <c r="D22" s="46">
        <v>547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</v>
      </c>
      <c r="O22" s="47">
        <f t="shared" si="1"/>
        <v>0.27837150127226462</v>
      </c>
      <c r="P22" s="9"/>
    </row>
    <row r="23" spans="1:16">
      <c r="A23" s="12"/>
      <c r="B23" s="25">
        <v>335.17</v>
      </c>
      <c r="C23" s="20" t="s">
        <v>88</v>
      </c>
      <c r="D23" s="46">
        <v>13335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13335</v>
      </c>
      <c r="O23" s="47">
        <f t="shared" si="1"/>
        <v>6.7862595419847329</v>
      </c>
      <c r="P23" s="9"/>
    </row>
    <row r="24" spans="1:16">
      <c r="A24" s="12"/>
      <c r="B24" s="25">
        <v>335.18</v>
      </c>
      <c r="C24" s="20" t="s">
        <v>89</v>
      </c>
      <c r="D24" s="46">
        <v>34385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34385</v>
      </c>
      <c r="O24" s="47">
        <f t="shared" si="1"/>
        <v>17.498727735368956</v>
      </c>
      <c r="P24" s="9"/>
    </row>
    <row r="25" spans="1:16">
      <c r="A25" s="12"/>
      <c r="B25" s="25">
        <v>337.5</v>
      </c>
      <c r="C25" s="20" t="s">
        <v>90</v>
      </c>
      <c r="D25" s="46">
        <v>0</v>
      </c>
      <c r="E25" s="46">
        <v>65252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65252</v>
      </c>
      <c r="O25" s="47">
        <f t="shared" si="1"/>
        <v>33.207124681933841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SUM(D27:D33)</f>
        <v>289084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1088325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1377409</v>
      </c>
      <c r="O26" s="45">
        <f t="shared" si="1"/>
        <v>700.97150127226462</v>
      </c>
      <c r="P26" s="10"/>
    </row>
    <row r="27" spans="1:16">
      <c r="A27" s="12"/>
      <c r="B27" s="25">
        <v>341.9</v>
      </c>
      <c r="C27" s="20" t="s">
        <v>91</v>
      </c>
      <c r="D27" s="46">
        <v>244713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244713</v>
      </c>
      <c r="O27" s="47">
        <f t="shared" si="1"/>
        <v>124.53587786259541</v>
      </c>
      <c r="P27" s="9"/>
    </row>
    <row r="28" spans="1:16">
      <c r="A28" s="12"/>
      <c r="B28" s="25">
        <v>342.9</v>
      </c>
      <c r="C28" s="20" t="s">
        <v>92</v>
      </c>
      <c r="D28" s="46">
        <v>31974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31974</v>
      </c>
      <c r="O28" s="47">
        <f t="shared" si="1"/>
        <v>16.27175572519084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341175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341175</v>
      </c>
      <c r="O29" s="47">
        <f t="shared" si="1"/>
        <v>173.62595419847329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376907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376907</v>
      </c>
      <c r="O30" s="47">
        <f t="shared" si="1"/>
        <v>191.81017811704834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322838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322838</v>
      </c>
      <c r="O31" s="47">
        <f t="shared" si="1"/>
        <v>164.29414758269721</v>
      </c>
      <c r="P31" s="9"/>
    </row>
    <row r="32" spans="1:16">
      <c r="A32" s="12"/>
      <c r="B32" s="25">
        <v>343.6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47405</v>
      </c>
      <c r="O32" s="47">
        <f t="shared" si="1"/>
        <v>24.12468193384224</v>
      </c>
      <c r="P32" s="9"/>
    </row>
    <row r="33" spans="1:119">
      <c r="A33" s="12"/>
      <c r="B33" s="25">
        <v>344.9</v>
      </c>
      <c r="C33" s="20" t="s">
        <v>93</v>
      </c>
      <c r="D33" s="46">
        <v>12397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12397</v>
      </c>
      <c r="O33" s="47">
        <f t="shared" si="1"/>
        <v>6.3089058524173032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SUM(D35:D35)</f>
        <v>3537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2" si="9">SUM(D34:M34)</f>
        <v>3537</v>
      </c>
      <c r="O34" s="45">
        <f t="shared" si="1"/>
        <v>1.8</v>
      </c>
      <c r="P34" s="10"/>
    </row>
    <row r="35" spans="1:119">
      <c r="A35" s="13"/>
      <c r="B35" s="39">
        <v>359</v>
      </c>
      <c r="C35" s="21" t="s">
        <v>94</v>
      </c>
      <c r="D35" s="46">
        <v>3537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3537</v>
      </c>
      <c r="O35" s="47">
        <f t="shared" si="1"/>
        <v>1.8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SUM(D37:D39)</f>
        <v>37139</v>
      </c>
      <c r="E36" s="32">
        <f t="shared" si="10"/>
        <v>251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291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37681</v>
      </c>
      <c r="O36" s="45">
        <f t="shared" si="1"/>
        <v>19.176081424936388</v>
      </c>
      <c r="P36" s="10"/>
    </row>
    <row r="37" spans="1:119">
      <c r="A37" s="12"/>
      <c r="B37" s="25">
        <v>361.1</v>
      </c>
      <c r="C37" s="20" t="s">
        <v>47</v>
      </c>
      <c r="D37" s="46">
        <v>239</v>
      </c>
      <c r="E37" s="46">
        <v>251</v>
      </c>
      <c r="F37" s="46">
        <v>0</v>
      </c>
      <c r="G37" s="46">
        <v>0</v>
      </c>
      <c r="H37" s="46">
        <v>0</v>
      </c>
      <c r="I37" s="46">
        <v>291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781</v>
      </c>
      <c r="O37" s="47">
        <f t="shared" si="1"/>
        <v>0.39745547073791349</v>
      </c>
      <c r="P37" s="9"/>
    </row>
    <row r="38" spans="1:119">
      <c r="A38" s="12"/>
      <c r="B38" s="25">
        <v>362</v>
      </c>
      <c r="C38" s="20" t="s">
        <v>48</v>
      </c>
      <c r="D38" s="46">
        <v>6192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6192</v>
      </c>
      <c r="O38" s="47">
        <f t="shared" si="1"/>
        <v>3.1511450381679391</v>
      </c>
      <c r="P38" s="9"/>
    </row>
    <row r="39" spans="1:119">
      <c r="A39" s="12"/>
      <c r="B39" s="25">
        <v>369.9</v>
      </c>
      <c r="C39" s="20" t="s">
        <v>50</v>
      </c>
      <c r="D39" s="46">
        <v>30708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30708</v>
      </c>
      <c r="O39" s="47">
        <f t="shared" si="1"/>
        <v>15.627480916030533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SUM(D41:D41)</f>
        <v>0</v>
      </c>
      <c r="E40" s="32">
        <f t="shared" si="11"/>
        <v>33786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33786</v>
      </c>
      <c r="O40" s="45">
        <f t="shared" si="1"/>
        <v>17.193893129770991</v>
      </c>
      <c r="P40" s="9"/>
    </row>
    <row r="41" spans="1:119" ht="15.75" thickBot="1">
      <c r="A41" s="12"/>
      <c r="B41" s="25">
        <v>381</v>
      </c>
      <c r="C41" s="20" t="s">
        <v>51</v>
      </c>
      <c r="D41" s="46">
        <v>0</v>
      </c>
      <c r="E41" s="46">
        <v>33786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33786</v>
      </c>
      <c r="O41" s="47">
        <f t="shared" si="1"/>
        <v>17.193893129770991</v>
      </c>
      <c r="P41" s="9"/>
    </row>
    <row r="42" spans="1:119" ht="16.5" thickBot="1">
      <c r="A42" s="14" t="s">
        <v>44</v>
      </c>
      <c r="B42" s="23"/>
      <c r="C42" s="22"/>
      <c r="D42" s="15">
        <f t="shared" ref="D42:M42" si="12">SUM(D5,D13,D18,D26,D34,D36,D40)</f>
        <v>1054973</v>
      </c>
      <c r="E42" s="15">
        <f t="shared" si="12"/>
        <v>99289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1088616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2242878</v>
      </c>
      <c r="O42" s="38">
        <f t="shared" si="1"/>
        <v>1141.4137404580154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1965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467940</v>
      </c>
      <c r="E5" s="27">
        <f t="shared" si="0"/>
        <v>71938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539878</v>
      </c>
      <c r="O5" s="33">
        <f t="shared" ref="O5:O39" si="1">(N5/O$41)</f>
        <v>276.01124744376278</v>
      </c>
      <c r="P5" s="6"/>
    </row>
    <row r="6" spans="1:133">
      <c r="A6" s="12"/>
      <c r="B6" s="25">
        <v>311</v>
      </c>
      <c r="C6" s="20" t="s">
        <v>1</v>
      </c>
      <c r="D6" s="46">
        <v>159130</v>
      </c>
      <c r="E6" s="46">
        <v>71938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231068</v>
      </c>
      <c r="O6" s="47">
        <f t="shared" si="1"/>
        <v>118.13292433537832</v>
      </c>
      <c r="P6" s="9"/>
    </row>
    <row r="7" spans="1:133">
      <c r="A7" s="12"/>
      <c r="B7" s="25">
        <v>312.41000000000003</v>
      </c>
      <c r="C7" s="20" t="s">
        <v>9</v>
      </c>
      <c r="D7" s="46">
        <v>41972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41972</v>
      </c>
      <c r="O7" s="47">
        <f t="shared" si="1"/>
        <v>21.458077709611452</v>
      </c>
      <c r="P7" s="9"/>
    </row>
    <row r="8" spans="1:133">
      <c r="A8" s="12"/>
      <c r="B8" s="25">
        <v>312.60000000000002</v>
      </c>
      <c r="C8" s="20" t="s">
        <v>10</v>
      </c>
      <c r="D8" s="46">
        <v>54245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54245</v>
      </c>
      <c r="O8" s="47">
        <f t="shared" si="1"/>
        <v>27.732617586912067</v>
      </c>
      <c r="P8" s="9"/>
    </row>
    <row r="9" spans="1:133">
      <c r="A9" s="12"/>
      <c r="B9" s="25">
        <v>314.10000000000002</v>
      </c>
      <c r="C9" s="20" t="s">
        <v>11</v>
      </c>
      <c r="D9" s="46">
        <v>111748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111748</v>
      </c>
      <c r="O9" s="47">
        <f t="shared" si="1"/>
        <v>57.130879345603269</v>
      </c>
      <c r="P9" s="9"/>
    </row>
    <row r="10" spans="1:133">
      <c r="A10" s="12"/>
      <c r="B10" s="25">
        <v>314.3</v>
      </c>
      <c r="C10" s="20" t="s">
        <v>12</v>
      </c>
      <c r="D10" s="46">
        <v>25882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25882</v>
      </c>
      <c r="O10" s="47">
        <f t="shared" si="1"/>
        <v>13.232106339468302</v>
      </c>
      <c r="P10" s="9"/>
    </row>
    <row r="11" spans="1:133">
      <c r="A11" s="12"/>
      <c r="B11" s="25">
        <v>314.39999999999998</v>
      </c>
      <c r="C11" s="20" t="s">
        <v>62</v>
      </c>
      <c r="D11" s="46">
        <v>3627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3627</v>
      </c>
      <c r="O11" s="47">
        <f t="shared" si="1"/>
        <v>1.8542944785276074</v>
      </c>
      <c r="P11" s="9"/>
    </row>
    <row r="12" spans="1:133">
      <c r="A12" s="12"/>
      <c r="B12" s="25">
        <v>315</v>
      </c>
      <c r="C12" s="20" t="s">
        <v>14</v>
      </c>
      <c r="D12" s="46">
        <v>71336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71336</v>
      </c>
      <c r="O12" s="47">
        <f t="shared" si="1"/>
        <v>36.470347648261757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116244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116244</v>
      </c>
      <c r="O13" s="45">
        <f t="shared" si="1"/>
        <v>59.429447852760738</v>
      </c>
      <c r="P13" s="10"/>
    </row>
    <row r="14" spans="1:133">
      <c r="A14" s="12"/>
      <c r="B14" s="25">
        <v>323.10000000000002</v>
      </c>
      <c r="C14" s="20" t="s">
        <v>17</v>
      </c>
      <c r="D14" s="46">
        <v>97223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97223</v>
      </c>
      <c r="O14" s="47">
        <f t="shared" si="1"/>
        <v>49.705010224948879</v>
      </c>
      <c r="P14" s="9"/>
    </row>
    <row r="15" spans="1:133">
      <c r="A15" s="12"/>
      <c r="B15" s="25">
        <v>325.2</v>
      </c>
      <c r="C15" s="20" t="s">
        <v>63</v>
      </c>
      <c r="D15" s="46">
        <v>10423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10423</v>
      </c>
      <c r="O15" s="47">
        <f t="shared" si="1"/>
        <v>5.3287321063394684</v>
      </c>
      <c r="P15" s="9"/>
    </row>
    <row r="16" spans="1:133">
      <c r="A16" s="12"/>
      <c r="B16" s="25">
        <v>329</v>
      </c>
      <c r="C16" s="20" t="s">
        <v>18</v>
      </c>
      <c r="D16" s="46">
        <v>8598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8598</v>
      </c>
      <c r="O16" s="47">
        <f t="shared" si="1"/>
        <v>4.3957055214723928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SUM(D18:D22)</f>
        <v>114290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114290</v>
      </c>
      <c r="O17" s="45">
        <f t="shared" si="1"/>
        <v>58.43047034764826</v>
      </c>
      <c r="P17" s="10"/>
    </row>
    <row r="18" spans="1:16">
      <c r="A18" s="12"/>
      <c r="B18" s="25">
        <v>335.12</v>
      </c>
      <c r="C18" s="20" t="s">
        <v>23</v>
      </c>
      <c r="D18" s="46">
        <v>67070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67070</v>
      </c>
      <c r="O18" s="47">
        <f t="shared" si="1"/>
        <v>34.289366053169736</v>
      </c>
      <c r="P18" s="9"/>
    </row>
    <row r="19" spans="1:16">
      <c r="A19" s="12"/>
      <c r="B19" s="25">
        <v>335.14</v>
      </c>
      <c r="C19" s="20" t="s">
        <v>24</v>
      </c>
      <c r="D19" s="46">
        <v>1404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1404</v>
      </c>
      <c r="O19" s="47">
        <f t="shared" si="1"/>
        <v>0.71779141104294475</v>
      </c>
      <c r="P19" s="9"/>
    </row>
    <row r="20" spans="1:16">
      <c r="A20" s="12"/>
      <c r="B20" s="25">
        <v>335.15</v>
      </c>
      <c r="C20" s="20" t="s">
        <v>25</v>
      </c>
      <c r="D20" s="46">
        <v>484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484</v>
      </c>
      <c r="O20" s="47">
        <f t="shared" si="1"/>
        <v>0.2474437627811861</v>
      </c>
      <c r="P20" s="9"/>
    </row>
    <row r="21" spans="1:16">
      <c r="A21" s="12"/>
      <c r="B21" s="25">
        <v>335.17</v>
      </c>
      <c r="C21" s="20" t="s">
        <v>26</v>
      </c>
      <c r="D21" s="46">
        <v>13335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13335</v>
      </c>
      <c r="O21" s="47">
        <f t="shared" si="1"/>
        <v>6.8174846625766872</v>
      </c>
      <c r="P21" s="9"/>
    </row>
    <row r="22" spans="1:16">
      <c r="A22" s="12"/>
      <c r="B22" s="25">
        <v>335.18</v>
      </c>
      <c r="C22" s="20" t="s">
        <v>27</v>
      </c>
      <c r="D22" s="46">
        <v>31997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31997</v>
      </c>
      <c r="O22" s="47">
        <f t="shared" si="1"/>
        <v>16.358384458077708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SUM(D24:D30)</f>
        <v>236380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997779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1234159</v>
      </c>
      <c r="O23" s="45">
        <f t="shared" si="1"/>
        <v>630.96063394683028</v>
      </c>
      <c r="P23" s="10"/>
    </row>
    <row r="24" spans="1:16">
      <c r="A24" s="12"/>
      <c r="B24" s="25">
        <v>341.3</v>
      </c>
      <c r="C24" s="20" t="s">
        <v>36</v>
      </c>
      <c r="D24" s="46">
        <v>199344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199344</v>
      </c>
      <c r="O24" s="47">
        <f t="shared" si="1"/>
        <v>101.91411042944786</v>
      </c>
      <c r="P24" s="9"/>
    </row>
    <row r="25" spans="1:16">
      <c r="A25" s="12"/>
      <c r="B25" s="25">
        <v>342.2</v>
      </c>
      <c r="C25" s="20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25000</v>
      </c>
      <c r="O25" s="47">
        <f t="shared" si="1"/>
        <v>12.781186094069529</v>
      </c>
      <c r="P25" s="9"/>
    </row>
    <row r="26" spans="1:16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284027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284027</v>
      </c>
      <c r="O26" s="47">
        <f t="shared" si="1"/>
        <v>145.20807770961144</v>
      </c>
      <c r="P26" s="9"/>
    </row>
    <row r="27" spans="1:16">
      <c r="A27" s="12"/>
      <c r="B27" s="25">
        <v>343.4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365640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365640</v>
      </c>
      <c r="O27" s="47">
        <f t="shared" si="1"/>
        <v>186.93251533742333</v>
      </c>
      <c r="P27" s="9"/>
    </row>
    <row r="28" spans="1:16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305579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305579</v>
      </c>
      <c r="O28" s="47">
        <f t="shared" si="1"/>
        <v>156.22648261758692</v>
      </c>
      <c r="P28" s="9"/>
    </row>
    <row r="29" spans="1:16">
      <c r="A29" s="12"/>
      <c r="B29" s="25">
        <v>343.6</v>
      </c>
      <c r="C29" s="20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42533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42533</v>
      </c>
      <c r="O29" s="47">
        <f t="shared" si="1"/>
        <v>21.744887525562373</v>
      </c>
      <c r="P29" s="9"/>
    </row>
    <row r="30" spans="1:16">
      <c r="A30" s="12"/>
      <c r="B30" s="25">
        <v>344.9</v>
      </c>
      <c r="C30" s="20" t="s">
        <v>43</v>
      </c>
      <c r="D30" s="46">
        <v>12036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12036</v>
      </c>
      <c r="O30" s="47">
        <f t="shared" si="1"/>
        <v>6.1533742331288339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SUM(D32:D32)</f>
        <v>3282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39" si="9">SUM(D31:M31)</f>
        <v>3282</v>
      </c>
      <c r="O31" s="45">
        <f t="shared" si="1"/>
        <v>1.6779141104294479</v>
      </c>
      <c r="P31" s="10"/>
    </row>
    <row r="32" spans="1:16">
      <c r="A32" s="13"/>
      <c r="B32" s="39">
        <v>351.5</v>
      </c>
      <c r="C32" s="21" t="s">
        <v>70</v>
      </c>
      <c r="D32" s="46">
        <v>3282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3282</v>
      </c>
      <c r="O32" s="47">
        <f t="shared" si="1"/>
        <v>1.6779141104294479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SUM(D34:D36)</f>
        <v>17143</v>
      </c>
      <c r="E33" s="32">
        <f t="shared" si="10"/>
        <v>198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316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17657</v>
      </c>
      <c r="O33" s="45">
        <f t="shared" si="1"/>
        <v>9.0270961145194271</v>
      </c>
      <c r="P33" s="10"/>
    </row>
    <row r="34" spans="1:119">
      <c r="A34" s="12"/>
      <c r="B34" s="25">
        <v>361.1</v>
      </c>
      <c r="C34" s="20" t="s">
        <v>47</v>
      </c>
      <c r="D34" s="46">
        <v>236</v>
      </c>
      <c r="E34" s="46">
        <v>198</v>
      </c>
      <c r="F34" s="46">
        <v>0</v>
      </c>
      <c r="G34" s="46">
        <v>0</v>
      </c>
      <c r="H34" s="46">
        <v>0</v>
      </c>
      <c r="I34" s="46">
        <v>316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750</v>
      </c>
      <c r="O34" s="47">
        <f t="shared" si="1"/>
        <v>0.3834355828220859</v>
      </c>
      <c r="P34" s="9"/>
    </row>
    <row r="35" spans="1:119">
      <c r="A35" s="12"/>
      <c r="B35" s="25">
        <v>362</v>
      </c>
      <c r="C35" s="20" t="s">
        <v>48</v>
      </c>
      <c r="D35" s="46">
        <v>5665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5665</v>
      </c>
      <c r="O35" s="47">
        <f t="shared" si="1"/>
        <v>2.8962167689161555</v>
      </c>
      <c r="P35" s="9"/>
    </row>
    <row r="36" spans="1:119">
      <c r="A36" s="12"/>
      <c r="B36" s="25">
        <v>369.9</v>
      </c>
      <c r="C36" s="20" t="s">
        <v>50</v>
      </c>
      <c r="D36" s="46">
        <v>11242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11242</v>
      </c>
      <c r="O36" s="47">
        <f t="shared" si="1"/>
        <v>5.7474437627811863</v>
      </c>
      <c r="P36" s="9"/>
    </row>
    <row r="37" spans="1:119" ht="15.75">
      <c r="A37" s="29" t="s">
        <v>35</v>
      </c>
      <c r="B37" s="30"/>
      <c r="C37" s="31"/>
      <c r="D37" s="32">
        <f t="shared" ref="D37:M37" si="11">SUM(D38:D38)</f>
        <v>0</v>
      </c>
      <c r="E37" s="32">
        <f t="shared" si="11"/>
        <v>31599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31599</v>
      </c>
      <c r="O37" s="45">
        <f t="shared" si="1"/>
        <v>16.154907975460123</v>
      </c>
      <c r="P37" s="9"/>
    </row>
    <row r="38" spans="1:119" ht="15.75" thickBot="1">
      <c r="A38" s="12"/>
      <c r="B38" s="25">
        <v>381</v>
      </c>
      <c r="C38" s="20" t="s">
        <v>51</v>
      </c>
      <c r="D38" s="46">
        <v>0</v>
      </c>
      <c r="E38" s="46">
        <v>31599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31599</v>
      </c>
      <c r="O38" s="47">
        <f t="shared" si="1"/>
        <v>16.154907975460123</v>
      </c>
      <c r="P38" s="9"/>
    </row>
    <row r="39" spans="1:119" ht="16.5" thickBot="1">
      <c r="A39" s="14" t="s">
        <v>44</v>
      </c>
      <c r="B39" s="23"/>
      <c r="C39" s="22"/>
      <c r="D39" s="15">
        <f t="shared" ref="D39:M39" si="12">SUM(D5,D13,D17,D23,D31,D33,D37)</f>
        <v>955279</v>
      </c>
      <c r="E39" s="15">
        <f t="shared" si="12"/>
        <v>103735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998095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2057109</v>
      </c>
      <c r="O39" s="38">
        <f t="shared" si="1"/>
        <v>1051.6917177914111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74</v>
      </c>
      <c r="M41" s="48"/>
      <c r="N41" s="48"/>
      <c r="O41" s="43">
        <v>1956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72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459075</v>
      </c>
      <c r="E5" s="27">
        <f t="shared" si="0"/>
        <v>84445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543520</v>
      </c>
      <c r="O5" s="33">
        <f t="shared" ref="O5:O42" si="1">(N5/O$44)</f>
        <v>273.81360201511336</v>
      </c>
      <c r="P5" s="6"/>
    </row>
    <row r="6" spans="1:133">
      <c r="A6" s="12"/>
      <c r="B6" s="25">
        <v>311</v>
      </c>
      <c r="C6" s="20" t="s">
        <v>1</v>
      </c>
      <c r="D6" s="46">
        <v>150354</v>
      </c>
      <c r="E6" s="46">
        <v>84445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234799</v>
      </c>
      <c r="O6" s="47">
        <f t="shared" si="1"/>
        <v>118.28664987405541</v>
      </c>
      <c r="P6" s="9"/>
    </row>
    <row r="7" spans="1:133">
      <c r="A7" s="12"/>
      <c r="B7" s="25">
        <v>312.41000000000003</v>
      </c>
      <c r="C7" s="20" t="s">
        <v>9</v>
      </c>
      <c r="D7" s="46">
        <v>41988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41988</v>
      </c>
      <c r="O7" s="47">
        <f t="shared" si="1"/>
        <v>21.152644836272039</v>
      </c>
      <c r="P7" s="9"/>
    </row>
    <row r="8" spans="1:133">
      <c r="A8" s="12"/>
      <c r="B8" s="25">
        <v>312.60000000000002</v>
      </c>
      <c r="C8" s="20" t="s">
        <v>10</v>
      </c>
      <c r="D8" s="46">
        <v>49208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49208</v>
      </c>
      <c r="O8" s="47">
        <f t="shared" si="1"/>
        <v>24.789924433249372</v>
      </c>
      <c r="P8" s="9"/>
    </row>
    <row r="9" spans="1:133">
      <c r="A9" s="12"/>
      <c r="B9" s="25">
        <v>314.10000000000002</v>
      </c>
      <c r="C9" s="20" t="s">
        <v>11</v>
      </c>
      <c r="D9" s="46">
        <v>123559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123559</v>
      </c>
      <c r="O9" s="47">
        <f t="shared" si="1"/>
        <v>62.246347607052897</v>
      </c>
      <c r="P9" s="9"/>
    </row>
    <row r="10" spans="1:133">
      <c r="A10" s="12"/>
      <c r="B10" s="25">
        <v>314.3</v>
      </c>
      <c r="C10" s="20" t="s">
        <v>12</v>
      </c>
      <c r="D10" s="46">
        <v>25536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25536</v>
      </c>
      <c r="O10" s="47">
        <f t="shared" si="1"/>
        <v>12.864483627204031</v>
      </c>
      <c r="P10" s="9"/>
    </row>
    <row r="11" spans="1:133">
      <c r="A11" s="12"/>
      <c r="B11" s="25">
        <v>314.39999999999998</v>
      </c>
      <c r="C11" s="20" t="s">
        <v>62</v>
      </c>
      <c r="D11" s="46">
        <v>5414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5414</v>
      </c>
      <c r="O11" s="47">
        <f t="shared" si="1"/>
        <v>2.7274559193954659</v>
      </c>
      <c r="P11" s="9"/>
    </row>
    <row r="12" spans="1:133">
      <c r="A12" s="12"/>
      <c r="B12" s="25">
        <v>315</v>
      </c>
      <c r="C12" s="20" t="s">
        <v>14</v>
      </c>
      <c r="D12" s="46">
        <v>63016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63016</v>
      </c>
      <c r="O12" s="47">
        <f t="shared" si="1"/>
        <v>31.746095717884131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122950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122950</v>
      </c>
      <c r="O13" s="45">
        <f t="shared" si="1"/>
        <v>61.939546599496225</v>
      </c>
      <c r="P13" s="10"/>
    </row>
    <row r="14" spans="1:133">
      <c r="A14" s="12"/>
      <c r="B14" s="25">
        <v>323.10000000000002</v>
      </c>
      <c r="C14" s="20" t="s">
        <v>17</v>
      </c>
      <c r="D14" s="46">
        <v>107697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107697</v>
      </c>
      <c r="O14" s="47">
        <f t="shared" si="1"/>
        <v>54.255415617128463</v>
      </c>
      <c r="P14" s="9"/>
    </row>
    <row r="15" spans="1:133">
      <c r="A15" s="12"/>
      <c r="B15" s="25">
        <v>325.2</v>
      </c>
      <c r="C15" s="20" t="s">
        <v>63</v>
      </c>
      <c r="D15" s="46">
        <v>8013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8013</v>
      </c>
      <c r="O15" s="47">
        <f t="shared" si="1"/>
        <v>4.0367758186397982</v>
      </c>
      <c r="P15" s="9"/>
    </row>
    <row r="16" spans="1:133">
      <c r="A16" s="12"/>
      <c r="B16" s="25">
        <v>329</v>
      </c>
      <c r="C16" s="20" t="s">
        <v>18</v>
      </c>
      <c r="D16" s="46">
        <v>7240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7240</v>
      </c>
      <c r="O16" s="47">
        <f t="shared" si="1"/>
        <v>3.6473551637279598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SUM(D18:D25)</f>
        <v>104863</v>
      </c>
      <c r="E17" s="32">
        <f t="shared" si="5"/>
        <v>366510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13749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485122</v>
      </c>
      <c r="O17" s="45">
        <f t="shared" si="1"/>
        <v>244.39395465994963</v>
      </c>
      <c r="P17" s="10"/>
    </row>
    <row r="18" spans="1:16">
      <c r="A18" s="12"/>
      <c r="B18" s="25">
        <v>331.2</v>
      </c>
      <c r="C18" s="20" t="s">
        <v>64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0.50377833753148615</v>
      </c>
      <c r="P18" s="9"/>
    </row>
    <row r="19" spans="1:16">
      <c r="A19" s="12"/>
      <c r="B19" s="25">
        <v>331.31</v>
      </c>
      <c r="C19" s="20" t="s">
        <v>21</v>
      </c>
      <c r="D19" s="46">
        <v>0</v>
      </c>
      <c r="E19" s="46">
        <v>366510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366510</v>
      </c>
      <c r="O19" s="47">
        <f t="shared" si="1"/>
        <v>184.63979848866498</v>
      </c>
      <c r="P19" s="9"/>
    </row>
    <row r="20" spans="1:16">
      <c r="A20" s="12"/>
      <c r="B20" s="25">
        <v>331.5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13749</v>
      </c>
      <c r="O20" s="47">
        <f t="shared" si="1"/>
        <v>6.9264483627204028</v>
      </c>
      <c r="P20" s="9"/>
    </row>
    <row r="21" spans="1:16">
      <c r="A21" s="12"/>
      <c r="B21" s="25">
        <v>335.12</v>
      </c>
      <c r="C21" s="20" t="s">
        <v>23</v>
      </c>
      <c r="D21" s="46">
        <v>59941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59941</v>
      </c>
      <c r="O21" s="47">
        <f t="shared" si="1"/>
        <v>30.196977329974811</v>
      </c>
      <c r="P21" s="9"/>
    </row>
    <row r="22" spans="1:16">
      <c r="A22" s="12"/>
      <c r="B22" s="25">
        <v>335.14</v>
      </c>
      <c r="C22" s="20" t="s">
        <v>24</v>
      </c>
      <c r="D22" s="46">
        <v>1682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1682</v>
      </c>
      <c r="O22" s="47">
        <f t="shared" si="1"/>
        <v>0.84735516372795971</v>
      </c>
      <c r="P22" s="9"/>
    </row>
    <row r="23" spans="1:16">
      <c r="A23" s="12"/>
      <c r="B23" s="25">
        <v>335.15</v>
      </c>
      <c r="C23" s="20" t="s">
        <v>25</v>
      </c>
      <c r="D23" s="46">
        <v>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442</v>
      </c>
      <c r="O23" s="47">
        <f t="shared" si="1"/>
        <v>0.22267002518891688</v>
      </c>
      <c r="P23" s="9"/>
    </row>
    <row r="24" spans="1:16">
      <c r="A24" s="12"/>
      <c r="B24" s="25">
        <v>335.17</v>
      </c>
      <c r="C24" s="20" t="s">
        <v>26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13335</v>
      </c>
      <c r="O24" s="47">
        <f t="shared" si="1"/>
        <v>6.7178841309823678</v>
      </c>
      <c r="P24" s="9"/>
    </row>
    <row r="25" spans="1:16">
      <c r="A25" s="12"/>
      <c r="B25" s="25">
        <v>335.18</v>
      </c>
      <c r="C25" s="20" t="s">
        <v>27</v>
      </c>
      <c r="D25" s="46">
        <v>28463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28463</v>
      </c>
      <c r="O25" s="47">
        <f t="shared" si="1"/>
        <v>14.33904282115869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SUM(D27:D33)</f>
        <v>108975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978952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1087927</v>
      </c>
      <c r="O26" s="45">
        <f t="shared" si="1"/>
        <v>548.07405541561718</v>
      </c>
      <c r="P26" s="10"/>
    </row>
    <row r="27" spans="1:16">
      <c r="A27" s="12"/>
      <c r="B27" s="25">
        <v>341.3</v>
      </c>
      <c r="C27" s="20" t="s">
        <v>36</v>
      </c>
      <c r="D27" s="46">
        <v>80000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80000</v>
      </c>
      <c r="O27" s="47">
        <f t="shared" si="1"/>
        <v>40.302267002518889</v>
      </c>
      <c r="P27" s="9"/>
    </row>
    <row r="28" spans="1:16">
      <c r="A28" s="12"/>
      <c r="B28" s="25">
        <v>342.2</v>
      </c>
      <c r="C28" s="20" t="s">
        <v>38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25000</v>
      </c>
      <c r="O28" s="47">
        <f t="shared" si="1"/>
        <v>12.594458438287154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283752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283752</v>
      </c>
      <c r="O29" s="47">
        <f t="shared" si="1"/>
        <v>142.94811083123426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347461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347461</v>
      </c>
      <c r="O30" s="47">
        <f t="shared" si="1"/>
        <v>175.04332493702771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307863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307863</v>
      </c>
      <c r="O31" s="47">
        <f t="shared" si="1"/>
        <v>155.09471032745591</v>
      </c>
      <c r="P31" s="9"/>
    </row>
    <row r="32" spans="1:16">
      <c r="A32" s="12"/>
      <c r="B32" s="25">
        <v>343.6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39876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39876</v>
      </c>
      <c r="O32" s="47">
        <f t="shared" si="1"/>
        <v>20.08866498740554</v>
      </c>
      <c r="P32" s="9"/>
    </row>
    <row r="33" spans="1:119">
      <c r="A33" s="12"/>
      <c r="B33" s="25">
        <v>344.9</v>
      </c>
      <c r="C33" s="20" t="s">
        <v>43</v>
      </c>
      <c r="D33" s="46">
        <v>3975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3975</v>
      </c>
      <c r="O33" s="47">
        <f t="shared" si="1"/>
        <v>2.0025188916876573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SUM(D35:D35)</f>
        <v>2206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2" si="9">SUM(D34:M34)</f>
        <v>2206</v>
      </c>
      <c r="O34" s="45">
        <f t="shared" si="1"/>
        <v>1.1113350125944585</v>
      </c>
      <c r="P34" s="10"/>
    </row>
    <row r="35" spans="1:119">
      <c r="A35" s="13"/>
      <c r="B35" s="39">
        <v>351.5</v>
      </c>
      <c r="C35" s="21" t="s">
        <v>70</v>
      </c>
      <c r="D35" s="46">
        <v>2206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2206</v>
      </c>
      <c r="O35" s="47">
        <f t="shared" si="1"/>
        <v>1.1113350125944585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SUM(D37:D39)</f>
        <v>25755</v>
      </c>
      <c r="E36" s="32">
        <f t="shared" si="10"/>
        <v>219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714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26688</v>
      </c>
      <c r="O36" s="45">
        <f t="shared" si="1"/>
        <v>13.444836272040302</v>
      </c>
      <c r="P36" s="10"/>
    </row>
    <row r="37" spans="1:119">
      <c r="A37" s="12"/>
      <c r="B37" s="25">
        <v>361.1</v>
      </c>
      <c r="C37" s="20" t="s">
        <v>47</v>
      </c>
      <c r="D37" s="46">
        <v>471</v>
      </c>
      <c r="E37" s="46">
        <v>184</v>
      </c>
      <c r="F37" s="46">
        <v>0</v>
      </c>
      <c r="G37" s="46">
        <v>0</v>
      </c>
      <c r="H37" s="46">
        <v>0</v>
      </c>
      <c r="I37" s="46">
        <v>502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1157</v>
      </c>
      <c r="O37" s="47">
        <f t="shared" si="1"/>
        <v>0.58287153652392942</v>
      </c>
      <c r="P37" s="9"/>
    </row>
    <row r="38" spans="1:119">
      <c r="A38" s="12"/>
      <c r="B38" s="25">
        <v>362</v>
      </c>
      <c r="C38" s="20" t="s">
        <v>48</v>
      </c>
      <c r="D38" s="46">
        <v>5565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5565</v>
      </c>
      <c r="O38" s="47">
        <f t="shared" si="1"/>
        <v>2.8035264483627205</v>
      </c>
      <c r="P38" s="9"/>
    </row>
    <row r="39" spans="1:119">
      <c r="A39" s="12"/>
      <c r="B39" s="25">
        <v>369.9</v>
      </c>
      <c r="C39" s="20" t="s">
        <v>50</v>
      </c>
      <c r="D39" s="46">
        <v>19719</v>
      </c>
      <c r="E39" s="46">
        <v>35</v>
      </c>
      <c r="F39" s="46">
        <v>0</v>
      </c>
      <c r="G39" s="46">
        <v>0</v>
      </c>
      <c r="H39" s="46">
        <v>0</v>
      </c>
      <c r="I39" s="46">
        <v>212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19966</v>
      </c>
      <c r="O39" s="47">
        <f t="shared" si="1"/>
        <v>10.058438287153653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SUM(D41:D41)</f>
        <v>0</v>
      </c>
      <c r="E40" s="32">
        <f t="shared" si="11"/>
        <v>35998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35998</v>
      </c>
      <c r="O40" s="45">
        <f t="shared" si="1"/>
        <v>18.135012594458438</v>
      </c>
      <c r="P40" s="9"/>
    </row>
    <row r="41" spans="1:119" ht="15.75" thickBot="1">
      <c r="A41" s="12"/>
      <c r="B41" s="25">
        <v>381</v>
      </c>
      <c r="C41" s="20" t="s">
        <v>51</v>
      </c>
      <c r="D41" s="46">
        <v>0</v>
      </c>
      <c r="E41" s="46">
        <v>35998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35998</v>
      </c>
      <c r="O41" s="47">
        <f t="shared" si="1"/>
        <v>18.135012594458438</v>
      </c>
      <c r="P41" s="9"/>
    </row>
    <row r="42" spans="1:119" ht="16.5" thickBot="1">
      <c r="A42" s="14" t="s">
        <v>44</v>
      </c>
      <c r="B42" s="23"/>
      <c r="C42" s="22"/>
      <c r="D42" s="15">
        <f t="shared" ref="D42:M42" si="12">SUM(D5,D13,D17,D26,D34,D36,D40)</f>
        <v>823824</v>
      </c>
      <c r="E42" s="15">
        <f t="shared" si="12"/>
        <v>487172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993415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2304411</v>
      </c>
      <c r="O42" s="38">
        <f t="shared" si="1"/>
        <v>1160.9123425692694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71</v>
      </c>
      <c r="M44" s="48"/>
      <c r="N44" s="48"/>
      <c r="O44" s="43">
        <v>1985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497079</v>
      </c>
      <c r="E5" s="27">
        <f t="shared" si="0"/>
        <v>89789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586868</v>
      </c>
      <c r="O5" s="33">
        <f t="shared" ref="O5:O41" si="1">(N5/O$43)</f>
        <v>293.5807903951976</v>
      </c>
      <c r="P5" s="6"/>
    </row>
    <row r="6" spans="1:133">
      <c r="A6" s="12"/>
      <c r="B6" s="25">
        <v>311</v>
      </c>
      <c r="C6" s="20" t="s">
        <v>1</v>
      </c>
      <c r="D6" s="46">
        <v>157535</v>
      </c>
      <c r="E6" s="46">
        <v>89789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247324</v>
      </c>
      <c r="O6" s="47">
        <f t="shared" si="1"/>
        <v>123.72386193096548</v>
      </c>
      <c r="P6" s="9"/>
    </row>
    <row r="7" spans="1:133">
      <c r="A7" s="12"/>
      <c r="B7" s="25">
        <v>312.41000000000003</v>
      </c>
      <c r="C7" s="20" t="s">
        <v>9</v>
      </c>
      <c r="D7" s="46">
        <v>50850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50850</v>
      </c>
      <c r="O7" s="47">
        <f t="shared" si="1"/>
        <v>25.437718859429715</v>
      </c>
      <c r="P7" s="9"/>
    </row>
    <row r="8" spans="1:133">
      <c r="A8" s="12"/>
      <c r="B8" s="25">
        <v>312.60000000000002</v>
      </c>
      <c r="C8" s="20" t="s">
        <v>10</v>
      </c>
      <c r="D8" s="46">
        <v>63098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63098</v>
      </c>
      <c r="O8" s="47">
        <f t="shared" si="1"/>
        <v>31.564782391195596</v>
      </c>
      <c r="P8" s="9"/>
    </row>
    <row r="9" spans="1:133">
      <c r="A9" s="12"/>
      <c r="B9" s="25">
        <v>314.10000000000002</v>
      </c>
      <c r="C9" s="20" t="s">
        <v>11</v>
      </c>
      <c r="D9" s="46">
        <v>134531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134531</v>
      </c>
      <c r="O9" s="47">
        <f t="shared" si="1"/>
        <v>67.299149574787393</v>
      </c>
      <c r="P9" s="9"/>
    </row>
    <row r="10" spans="1:133">
      <c r="A10" s="12"/>
      <c r="B10" s="25">
        <v>314.3</v>
      </c>
      <c r="C10" s="20" t="s">
        <v>12</v>
      </c>
      <c r="D10" s="46">
        <v>25747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25747</v>
      </c>
      <c r="O10" s="47">
        <f t="shared" si="1"/>
        <v>12.879939969984992</v>
      </c>
      <c r="P10" s="9"/>
    </row>
    <row r="11" spans="1:133">
      <c r="A11" s="12"/>
      <c r="B11" s="25">
        <v>314.39999999999998</v>
      </c>
      <c r="C11" s="20" t="s">
        <v>62</v>
      </c>
      <c r="D11" s="46">
        <v>5364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5364</v>
      </c>
      <c r="O11" s="47">
        <f t="shared" si="1"/>
        <v>2.6833416708354179</v>
      </c>
      <c r="P11" s="9"/>
    </row>
    <row r="12" spans="1:133">
      <c r="A12" s="12"/>
      <c r="B12" s="25">
        <v>315</v>
      </c>
      <c r="C12" s="20" t="s">
        <v>14</v>
      </c>
      <c r="D12" s="46">
        <v>59954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59954</v>
      </c>
      <c r="O12" s="47">
        <f t="shared" si="1"/>
        <v>29.991995997998998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140825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140825</v>
      </c>
      <c r="O13" s="45">
        <f t="shared" si="1"/>
        <v>70.447723861930967</v>
      </c>
      <c r="P13" s="10"/>
    </row>
    <row r="14" spans="1:133">
      <c r="A14" s="12"/>
      <c r="B14" s="25">
        <v>323.10000000000002</v>
      </c>
      <c r="C14" s="20" t="s">
        <v>17</v>
      </c>
      <c r="D14" s="46">
        <v>121120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121120</v>
      </c>
      <c r="O14" s="47">
        <f t="shared" si="1"/>
        <v>60.590295147573784</v>
      </c>
      <c r="P14" s="9"/>
    </row>
    <row r="15" spans="1:133">
      <c r="A15" s="12"/>
      <c r="B15" s="25">
        <v>325.2</v>
      </c>
      <c r="C15" s="20" t="s">
        <v>63</v>
      </c>
      <c r="D15" s="46">
        <v>10004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10004</v>
      </c>
      <c r="O15" s="47">
        <f t="shared" si="1"/>
        <v>5.0045022511255626</v>
      </c>
      <c r="P15" s="9"/>
    </row>
    <row r="16" spans="1:133">
      <c r="A16" s="12"/>
      <c r="B16" s="25">
        <v>329</v>
      </c>
      <c r="C16" s="20" t="s">
        <v>18</v>
      </c>
      <c r="D16" s="46">
        <v>9701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9701</v>
      </c>
      <c r="O16" s="47">
        <f t="shared" si="1"/>
        <v>4.8529264632316158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148386</v>
      </c>
      <c r="E17" s="32">
        <f t="shared" si="5"/>
        <v>283490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431876</v>
      </c>
      <c r="O17" s="45">
        <f t="shared" si="1"/>
        <v>216.04602301150575</v>
      </c>
      <c r="P17" s="10"/>
    </row>
    <row r="18" spans="1:16">
      <c r="A18" s="12"/>
      <c r="B18" s="25">
        <v>331.2</v>
      </c>
      <c r="C18" s="20" t="s">
        <v>64</v>
      </c>
      <c r="D18" s="46">
        <v>57252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57252</v>
      </c>
      <c r="O18" s="47">
        <f t="shared" si="1"/>
        <v>28.640320160080041</v>
      </c>
      <c r="P18" s="9"/>
    </row>
    <row r="19" spans="1:16">
      <c r="A19" s="12"/>
      <c r="B19" s="25">
        <v>331.5</v>
      </c>
      <c r="C19" s="20" t="s">
        <v>65</v>
      </c>
      <c r="D19" s="46">
        <v>0</v>
      </c>
      <c r="E19" s="46">
        <v>283490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283490</v>
      </c>
      <c r="O19" s="47">
        <f t="shared" si="1"/>
        <v>141.81590795397699</v>
      </c>
      <c r="P19" s="9"/>
    </row>
    <row r="20" spans="1:16">
      <c r="A20" s="12"/>
      <c r="B20" s="25">
        <v>335.12</v>
      </c>
      <c r="C20" s="20" t="s">
        <v>23</v>
      </c>
      <c r="D20" s="46">
        <v>43451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43451</v>
      </c>
      <c r="O20" s="47">
        <f t="shared" si="1"/>
        <v>21.736368184092047</v>
      </c>
      <c r="P20" s="9"/>
    </row>
    <row r="21" spans="1:16">
      <c r="A21" s="12"/>
      <c r="B21" s="25">
        <v>335.14</v>
      </c>
      <c r="C21" s="20" t="s">
        <v>24</v>
      </c>
      <c r="D21" s="46">
        <v>1596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1596</v>
      </c>
      <c r="O21" s="47">
        <f t="shared" si="1"/>
        <v>0.79839919959979988</v>
      </c>
      <c r="P21" s="9"/>
    </row>
    <row r="22" spans="1:16">
      <c r="A22" s="12"/>
      <c r="B22" s="25">
        <v>335.15</v>
      </c>
      <c r="C22" s="20" t="s">
        <v>25</v>
      </c>
      <c r="D22" s="46">
        <v>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</v>
      </c>
      <c r="O22" s="47">
        <f t="shared" si="1"/>
        <v>0.22111055527763882</v>
      </c>
      <c r="P22" s="9"/>
    </row>
    <row r="23" spans="1:16">
      <c r="A23" s="12"/>
      <c r="B23" s="25">
        <v>335.17</v>
      </c>
      <c r="C23" s="20" t="s">
        <v>26</v>
      </c>
      <c r="D23" s="46">
        <v>13335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13335</v>
      </c>
      <c r="O23" s="47">
        <f t="shared" si="1"/>
        <v>6.6708354177088545</v>
      </c>
      <c r="P23" s="9"/>
    </row>
    <row r="24" spans="1:16">
      <c r="A24" s="12"/>
      <c r="B24" s="25">
        <v>335.18</v>
      </c>
      <c r="C24" s="20" t="s">
        <v>27</v>
      </c>
      <c r="D24" s="46">
        <v>32310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32310</v>
      </c>
      <c r="O24" s="47">
        <f t="shared" si="1"/>
        <v>16.163081540770385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SUM(D26:D32)</f>
        <v>96359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952914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1049273</v>
      </c>
      <c r="O25" s="45">
        <f t="shared" si="1"/>
        <v>524.89894947473738</v>
      </c>
      <c r="P25" s="10"/>
    </row>
    <row r="26" spans="1:16">
      <c r="A26" s="12"/>
      <c r="B26" s="25">
        <v>341.3</v>
      </c>
      <c r="C26" s="20" t="s">
        <v>36</v>
      </c>
      <c r="D26" s="46">
        <v>67500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67500</v>
      </c>
      <c r="O26" s="47">
        <f t="shared" si="1"/>
        <v>33.766883441720857</v>
      </c>
      <c r="P26" s="9"/>
    </row>
    <row r="27" spans="1:16">
      <c r="A27" s="12"/>
      <c r="B27" s="25">
        <v>342.2</v>
      </c>
      <c r="C27" s="20" t="s">
        <v>38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25000</v>
      </c>
      <c r="O27" s="47">
        <f t="shared" si="1"/>
        <v>12.506253126563282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282211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282211</v>
      </c>
      <c r="O28" s="47">
        <f t="shared" si="1"/>
        <v>141.17608804402201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320796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320796</v>
      </c>
      <c r="O29" s="47">
        <f t="shared" si="1"/>
        <v>160.47823911955979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312916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312916</v>
      </c>
      <c r="O30" s="47">
        <f t="shared" si="1"/>
        <v>156.53626813406703</v>
      </c>
      <c r="P30" s="9"/>
    </row>
    <row r="31" spans="1:16">
      <c r="A31" s="12"/>
      <c r="B31" s="25">
        <v>343.6</v>
      </c>
      <c r="C31" s="20" t="s">
        <v>66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36991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36991</v>
      </c>
      <c r="O31" s="47">
        <f t="shared" si="1"/>
        <v>18.504752376188094</v>
      </c>
      <c r="P31" s="9"/>
    </row>
    <row r="32" spans="1:16">
      <c r="A32" s="12"/>
      <c r="B32" s="25">
        <v>344.9</v>
      </c>
      <c r="C32" s="20" t="s">
        <v>43</v>
      </c>
      <c r="D32" s="46">
        <v>3859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3859</v>
      </c>
      <c r="O32" s="47">
        <f t="shared" si="1"/>
        <v>1.9304652326163081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3782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1" si="9">SUM(D33:M33)</f>
        <v>3782</v>
      </c>
      <c r="O33" s="45">
        <f t="shared" si="1"/>
        <v>1.8919459729864931</v>
      </c>
      <c r="P33" s="10"/>
    </row>
    <row r="34" spans="1:119">
      <c r="A34" s="13"/>
      <c r="B34" s="39">
        <v>351.9</v>
      </c>
      <c r="C34" s="21" t="s">
        <v>67</v>
      </c>
      <c r="D34" s="46">
        <v>3782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3782</v>
      </c>
      <c r="O34" s="47">
        <f t="shared" si="1"/>
        <v>1.8919459729864931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SUM(D36:D38)</f>
        <v>25299</v>
      </c>
      <c r="E35" s="32">
        <f t="shared" si="10"/>
        <v>335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7778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33412</v>
      </c>
      <c r="O35" s="45">
        <f t="shared" si="1"/>
        <v>16.714357178589296</v>
      </c>
      <c r="P35" s="10"/>
    </row>
    <row r="36" spans="1:119">
      <c r="A36" s="12"/>
      <c r="B36" s="25">
        <v>361.1</v>
      </c>
      <c r="C36" s="20" t="s">
        <v>47</v>
      </c>
      <c r="D36" s="46">
        <v>13470</v>
      </c>
      <c r="E36" s="46">
        <v>335</v>
      </c>
      <c r="F36" s="46">
        <v>0</v>
      </c>
      <c r="G36" s="46">
        <v>0</v>
      </c>
      <c r="H36" s="46">
        <v>0</v>
      </c>
      <c r="I36" s="46">
        <v>301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14106</v>
      </c>
      <c r="O36" s="47">
        <f t="shared" si="1"/>
        <v>7.0565282641320657</v>
      </c>
      <c r="P36" s="9"/>
    </row>
    <row r="37" spans="1:119">
      <c r="A37" s="12"/>
      <c r="B37" s="25">
        <v>362</v>
      </c>
      <c r="C37" s="20" t="s">
        <v>48</v>
      </c>
      <c r="D37" s="46">
        <v>5114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5114</v>
      </c>
      <c r="O37" s="47">
        <f t="shared" si="1"/>
        <v>2.5582791395697848</v>
      </c>
      <c r="P37" s="9"/>
    </row>
    <row r="38" spans="1:119">
      <c r="A38" s="12"/>
      <c r="B38" s="25">
        <v>369.9</v>
      </c>
      <c r="C38" s="20" t="s">
        <v>50</v>
      </c>
      <c r="D38" s="46">
        <v>6715</v>
      </c>
      <c r="E38" s="46">
        <v>0</v>
      </c>
      <c r="F38" s="46">
        <v>0</v>
      </c>
      <c r="G38" s="46">
        <v>0</v>
      </c>
      <c r="H38" s="46">
        <v>0</v>
      </c>
      <c r="I38" s="46">
        <v>7477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14192</v>
      </c>
      <c r="O38" s="47">
        <f t="shared" si="1"/>
        <v>7.0995497748874437</v>
      </c>
      <c r="P38" s="9"/>
    </row>
    <row r="39" spans="1:119" ht="15.75">
      <c r="A39" s="29" t="s">
        <v>35</v>
      </c>
      <c r="B39" s="30"/>
      <c r="C39" s="31"/>
      <c r="D39" s="32">
        <f t="shared" ref="D39:M39" si="11">SUM(D40:D40)</f>
        <v>2031</v>
      </c>
      <c r="E39" s="32">
        <f t="shared" si="11"/>
        <v>34468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36499</v>
      </c>
      <c r="O39" s="45">
        <f t="shared" si="1"/>
        <v>18.25862931465733</v>
      </c>
      <c r="P39" s="9"/>
    </row>
    <row r="40" spans="1:119" ht="15.75" thickBot="1">
      <c r="A40" s="12"/>
      <c r="B40" s="25">
        <v>381</v>
      </c>
      <c r="C40" s="20" t="s">
        <v>51</v>
      </c>
      <c r="D40" s="46">
        <v>2031</v>
      </c>
      <c r="E40" s="46">
        <v>34468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36499</v>
      </c>
      <c r="O40" s="47">
        <f t="shared" si="1"/>
        <v>18.25862931465733</v>
      </c>
      <c r="P40" s="9"/>
    </row>
    <row r="41" spans="1:119" ht="16.5" thickBot="1">
      <c r="A41" s="14" t="s">
        <v>44</v>
      </c>
      <c r="B41" s="23"/>
      <c r="C41" s="22"/>
      <c r="D41" s="15">
        <f t="shared" ref="D41:M41" si="12">SUM(D5,D13,D17,D25,D33,D35,D39)</f>
        <v>913761</v>
      </c>
      <c r="E41" s="15">
        <f t="shared" si="12"/>
        <v>408082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960692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2282535</v>
      </c>
      <c r="O41" s="38">
        <f t="shared" si="1"/>
        <v>1141.8384192096048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68</v>
      </c>
      <c r="M43" s="48"/>
      <c r="N43" s="48"/>
      <c r="O43" s="43">
        <v>1999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72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506647</v>
      </c>
      <c r="E5" s="27">
        <f t="shared" si="0"/>
        <v>87437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594084</v>
      </c>
      <c r="O5" s="33">
        <f t="shared" ref="O5:O46" si="1">(N5/O$48)</f>
        <v>347.41754385964913</v>
      </c>
      <c r="P5" s="6"/>
    </row>
    <row r="6" spans="1:133">
      <c r="A6" s="12"/>
      <c r="B6" s="25">
        <v>311</v>
      </c>
      <c r="C6" s="20" t="s">
        <v>1</v>
      </c>
      <c r="D6" s="46">
        <v>162817</v>
      </c>
      <c r="E6" s="46">
        <v>87437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250254</v>
      </c>
      <c r="O6" s="47">
        <f t="shared" si="1"/>
        <v>146.34736842105264</v>
      </c>
      <c r="P6" s="9"/>
    </row>
    <row r="7" spans="1:133">
      <c r="A7" s="12"/>
      <c r="B7" s="25">
        <v>312.41000000000003</v>
      </c>
      <c r="C7" s="20" t="s">
        <v>9</v>
      </c>
      <c r="D7" s="46">
        <v>51928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51928</v>
      </c>
      <c r="O7" s="47">
        <f t="shared" si="1"/>
        <v>30.367251461988303</v>
      </c>
      <c r="P7" s="9"/>
    </row>
    <row r="8" spans="1:133">
      <c r="A8" s="12"/>
      <c r="B8" s="25">
        <v>312.60000000000002</v>
      </c>
      <c r="C8" s="20" t="s">
        <v>10</v>
      </c>
      <c r="D8" s="46">
        <v>60893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60893</v>
      </c>
      <c r="O8" s="47">
        <f t="shared" si="1"/>
        <v>35.609941520467835</v>
      </c>
      <c r="P8" s="9"/>
    </row>
    <row r="9" spans="1:133">
      <c r="A9" s="12"/>
      <c r="B9" s="25">
        <v>314.10000000000002</v>
      </c>
      <c r="C9" s="20" t="s">
        <v>11</v>
      </c>
      <c r="D9" s="46">
        <v>125732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125732</v>
      </c>
      <c r="O9" s="47">
        <f t="shared" si="1"/>
        <v>73.527485380116957</v>
      </c>
      <c r="P9" s="9"/>
    </row>
    <row r="10" spans="1:133">
      <c r="A10" s="12"/>
      <c r="B10" s="25">
        <v>314.3</v>
      </c>
      <c r="C10" s="20" t="s">
        <v>12</v>
      </c>
      <c r="D10" s="46">
        <v>29889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29889</v>
      </c>
      <c r="O10" s="47">
        <f t="shared" si="1"/>
        <v>17.478947368421053</v>
      </c>
      <c r="P10" s="9"/>
    </row>
    <row r="11" spans="1:133">
      <c r="A11" s="12"/>
      <c r="B11" s="25">
        <v>314.8</v>
      </c>
      <c r="C11" s="20" t="s">
        <v>13</v>
      </c>
      <c r="D11" s="46">
        <v>5655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5655</v>
      </c>
      <c r="O11" s="47">
        <f t="shared" si="1"/>
        <v>3.307017543859649</v>
      </c>
      <c r="P11" s="9"/>
    </row>
    <row r="12" spans="1:133">
      <c r="A12" s="12"/>
      <c r="B12" s="25">
        <v>315</v>
      </c>
      <c r="C12" s="20" t="s">
        <v>14</v>
      </c>
      <c r="D12" s="46">
        <v>64090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64090</v>
      </c>
      <c r="O12" s="47">
        <f t="shared" si="1"/>
        <v>37.479532163742689</v>
      </c>
      <c r="P12" s="9"/>
    </row>
    <row r="13" spans="1:133">
      <c r="A13" s="12"/>
      <c r="B13" s="25">
        <v>316</v>
      </c>
      <c r="C13" s="20" t="s">
        <v>15</v>
      </c>
      <c r="D13" s="46">
        <v>5643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5643</v>
      </c>
      <c r="O13" s="47">
        <f t="shared" si="1"/>
        <v>3.3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102845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102845</v>
      </c>
      <c r="O14" s="45">
        <f t="shared" si="1"/>
        <v>60.143274853801167</v>
      </c>
      <c r="P14" s="10"/>
    </row>
    <row r="15" spans="1:133">
      <c r="A15" s="12"/>
      <c r="B15" s="25">
        <v>323.10000000000002</v>
      </c>
      <c r="C15" s="20" t="s">
        <v>17</v>
      </c>
      <c r="D15" s="46">
        <v>100020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100020</v>
      </c>
      <c r="O15" s="47">
        <f t="shared" si="1"/>
        <v>58.491228070175438</v>
      </c>
      <c r="P15" s="9"/>
    </row>
    <row r="16" spans="1:133">
      <c r="A16" s="12"/>
      <c r="B16" s="25">
        <v>329</v>
      </c>
      <c r="C16" s="20" t="s">
        <v>18</v>
      </c>
      <c r="D16" s="46">
        <v>2825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2825</v>
      </c>
      <c r="O16" s="47">
        <f t="shared" si="1"/>
        <v>1.6520467836257311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SUM(D18:D26)</f>
        <v>488866</v>
      </c>
      <c r="E17" s="32">
        <f t="shared" si="4"/>
        <v>28463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517329</v>
      </c>
      <c r="O17" s="45">
        <f t="shared" si="1"/>
        <v>302.53157894736842</v>
      </c>
      <c r="P17" s="10"/>
    </row>
    <row r="18" spans="1:16">
      <c r="A18" s="12"/>
      <c r="B18" s="25">
        <v>331.31</v>
      </c>
      <c r="C18" s="20" t="s">
        <v>21</v>
      </c>
      <c r="D18" s="46">
        <v>0</v>
      </c>
      <c r="E18" s="46">
        <v>28463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28463</v>
      </c>
      <c r="O18" s="47">
        <f t="shared" si="1"/>
        <v>16.645029239766082</v>
      </c>
      <c r="P18" s="9"/>
    </row>
    <row r="19" spans="1:16">
      <c r="A19" s="12"/>
      <c r="B19" s="25">
        <v>334.2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1000</v>
      </c>
      <c r="O19" s="47">
        <f t="shared" si="1"/>
        <v>0.58479532163742687</v>
      </c>
      <c r="P19" s="9"/>
    </row>
    <row r="20" spans="1:16">
      <c r="A20" s="12"/>
      <c r="B20" s="25">
        <v>334.7</v>
      </c>
      <c r="C20" s="20" t="s">
        <v>22</v>
      </c>
      <c r="D20" s="46">
        <v>403395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403395</v>
      </c>
      <c r="O20" s="47">
        <f t="shared" si="1"/>
        <v>235.90350877192984</v>
      </c>
      <c r="P20" s="9"/>
    </row>
    <row r="21" spans="1:16">
      <c r="A21" s="12"/>
      <c r="B21" s="25">
        <v>335.12</v>
      </c>
      <c r="C21" s="20" t="s">
        <v>23</v>
      </c>
      <c r="D21" s="46">
        <v>40209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40209</v>
      </c>
      <c r="O21" s="47">
        <f t="shared" si="1"/>
        <v>23.514035087719297</v>
      </c>
      <c r="P21" s="9"/>
    </row>
    <row r="22" spans="1:16">
      <c r="A22" s="12"/>
      <c r="B22" s="25">
        <v>335.14</v>
      </c>
      <c r="C22" s="20" t="s">
        <v>24</v>
      </c>
      <c r="D22" s="46">
        <v>1732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1732</v>
      </c>
      <c r="O22" s="47">
        <f t="shared" si="1"/>
        <v>1.0128654970760234</v>
      </c>
      <c r="P22" s="9"/>
    </row>
    <row r="23" spans="1:16">
      <c r="A23" s="12"/>
      <c r="B23" s="25">
        <v>335.15</v>
      </c>
      <c r="C23" s="20" t="s">
        <v>25</v>
      </c>
      <c r="D23" s="46">
        <v>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452</v>
      </c>
      <c r="O23" s="47">
        <f t="shared" si="1"/>
        <v>0.26432748538011697</v>
      </c>
      <c r="P23" s="9"/>
    </row>
    <row r="24" spans="1:16">
      <c r="A24" s="12"/>
      <c r="B24" s="25">
        <v>335.17</v>
      </c>
      <c r="C24" s="20" t="s">
        <v>26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13335</v>
      </c>
      <c r="O24" s="47">
        <f t="shared" si="1"/>
        <v>7.7982456140350873</v>
      </c>
      <c r="P24" s="9"/>
    </row>
    <row r="25" spans="1:16">
      <c r="A25" s="12"/>
      <c r="B25" s="25">
        <v>335.18</v>
      </c>
      <c r="C25" s="20" t="s">
        <v>27</v>
      </c>
      <c r="D25" s="46">
        <v>27230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27230</v>
      </c>
      <c r="O25" s="47">
        <f t="shared" si="1"/>
        <v>15.923976608187134</v>
      </c>
      <c r="P25" s="9"/>
    </row>
    <row r="26" spans="1:16">
      <c r="A26" s="12"/>
      <c r="B26" s="25">
        <v>339</v>
      </c>
      <c r="C26" s="20" t="s">
        <v>28</v>
      </c>
      <c r="D26" s="46">
        <v>1513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1513</v>
      </c>
      <c r="O26" s="47">
        <f t="shared" si="1"/>
        <v>0.88479532163742691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SUM(D28:D35)</f>
        <v>134476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929653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1064129</v>
      </c>
      <c r="O27" s="45">
        <f t="shared" si="1"/>
        <v>622.29766081871344</v>
      </c>
      <c r="P27" s="10"/>
    </row>
    <row r="28" spans="1:16">
      <c r="A28" s="12"/>
      <c r="B28" s="25">
        <v>341.3</v>
      </c>
      <c r="C28" s="20" t="s">
        <v>36</v>
      </c>
      <c r="D28" s="46">
        <v>90000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90000</v>
      </c>
      <c r="O28" s="47">
        <f t="shared" si="1"/>
        <v>52.631578947368418</v>
      </c>
      <c r="P28" s="9"/>
    </row>
    <row r="29" spans="1:16">
      <c r="A29" s="12"/>
      <c r="B29" s="25">
        <v>341.9</v>
      </c>
      <c r="C29" s="20" t="s">
        <v>37</v>
      </c>
      <c r="D29" s="46">
        <v>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600</v>
      </c>
      <c r="O29" s="47">
        <f t="shared" si="1"/>
        <v>0.35087719298245612</v>
      </c>
      <c r="P29" s="9"/>
    </row>
    <row r="30" spans="1:16">
      <c r="A30" s="12"/>
      <c r="B30" s="25">
        <v>342.2</v>
      </c>
      <c r="C30" s="20" t="s">
        <v>38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25000</v>
      </c>
      <c r="O30" s="47">
        <f t="shared" si="1"/>
        <v>14.619883040935672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317262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317262</v>
      </c>
      <c r="O31" s="47">
        <f t="shared" si="1"/>
        <v>185.53333333333333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278067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278067</v>
      </c>
      <c r="O32" s="47">
        <f t="shared" si="1"/>
        <v>162.61228070175437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334324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334324</v>
      </c>
      <c r="O33" s="47">
        <f t="shared" si="1"/>
        <v>195.51111111111112</v>
      </c>
      <c r="P33" s="9"/>
    </row>
    <row r="34" spans="1:119">
      <c r="A34" s="12"/>
      <c r="B34" s="25">
        <v>343.8</v>
      </c>
      <c r="C34" s="20" t="s">
        <v>42</v>
      </c>
      <c r="D34" s="46">
        <v>1650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1650</v>
      </c>
      <c r="O34" s="47">
        <f t="shared" si="1"/>
        <v>0.96491228070175439</v>
      </c>
      <c r="P34" s="9"/>
    </row>
    <row r="35" spans="1:119">
      <c r="A35" s="12"/>
      <c r="B35" s="25">
        <v>344.9</v>
      </c>
      <c r="C35" s="20" t="s">
        <v>43</v>
      </c>
      <c r="D35" s="46">
        <v>17226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17226</v>
      </c>
      <c r="O35" s="47">
        <f t="shared" si="1"/>
        <v>10.073684210526316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4086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4086</v>
      </c>
      <c r="O36" s="45">
        <f t="shared" si="1"/>
        <v>2.3894736842105262</v>
      </c>
      <c r="P36" s="10"/>
    </row>
    <row r="37" spans="1:119">
      <c r="A37" s="13"/>
      <c r="B37" s="39">
        <v>351.1</v>
      </c>
      <c r="C37" s="21" t="s">
        <v>46</v>
      </c>
      <c r="D37" s="46">
        <v>4086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4086</v>
      </c>
      <c r="O37" s="47">
        <f t="shared" si="1"/>
        <v>2.3894736842105262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14206</v>
      </c>
      <c r="E38" s="32">
        <f t="shared" si="10"/>
        <v>5520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9496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29222</v>
      </c>
      <c r="O38" s="45">
        <f t="shared" si="1"/>
        <v>17.088888888888889</v>
      </c>
      <c r="P38" s="10"/>
    </row>
    <row r="39" spans="1:119">
      <c r="A39" s="12"/>
      <c r="B39" s="25">
        <v>361.1</v>
      </c>
      <c r="C39" s="20" t="s">
        <v>47</v>
      </c>
      <c r="D39" s="46">
        <v>2422</v>
      </c>
      <c r="E39" s="46">
        <v>4270</v>
      </c>
      <c r="F39" s="46">
        <v>0</v>
      </c>
      <c r="G39" s="46">
        <v>0</v>
      </c>
      <c r="H39" s="46">
        <v>0</v>
      </c>
      <c r="I39" s="46">
        <v>1053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7745</v>
      </c>
      <c r="O39" s="47">
        <f t="shared" si="1"/>
        <v>4.5292397660818713</v>
      </c>
      <c r="P39" s="9"/>
    </row>
    <row r="40" spans="1:119">
      <c r="A40" s="12"/>
      <c r="B40" s="25">
        <v>362</v>
      </c>
      <c r="C40" s="20" t="s">
        <v>48</v>
      </c>
      <c r="D40" s="46">
        <v>5432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5432</v>
      </c>
      <c r="O40" s="47">
        <f t="shared" si="1"/>
        <v>3.1766081871345029</v>
      </c>
      <c r="P40" s="9"/>
    </row>
    <row r="41" spans="1:119">
      <c r="A41" s="12"/>
      <c r="B41" s="25">
        <v>365</v>
      </c>
      <c r="C41" s="20" t="s">
        <v>49</v>
      </c>
      <c r="D41" s="46">
        <v>2500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2500</v>
      </c>
      <c r="O41" s="47">
        <f t="shared" si="1"/>
        <v>1.4619883040935673</v>
      </c>
      <c r="P41" s="9"/>
    </row>
    <row r="42" spans="1:119">
      <c r="A42" s="12"/>
      <c r="B42" s="25">
        <v>369.9</v>
      </c>
      <c r="C42" s="20" t="s">
        <v>50</v>
      </c>
      <c r="D42" s="46">
        <v>3852</v>
      </c>
      <c r="E42" s="46">
        <v>1250</v>
      </c>
      <c r="F42" s="46">
        <v>0</v>
      </c>
      <c r="G42" s="46">
        <v>0</v>
      </c>
      <c r="H42" s="46">
        <v>0</v>
      </c>
      <c r="I42" s="46">
        <v>8443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13545</v>
      </c>
      <c r="O42" s="47">
        <f t="shared" si="1"/>
        <v>7.9210526315789478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SUM(D44:D45)</f>
        <v>374794</v>
      </c>
      <c r="E43" s="32">
        <f t="shared" si="11"/>
        <v>29439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3031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407264</v>
      </c>
      <c r="O43" s="45">
        <f t="shared" si="1"/>
        <v>238.16608187134503</v>
      </c>
      <c r="P43" s="9"/>
    </row>
    <row r="44" spans="1:119">
      <c r="A44" s="12"/>
      <c r="B44" s="25">
        <v>381</v>
      </c>
      <c r="C44" s="20" t="s">
        <v>51</v>
      </c>
      <c r="D44" s="46">
        <v>0</v>
      </c>
      <c r="E44" s="46">
        <v>29439</v>
      </c>
      <c r="F44" s="46">
        <v>0</v>
      </c>
      <c r="G44" s="46">
        <v>0</v>
      </c>
      <c r="H44" s="46">
        <v>0</v>
      </c>
      <c r="I44" s="46">
        <v>3031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32470</v>
      </c>
      <c r="O44" s="47">
        <f t="shared" si="1"/>
        <v>18.988304093567251</v>
      </c>
      <c r="P44" s="9"/>
    </row>
    <row r="45" spans="1:119" ht="15.75" thickBot="1">
      <c r="A45" s="12"/>
      <c r="B45" s="25">
        <v>384</v>
      </c>
      <c r="C45" s="20" t="s">
        <v>52</v>
      </c>
      <c r="D45" s="46">
        <v>374794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374794</v>
      </c>
      <c r="O45" s="47">
        <f t="shared" si="1"/>
        <v>219.17777777777778</v>
      </c>
      <c r="P45" s="9"/>
    </row>
    <row r="46" spans="1:119" ht="16.5" thickBot="1">
      <c r="A46" s="14" t="s">
        <v>44</v>
      </c>
      <c r="B46" s="23"/>
      <c r="C46" s="22"/>
      <c r="D46" s="15">
        <f t="shared" ref="D46:M46" si="12">SUM(D5,D14,D17,D27,D36,D38,D43)</f>
        <v>1625920</v>
      </c>
      <c r="E46" s="15">
        <f t="shared" si="12"/>
        <v>150859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942180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2718959</v>
      </c>
      <c r="O46" s="38">
        <f t="shared" si="1"/>
        <v>1590.0345029239766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1710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469389</v>
      </c>
      <c r="E5" s="27">
        <f t="shared" si="0"/>
        <v>174724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644113</v>
      </c>
      <c r="O5" s="33">
        <f t="shared" ref="O5:O42" si="1">(N5/O$44)</f>
        <v>374.04936120789779</v>
      </c>
      <c r="P5" s="6"/>
    </row>
    <row r="6" spans="1:133">
      <c r="A6" s="12"/>
      <c r="B6" s="25">
        <v>311</v>
      </c>
      <c r="C6" s="20" t="s">
        <v>1</v>
      </c>
      <c r="D6" s="46">
        <v>159796</v>
      </c>
      <c r="E6" s="46">
        <v>174724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334520</v>
      </c>
      <c r="O6" s="47">
        <f t="shared" si="1"/>
        <v>194.26248548199769</v>
      </c>
      <c r="P6" s="9"/>
    </row>
    <row r="7" spans="1:133">
      <c r="A7" s="12"/>
      <c r="B7" s="25">
        <v>312.10000000000002</v>
      </c>
      <c r="C7" s="20" t="s">
        <v>76</v>
      </c>
      <c r="D7" s="46">
        <v>47872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47872</v>
      </c>
      <c r="O7" s="47">
        <f t="shared" si="1"/>
        <v>27.800232288037165</v>
      </c>
      <c r="P7" s="9"/>
    </row>
    <row r="8" spans="1:133">
      <c r="A8" s="12"/>
      <c r="B8" s="25">
        <v>312.60000000000002</v>
      </c>
      <c r="C8" s="20" t="s">
        <v>10</v>
      </c>
      <c r="D8" s="46">
        <v>71526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71526</v>
      </c>
      <c r="O8" s="47">
        <f t="shared" si="1"/>
        <v>41.536585365853661</v>
      </c>
      <c r="P8" s="9"/>
    </row>
    <row r="9" spans="1:133">
      <c r="A9" s="12"/>
      <c r="B9" s="25">
        <v>314.10000000000002</v>
      </c>
      <c r="C9" s="20" t="s">
        <v>11</v>
      </c>
      <c r="D9" s="46">
        <v>108247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108247</v>
      </c>
      <c r="O9" s="47">
        <f t="shared" si="1"/>
        <v>62.861207897793264</v>
      </c>
      <c r="P9" s="9"/>
    </row>
    <row r="10" spans="1:133">
      <c r="A10" s="12"/>
      <c r="B10" s="25">
        <v>314.3</v>
      </c>
      <c r="C10" s="20" t="s">
        <v>12</v>
      </c>
      <c r="D10" s="46">
        <v>9893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9893</v>
      </c>
      <c r="O10" s="47">
        <f t="shared" si="1"/>
        <v>5.7450638792102211</v>
      </c>
      <c r="P10" s="9"/>
    </row>
    <row r="11" spans="1:133">
      <c r="A11" s="12"/>
      <c r="B11" s="25">
        <v>314.39999999999998</v>
      </c>
      <c r="C11" s="20" t="s">
        <v>62</v>
      </c>
      <c r="D11" s="46">
        <v>6809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6809</v>
      </c>
      <c r="O11" s="47">
        <f t="shared" si="1"/>
        <v>3.9541231126596981</v>
      </c>
      <c r="P11" s="9"/>
    </row>
    <row r="12" spans="1:133">
      <c r="A12" s="12"/>
      <c r="B12" s="25">
        <v>315</v>
      </c>
      <c r="C12" s="20" t="s">
        <v>14</v>
      </c>
      <c r="D12" s="46">
        <v>65246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65246</v>
      </c>
      <c r="O12" s="47">
        <f t="shared" si="1"/>
        <v>37.889663182346112</v>
      </c>
      <c r="P12" s="9"/>
    </row>
    <row r="13" spans="1:133" ht="15.75">
      <c r="A13" s="29" t="s">
        <v>77</v>
      </c>
      <c r="B13" s="30"/>
      <c r="C13" s="31"/>
      <c r="D13" s="32">
        <f t="shared" ref="D13:M13" si="3">SUM(D14:D15)</f>
        <v>113946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113946</v>
      </c>
      <c r="O13" s="45">
        <f t="shared" si="1"/>
        <v>66.170731707317074</v>
      </c>
      <c r="P13" s="10"/>
    </row>
    <row r="14" spans="1:133">
      <c r="A14" s="12"/>
      <c r="B14" s="25">
        <v>323.10000000000002</v>
      </c>
      <c r="C14" s="20" t="s">
        <v>17</v>
      </c>
      <c r="D14" s="46">
        <v>94389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94389</v>
      </c>
      <c r="O14" s="47">
        <f t="shared" si="1"/>
        <v>54.813588850174213</v>
      </c>
      <c r="P14" s="9"/>
    </row>
    <row r="15" spans="1:133">
      <c r="A15" s="12"/>
      <c r="B15" s="25">
        <v>329</v>
      </c>
      <c r="C15" s="20" t="s">
        <v>78</v>
      </c>
      <c r="D15" s="46">
        <v>19557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19557</v>
      </c>
      <c r="O15" s="47">
        <f t="shared" si="1"/>
        <v>11.357142857142858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170796</v>
      </c>
      <c r="E16" s="32">
        <f t="shared" si="4"/>
        <v>22600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193396</v>
      </c>
      <c r="O16" s="45">
        <f t="shared" si="1"/>
        <v>112.3089430894309</v>
      </c>
      <c r="P16" s="10"/>
    </row>
    <row r="17" spans="1:16">
      <c r="A17" s="12"/>
      <c r="B17" s="25">
        <v>331.2</v>
      </c>
      <c r="C17" s="20" t="s">
        <v>64</v>
      </c>
      <c r="D17" s="46">
        <v>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5">SUM(D17:M17)</f>
        <v>700</v>
      </c>
      <c r="O17" s="47">
        <f t="shared" si="1"/>
        <v>0.4065040650406504</v>
      </c>
      <c r="P17" s="9"/>
    </row>
    <row r="18" spans="1:16">
      <c r="A18" s="12"/>
      <c r="B18" s="25">
        <v>331.5</v>
      </c>
      <c r="C18" s="20" t="s">
        <v>65</v>
      </c>
      <c r="D18" s="46">
        <v>0</v>
      </c>
      <c r="E18" s="46">
        <v>22600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22600</v>
      </c>
      <c r="O18" s="47">
        <f t="shared" si="1"/>
        <v>13.124274099883856</v>
      </c>
      <c r="P18" s="9"/>
    </row>
    <row r="19" spans="1:16">
      <c r="A19" s="12"/>
      <c r="B19" s="25">
        <v>334.7</v>
      </c>
      <c r="C19" s="20" t="s">
        <v>22</v>
      </c>
      <c r="D19" s="46">
        <v>67827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67827</v>
      </c>
      <c r="O19" s="47">
        <f t="shared" si="1"/>
        <v>39.38850174216028</v>
      </c>
      <c r="P19" s="9"/>
    </row>
    <row r="20" spans="1:16">
      <c r="A20" s="12"/>
      <c r="B20" s="25">
        <v>335.12</v>
      </c>
      <c r="C20" s="20" t="s">
        <v>23</v>
      </c>
      <c r="D20" s="46">
        <v>48265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48265</v>
      </c>
      <c r="O20" s="47">
        <f t="shared" si="1"/>
        <v>28.028455284552845</v>
      </c>
      <c r="P20" s="9"/>
    </row>
    <row r="21" spans="1:16">
      <c r="A21" s="12"/>
      <c r="B21" s="25">
        <v>335.14</v>
      </c>
      <c r="C21" s="20" t="s">
        <v>24</v>
      </c>
      <c r="D21" s="46">
        <v>1711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1711</v>
      </c>
      <c r="O21" s="47">
        <f t="shared" si="1"/>
        <v>0.99361207897793269</v>
      </c>
      <c r="P21" s="9"/>
    </row>
    <row r="22" spans="1:16">
      <c r="A22" s="12"/>
      <c r="B22" s="25">
        <v>335.15</v>
      </c>
      <c r="C22" s="20" t="s">
        <v>25</v>
      </c>
      <c r="D22" s="46">
        <v>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736</v>
      </c>
      <c r="O22" s="47">
        <f t="shared" si="1"/>
        <v>0.42740998838559813</v>
      </c>
      <c r="P22" s="9"/>
    </row>
    <row r="23" spans="1:16">
      <c r="A23" s="12"/>
      <c r="B23" s="25">
        <v>335.17</v>
      </c>
      <c r="C23" s="20" t="s">
        <v>26</v>
      </c>
      <c r="D23" s="46">
        <v>13335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13335</v>
      </c>
      <c r="O23" s="47">
        <f t="shared" si="1"/>
        <v>7.7439024390243905</v>
      </c>
      <c r="P23" s="9"/>
    </row>
    <row r="24" spans="1:16">
      <c r="A24" s="12"/>
      <c r="B24" s="25">
        <v>335.18</v>
      </c>
      <c r="C24" s="20" t="s">
        <v>27</v>
      </c>
      <c r="D24" s="46">
        <v>38222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38222</v>
      </c>
      <c r="O24" s="47">
        <f t="shared" si="1"/>
        <v>22.196283391405341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SUM(D26:D31)</f>
        <v>137628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910728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1048356</v>
      </c>
      <c r="O25" s="45">
        <f t="shared" si="1"/>
        <v>608.80139372822305</v>
      </c>
      <c r="P25" s="10"/>
    </row>
    <row r="26" spans="1:16">
      <c r="A26" s="12"/>
      <c r="B26" s="25">
        <v>341.3</v>
      </c>
      <c r="C26" s="20" t="s">
        <v>36</v>
      </c>
      <c r="D26" s="46">
        <v>96490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96490</v>
      </c>
      <c r="O26" s="47">
        <f t="shared" si="1"/>
        <v>56.033681765389083</v>
      </c>
      <c r="P26" s="9"/>
    </row>
    <row r="27" spans="1:16">
      <c r="A27" s="12"/>
      <c r="B27" s="25">
        <v>342.2</v>
      </c>
      <c r="C27" s="20" t="s">
        <v>38</v>
      </c>
      <c r="D27" s="46">
        <v>37500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37500</v>
      </c>
      <c r="O27" s="47">
        <f t="shared" si="1"/>
        <v>21.777003484320556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332699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332699</v>
      </c>
      <c r="O28" s="47">
        <f t="shared" si="1"/>
        <v>193.20499419279906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275016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275016</v>
      </c>
      <c r="O29" s="47">
        <f t="shared" si="1"/>
        <v>159.70731707317074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303013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303013</v>
      </c>
      <c r="O30" s="47">
        <f t="shared" si="1"/>
        <v>175.965737514518</v>
      </c>
      <c r="P30" s="9"/>
    </row>
    <row r="31" spans="1:16">
      <c r="A31" s="12"/>
      <c r="B31" s="25">
        <v>344.9</v>
      </c>
      <c r="C31" s="20" t="s">
        <v>43</v>
      </c>
      <c r="D31" s="46">
        <v>3638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3638</v>
      </c>
      <c r="O31" s="47">
        <f t="shared" si="1"/>
        <v>2.1126596980255519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8675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8675</v>
      </c>
      <c r="O32" s="45">
        <f t="shared" si="1"/>
        <v>5.0377468060394888</v>
      </c>
      <c r="P32" s="10"/>
    </row>
    <row r="33" spans="1:119">
      <c r="A33" s="13"/>
      <c r="B33" s="39">
        <v>354</v>
      </c>
      <c r="C33" s="21" t="s">
        <v>79</v>
      </c>
      <c r="D33" s="46">
        <v>8675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9">SUM(D33:M33)</f>
        <v>8675</v>
      </c>
      <c r="O33" s="47">
        <f t="shared" si="1"/>
        <v>5.0377468060394888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SUM(D35:D38)</f>
        <v>50154</v>
      </c>
      <c r="E34" s="32">
        <f t="shared" si="10"/>
        <v>12319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6574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69047</v>
      </c>
      <c r="O34" s="45">
        <f t="shared" si="1"/>
        <v>40.09698025551684</v>
      </c>
      <c r="P34" s="10"/>
    </row>
    <row r="35" spans="1:119">
      <c r="A35" s="12"/>
      <c r="B35" s="25">
        <v>361.1</v>
      </c>
      <c r="C35" s="20" t="s">
        <v>47</v>
      </c>
      <c r="D35" s="46">
        <v>1620</v>
      </c>
      <c r="E35" s="46">
        <v>12319</v>
      </c>
      <c r="F35" s="46">
        <v>0</v>
      </c>
      <c r="G35" s="46">
        <v>0</v>
      </c>
      <c r="H35" s="46">
        <v>0</v>
      </c>
      <c r="I35" s="46">
        <v>2312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16251</v>
      </c>
      <c r="O35" s="47">
        <f t="shared" si="1"/>
        <v>9.437282229965156</v>
      </c>
      <c r="P35" s="9"/>
    </row>
    <row r="36" spans="1:119">
      <c r="A36" s="12"/>
      <c r="B36" s="25">
        <v>362</v>
      </c>
      <c r="C36" s="20" t="s">
        <v>48</v>
      </c>
      <c r="D36" s="46">
        <v>4226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4226</v>
      </c>
      <c r="O36" s="47">
        <f t="shared" si="1"/>
        <v>2.4541231126596981</v>
      </c>
      <c r="P36" s="9"/>
    </row>
    <row r="37" spans="1:119">
      <c r="A37" s="12"/>
      <c r="B37" s="25">
        <v>363.11</v>
      </c>
      <c r="C37" s="20" t="s">
        <v>80</v>
      </c>
      <c r="D37" s="46">
        <v>28935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28935</v>
      </c>
      <c r="O37" s="47">
        <f t="shared" si="1"/>
        <v>16.803135888501743</v>
      </c>
      <c r="P37" s="9"/>
    </row>
    <row r="38" spans="1:119">
      <c r="A38" s="12"/>
      <c r="B38" s="25">
        <v>369.9</v>
      </c>
      <c r="C38" s="20" t="s">
        <v>50</v>
      </c>
      <c r="D38" s="46">
        <v>15373</v>
      </c>
      <c r="E38" s="46">
        <v>0</v>
      </c>
      <c r="F38" s="46">
        <v>0</v>
      </c>
      <c r="G38" s="46">
        <v>0</v>
      </c>
      <c r="H38" s="46">
        <v>0</v>
      </c>
      <c r="I38" s="46">
        <v>4262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19635</v>
      </c>
      <c r="O38" s="47">
        <f t="shared" si="1"/>
        <v>11.402439024390244</v>
      </c>
      <c r="P38" s="9"/>
    </row>
    <row r="39" spans="1:119" ht="15.75">
      <c r="A39" s="29" t="s">
        <v>35</v>
      </c>
      <c r="B39" s="30"/>
      <c r="C39" s="31"/>
      <c r="D39" s="32">
        <f t="shared" ref="D39:M39" si="11">SUM(D40:D41)</f>
        <v>92546</v>
      </c>
      <c r="E39" s="32">
        <f t="shared" si="11"/>
        <v>64267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28334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185147</v>
      </c>
      <c r="O39" s="45">
        <f t="shared" si="1"/>
        <v>107.51858304297329</v>
      </c>
      <c r="P39" s="9"/>
    </row>
    <row r="40" spans="1:119">
      <c r="A40" s="12"/>
      <c r="B40" s="25">
        <v>381</v>
      </c>
      <c r="C40" s="20" t="s">
        <v>51</v>
      </c>
      <c r="D40" s="46">
        <v>27822</v>
      </c>
      <c r="E40" s="46">
        <v>64267</v>
      </c>
      <c r="F40" s="46">
        <v>0</v>
      </c>
      <c r="G40" s="46">
        <v>0</v>
      </c>
      <c r="H40" s="46">
        <v>0</v>
      </c>
      <c r="I40" s="46">
        <v>28334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120423</v>
      </c>
      <c r="O40" s="47">
        <f t="shared" si="1"/>
        <v>69.932055749128921</v>
      </c>
      <c r="P40" s="9"/>
    </row>
    <row r="41" spans="1:119" ht="15.75" thickBot="1">
      <c r="A41" s="12"/>
      <c r="B41" s="25">
        <v>384</v>
      </c>
      <c r="C41" s="20" t="s">
        <v>52</v>
      </c>
      <c r="D41" s="46">
        <v>64724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64724</v>
      </c>
      <c r="O41" s="47">
        <f t="shared" si="1"/>
        <v>37.58652729384437</v>
      </c>
      <c r="P41" s="9"/>
    </row>
    <row r="42" spans="1:119" ht="16.5" thickBot="1">
      <c r="A42" s="14" t="s">
        <v>44</v>
      </c>
      <c r="B42" s="23"/>
      <c r="C42" s="22"/>
      <c r="D42" s="15">
        <f t="shared" ref="D42:M42" si="12">SUM(D5,D13,D16,D25,D32,D34,D39)</f>
        <v>1043134</v>
      </c>
      <c r="E42" s="15">
        <f t="shared" si="12"/>
        <v>273910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945636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2262680</v>
      </c>
      <c r="O42" s="38">
        <f t="shared" si="1"/>
        <v>1313.9837398373984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81</v>
      </c>
      <c r="M44" s="48"/>
      <c r="N44" s="48"/>
      <c r="O44" s="43">
        <v>1722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139</v>
      </c>
      <c r="N4" s="35" t="s">
        <v>8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SUM(D6:D11)</f>
        <v>433160</v>
      </c>
      <c r="E5" s="27">
        <f t="shared" si="0"/>
        <v>115255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548415</v>
      </c>
      <c r="P5" s="33">
        <f t="shared" ref="P5:P42" si="2">(O5/P$44)</f>
        <v>265.57627118644069</v>
      </c>
      <c r="Q5" s="6"/>
    </row>
    <row r="6" spans="1:134">
      <c r="A6" s="12"/>
      <c r="B6" s="25">
        <v>311</v>
      </c>
      <c r="C6" s="20" t="s">
        <v>1</v>
      </c>
      <c r="D6" s="46">
        <v>144717</v>
      </c>
      <c r="E6" s="46">
        <v>115255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259972</v>
      </c>
      <c r="P6" s="47">
        <f t="shared" si="2"/>
        <v>125.89443099273608</v>
      </c>
      <c r="Q6" s="9"/>
    </row>
    <row r="7" spans="1:134">
      <c r="A7" s="12"/>
      <c r="B7" s="25">
        <v>312.41000000000003</v>
      </c>
      <c r="C7" s="20" t="s">
        <v>142</v>
      </c>
      <c r="D7" s="46">
        <v>43199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43199</v>
      </c>
      <c r="P7" s="47">
        <f t="shared" si="2"/>
        <v>20.91961259079903</v>
      </c>
      <c r="Q7" s="9"/>
    </row>
    <row r="8" spans="1:134">
      <c r="A8" s="12"/>
      <c r="B8" s="25">
        <v>314.10000000000002</v>
      </c>
      <c r="C8" s="20" t="s">
        <v>11</v>
      </c>
      <c r="D8" s="46">
        <v>180506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180506</v>
      </c>
      <c r="P8" s="47">
        <f t="shared" si="2"/>
        <v>87.412106537530263</v>
      </c>
      <c r="Q8" s="9"/>
    </row>
    <row r="9" spans="1:134">
      <c r="A9" s="12"/>
      <c r="B9" s="25">
        <v>314.3</v>
      </c>
      <c r="C9" s="20" t="s">
        <v>12</v>
      </c>
      <c r="D9" s="46">
        <v>38960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38960</v>
      </c>
      <c r="P9" s="47">
        <f t="shared" si="2"/>
        <v>18.866828087167072</v>
      </c>
      <c r="Q9" s="9"/>
    </row>
    <row r="10" spans="1:134">
      <c r="A10" s="12"/>
      <c r="B10" s="25">
        <v>314.8</v>
      </c>
      <c r="C10" s="20" t="s">
        <v>13</v>
      </c>
      <c r="D10" s="46">
        <v>15739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15739</v>
      </c>
      <c r="P10" s="47">
        <f t="shared" si="2"/>
        <v>7.6217917675544795</v>
      </c>
      <c r="Q10" s="9"/>
    </row>
    <row r="11" spans="1:134">
      <c r="A11" s="12"/>
      <c r="B11" s="25">
        <v>316</v>
      </c>
      <c r="C11" s="20" t="s">
        <v>97</v>
      </c>
      <c r="D11" s="46">
        <v>10039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10039</v>
      </c>
      <c r="P11" s="47">
        <f t="shared" si="2"/>
        <v>4.8615012106537527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SUM(D13:D15)</f>
        <v>202623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202623</v>
      </c>
      <c r="P12" s="45">
        <f t="shared" si="2"/>
        <v>98.12251815980629</v>
      </c>
      <c r="Q12" s="10"/>
    </row>
    <row r="13" spans="1:134">
      <c r="A13" s="12"/>
      <c r="B13" s="25">
        <v>322</v>
      </c>
      <c r="C13" s="20" t="s">
        <v>143</v>
      </c>
      <c r="D13" s="46">
        <v>3070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3070</v>
      </c>
      <c r="P13" s="47">
        <f t="shared" si="2"/>
        <v>1.486682808716707</v>
      </c>
      <c r="Q13" s="9"/>
    </row>
    <row r="14" spans="1:134">
      <c r="A14" s="12"/>
      <c r="B14" s="25">
        <v>323.10000000000002</v>
      </c>
      <c r="C14" s="20" t="s">
        <v>17</v>
      </c>
      <c r="D14" s="46">
        <v>135828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135828</v>
      </c>
      <c r="P14" s="47">
        <f t="shared" si="2"/>
        <v>65.776271186440681</v>
      </c>
      <c r="Q14" s="9"/>
    </row>
    <row r="15" spans="1:134">
      <c r="A15" s="12"/>
      <c r="B15" s="25">
        <v>325.2</v>
      </c>
      <c r="C15" s="20" t="s">
        <v>63</v>
      </c>
      <c r="D15" s="46">
        <v>63725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63725</v>
      </c>
      <c r="P15" s="47">
        <f t="shared" si="2"/>
        <v>30.859564164648912</v>
      </c>
      <c r="Q15" s="9"/>
    </row>
    <row r="16" spans="1:134" ht="15.75">
      <c r="A16" s="29" t="s">
        <v>144</v>
      </c>
      <c r="B16" s="30"/>
      <c r="C16" s="31"/>
      <c r="D16" s="32">
        <f t="shared" ref="D16:N16" si="4">SUM(D17:D25)</f>
        <v>632813</v>
      </c>
      <c r="E16" s="32">
        <f t="shared" si="4"/>
        <v>398983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361183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1392979</v>
      </c>
      <c r="P16" s="45">
        <f t="shared" si="2"/>
        <v>674.56610169491523</v>
      </c>
      <c r="Q16" s="10"/>
    </row>
    <row r="17" spans="1:17">
      <c r="A17" s="12"/>
      <c r="B17" s="25">
        <v>331.1</v>
      </c>
      <c r="C17" s="20" t="s">
        <v>115</v>
      </c>
      <c r="D17" s="46">
        <v>0</v>
      </c>
      <c r="E17" s="46">
        <v>398983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398983</v>
      </c>
      <c r="P17" s="47">
        <f t="shared" si="2"/>
        <v>193.21210653753027</v>
      </c>
      <c r="Q17" s="9"/>
    </row>
    <row r="18" spans="1:17">
      <c r="A18" s="12"/>
      <c r="B18" s="25">
        <v>334.35</v>
      </c>
      <c r="C18" s="20" t="s">
        <v>130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361183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5">SUM(D18:N18)</f>
        <v>361183</v>
      </c>
      <c r="P18" s="47">
        <f t="shared" si="2"/>
        <v>174.90702179176756</v>
      </c>
      <c r="Q18" s="9"/>
    </row>
    <row r="19" spans="1:17">
      <c r="A19" s="12"/>
      <c r="B19" s="25">
        <v>334.39</v>
      </c>
      <c r="C19" s="20" t="s">
        <v>125</v>
      </c>
      <c r="D19" s="46">
        <v>242312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242312</v>
      </c>
      <c r="P19" s="47">
        <f t="shared" si="2"/>
        <v>117.34237288135593</v>
      </c>
      <c r="Q19" s="9"/>
    </row>
    <row r="20" spans="1:17">
      <c r="A20" s="12"/>
      <c r="B20" s="25">
        <v>334.49</v>
      </c>
      <c r="C20" s="20" t="s">
        <v>99</v>
      </c>
      <c r="D20" s="46">
        <v>15125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15125</v>
      </c>
      <c r="P20" s="47">
        <f t="shared" si="2"/>
        <v>7.3244552058111383</v>
      </c>
      <c r="Q20" s="9"/>
    </row>
    <row r="21" spans="1:17">
      <c r="A21" s="12"/>
      <c r="B21" s="25">
        <v>335.14</v>
      </c>
      <c r="C21" s="20" t="s">
        <v>86</v>
      </c>
      <c r="D21" s="46">
        <v>1171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1171</v>
      </c>
      <c r="P21" s="47">
        <f t="shared" si="2"/>
        <v>0.56707021791767553</v>
      </c>
      <c r="Q21" s="9"/>
    </row>
    <row r="22" spans="1:17">
      <c r="A22" s="12"/>
      <c r="B22" s="25">
        <v>335.15</v>
      </c>
      <c r="C22" s="20" t="s">
        <v>87</v>
      </c>
      <c r="D22" s="46">
        <v>1231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1231</v>
      </c>
      <c r="P22" s="47">
        <f t="shared" si="2"/>
        <v>0.59612590799031473</v>
      </c>
      <c r="Q22" s="9"/>
    </row>
    <row r="23" spans="1:17">
      <c r="A23" s="12"/>
      <c r="B23" s="25">
        <v>335.18</v>
      </c>
      <c r="C23" s="20" t="s">
        <v>145</v>
      </c>
      <c r="D23" s="46">
        <v>66370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66370</v>
      </c>
      <c r="P23" s="47">
        <f t="shared" si="2"/>
        <v>32.140435835351091</v>
      </c>
      <c r="Q23" s="9"/>
    </row>
    <row r="24" spans="1:17">
      <c r="A24" s="12"/>
      <c r="B24" s="25">
        <v>335.19</v>
      </c>
      <c r="C24" s="20" t="s">
        <v>135</v>
      </c>
      <c r="D24" s="46">
        <v>94616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94616</v>
      </c>
      <c r="P24" s="47">
        <f t="shared" si="2"/>
        <v>45.818886198547219</v>
      </c>
      <c r="Q24" s="9"/>
    </row>
    <row r="25" spans="1:17">
      <c r="A25" s="12"/>
      <c r="B25" s="25">
        <v>335.9</v>
      </c>
      <c r="C25" s="20" t="s">
        <v>131</v>
      </c>
      <c r="D25" s="46">
        <v>211988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211988</v>
      </c>
      <c r="P25" s="47">
        <f t="shared" si="2"/>
        <v>102.65762711864407</v>
      </c>
      <c r="Q25" s="9"/>
    </row>
    <row r="26" spans="1:17" ht="15.75">
      <c r="A26" s="29" t="s">
        <v>33</v>
      </c>
      <c r="B26" s="30"/>
      <c r="C26" s="31"/>
      <c r="D26" s="32">
        <f t="shared" ref="D26:N26" si="6">SUM(D27:D33)</f>
        <v>259426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1338175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>SUM(D26:N26)</f>
        <v>1597601</v>
      </c>
      <c r="P26" s="45">
        <f t="shared" si="2"/>
        <v>773.6566585956416</v>
      </c>
      <c r="Q26" s="10"/>
    </row>
    <row r="27" spans="1:17">
      <c r="A27" s="12"/>
      <c r="B27" s="25">
        <v>341.3</v>
      </c>
      <c r="C27" s="20" t="s">
        <v>112</v>
      </c>
      <c r="D27" s="46">
        <v>218202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7">SUM(D27:N27)</f>
        <v>218202</v>
      </c>
      <c r="P27" s="47">
        <f t="shared" si="2"/>
        <v>105.66682808716708</v>
      </c>
      <c r="Q27" s="9"/>
    </row>
    <row r="28" spans="1:17">
      <c r="A28" s="12"/>
      <c r="B28" s="25">
        <v>342.9</v>
      </c>
      <c r="C28" s="20" t="s">
        <v>92</v>
      </c>
      <c r="D28" s="46">
        <v>34624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34624</v>
      </c>
      <c r="P28" s="47">
        <f t="shared" si="2"/>
        <v>16.767070217917677</v>
      </c>
      <c r="Q28" s="9"/>
    </row>
    <row r="29" spans="1:17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395069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395069</v>
      </c>
      <c r="P29" s="47">
        <f t="shared" si="2"/>
        <v>191.31670702179176</v>
      </c>
      <c r="Q29" s="9"/>
    </row>
    <row r="30" spans="1:17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479251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479251</v>
      </c>
      <c r="P30" s="47">
        <f t="shared" si="2"/>
        <v>232.08280871670704</v>
      </c>
      <c r="Q30" s="9"/>
    </row>
    <row r="31" spans="1:17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427517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427517</v>
      </c>
      <c r="P31" s="47">
        <f t="shared" si="2"/>
        <v>207.03002421307505</v>
      </c>
      <c r="Q31" s="9"/>
    </row>
    <row r="32" spans="1:17">
      <c r="A32" s="12"/>
      <c r="B32" s="25">
        <v>343.6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36338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36338</v>
      </c>
      <c r="P32" s="47">
        <f t="shared" si="2"/>
        <v>17.597094430992737</v>
      </c>
      <c r="Q32" s="9"/>
    </row>
    <row r="33" spans="1:120">
      <c r="A33" s="12"/>
      <c r="B33" s="25">
        <v>346.9</v>
      </c>
      <c r="C33" s="20" t="s">
        <v>136</v>
      </c>
      <c r="D33" s="46">
        <v>6600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6600</v>
      </c>
      <c r="P33" s="47">
        <f t="shared" si="2"/>
        <v>3.1961259079903148</v>
      </c>
      <c r="Q33" s="9"/>
    </row>
    <row r="34" spans="1:120" ht="15.75">
      <c r="A34" s="29" t="s">
        <v>34</v>
      </c>
      <c r="B34" s="30"/>
      <c r="C34" s="31"/>
      <c r="D34" s="32">
        <f t="shared" ref="D34:N34" si="8">SUM(D35:D35)</f>
        <v>3149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ref="O34:O42" si="9">SUM(D34:N34)</f>
        <v>3149</v>
      </c>
      <c r="P34" s="45">
        <f t="shared" si="2"/>
        <v>1.5249394673123486</v>
      </c>
      <c r="Q34" s="10"/>
    </row>
    <row r="35" spans="1:120">
      <c r="A35" s="13"/>
      <c r="B35" s="39">
        <v>354</v>
      </c>
      <c r="C35" s="21" t="s">
        <v>79</v>
      </c>
      <c r="D35" s="46">
        <v>3149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3149</v>
      </c>
      <c r="P35" s="47">
        <f t="shared" si="2"/>
        <v>1.5249394673123486</v>
      </c>
      <c r="Q35" s="9"/>
    </row>
    <row r="36" spans="1:120" ht="15.75">
      <c r="A36" s="29" t="s">
        <v>2</v>
      </c>
      <c r="B36" s="30"/>
      <c r="C36" s="31"/>
      <c r="D36" s="32">
        <f t="shared" ref="D36:N36" si="10">SUM(D37:D39)</f>
        <v>16995</v>
      </c>
      <c r="E36" s="32">
        <f t="shared" si="10"/>
        <v>1097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5572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10"/>
        <v>0</v>
      </c>
      <c r="O36" s="32">
        <f t="shared" si="9"/>
        <v>23664</v>
      </c>
      <c r="P36" s="45">
        <f t="shared" si="2"/>
        <v>11.45956416464891</v>
      </c>
      <c r="Q36" s="10"/>
    </row>
    <row r="37" spans="1:120">
      <c r="A37" s="12"/>
      <c r="B37" s="25">
        <v>361.1</v>
      </c>
      <c r="C37" s="20" t="s">
        <v>47</v>
      </c>
      <c r="D37" s="46">
        <v>1183</v>
      </c>
      <c r="E37" s="46">
        <v>1097</v>
      </c>
      <c r="F37" s="46">
        <v>0</v>
      </c>
      <c r="G37" s="46">
        <v>0</v>
      </c>
      <c r="H37" s="46">
        <v>0</v>
      </c>
      <c r="I37" s="46">
        <v>2693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4973</v>
      </c>
      <c r="P37" s="47">
        <f t="shared" si="2"/>
        <v>2.4082324455205812</v>
      </c>
      <c r="Q37" s="9"/>
    </row>
    <row r="38" spans="1:120">
      <c r="A38" s="12"/>
      <c r="B38" s="25">
        <v>362</v>
      </c>
      <c r="C38" s="20" t="s">
        <v>48</v>
      </c>
      <c r="D38" s="46">
        <v>7700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7700</v>
      </c>
      <c r="P38" s="47">
        <f t="shared" si="2"/>
        <v>3.7288135593220337</v>
      </c>
      <c r="Q38" s="9"/>
    </row>
    <row r="39" spans="1:120">
      <c r="A39" s="12"/>
      <c r="B39" s="25">
        <v>369.9</v>
      </c>
      <c r="C39" s="20" t="s">
        <v>50</v>
      </c>
      <c r="D39" s="46">
        <v>8112</v>
      </c>
      <c r="E39" s="46">
        <v>0</v>
      </c>
      <c r="F39" s="46">
        <v>0</v>
      </c>
      <c r="G39" s="46">
        <v>0</v>
      </c>
      <c r="H39" s="46">
        <v>0</v>
      </c>
      <c r="I39" s="46">
        <v>2879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10991</v>
      </c>
      <c r="P39" s="47">
        <f t="shared" si="2"/>
        <v>5.3225181598062958</v>
      </c>
      <c r="Q39" s="9"/>
    </row>
    <row r="40" spans="1:120" ht="15.75">
      <c r="A40" s="29" t="s">
        <v>35</v>
      </c>
      <c r="B40" s="30"/>
      <c r="C40" s="31"/>
      <c r="D40" s="32">
        <f t="shared" ref="D40:N40" si="11">SUM(D41:D41)</f>
        <v>0</v>
      </c>
      <c r="E40" s="32">
        <f t="shared" si="11"/>
        <v>27297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9"/>
        <v>27297</v>
      </c>
      <c r="P40" s="45">
        <f t="shared" si="2"/>
        <v>13.218886198547215</v>
      </c>
      <c r="Q40" s="9"/>
    </row>
    <row r="41" spans="1:120" ht="15.75" thickBot="1">
      <c r="A41" s="12"/>
      <c r="B41" s="25">
        <v>381</v>
      </c>
      <c r="C41" s="20" t="s">
        <v>51</v>
      </c>
      <c r="D41" s="46">
        <v>0</v>
      </c>
      <c r="E41" s="46">
        <v>27297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27297</v>
      </c>
      <c r="P41" s="47">
        <f t="shared" si="2"/>
        <v>13.218886198547215</v>
      </c>
      <c r="Q41" s="9"/>
    </row>
    <row r="42" spans="1:120" ht="16.5" thickBot="1">
      <c r="A42" s="14" t="s">
        <v>44</v>
      </c>
      <c r="B42" s="23"/>
      <c r="C42" s="22"/>
      <c r="D42" s="15">
        <f t="shared" ref="D42:N42" si="12">SUM(D5,D12,D16,D26,D34,D36,D40)</f>
        <v>1548166</v>
      </c>
      <c r="E42" s="15">
        <f t="shared" si="12"/>
        <v>542632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1704930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2"/>
        <v>0</v>
      </c>
      <c r="O42" s="15">
        <f t="shared" si="9"/>
        <v>3795728</v>
      </c>
      <c r="P42" s="38">
        <f t="shared" si="2"/>
        <v>1838.1249394673123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137</v>
      </c>
      <c r="N44" s="48"/>
      <c r="O44" s="48"/>
      <c r="P44" s="43">
        <v>2065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586135</v>
      </c>
      <c r="E5" s="27">
        <f t="shared" si="0"/>
        <v>118111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704246</v>
      </c>
      <c r="O5" s="33">
        <f t="shared" ref="O5:O41" si="1">(N5/O$43)</f>
        <v>315.23992837958821</v>
      </c>
      <c r="P5" s="6"/>
    </row>
    <row r="6" spans="1:133">
      <c r="A6" s="12"/>
      <c r="B6" s="25">
        <v>311</v>
      </c>
      <c r="C6" s="20" t="s">
        <v>1</v>
      </c>
      <c r="D6" s="46">
        <v>132234</v>
      </c>
      <c r="E6" s="46">
        <v>118111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250345</v>
      </c>
      <c r="O6" s="47">
        <f t="shared" si="1"/>
        <v>112.06132497761863</v>
      </c>
      <c r="P6" s="9"/>
    </row>
    <row r="7" spans="1:133">
      <c r="A7" s="12"/>
      <c r="B7" s="25">
        <v>312.41000000000003</v>
      </c>
      <c r="C7" s="20" t="s">
        <v>9</v>
      </c>
      <c r="D7" s="46">
        <v>41093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41093</v>
      </c>
      <c r="O7" s="47">
        <f t="shared" si="1"/>
        <v>18.394359892569383</v>
      </c>
      <c r="P7" s="9"/>
    </row>
    <row r="8" spans="1:133">
      <c r="A8" s="12"/>
      <c r="B8" s="25">
        <v>312.60000000000002</v>
      </c>
      <c r="C8" s="20" t="s">
        <v>10</v>
      </c>
      <c r="D8" s="46">
        <v>130231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130231</v>
      </c>
      <c r="O8" s="47">
        <f t="shared" si="1"/>
        <v>58.294986571172785</v>
      </c>
      <c r="P8" s="9"/>
    </row>
    <row r="9" spans="1:133">
      <c r="A9" s="12"/>
      <c r="B9" s="25">
        <v>314.10000000000002</v>
      </c>
      <c r="C9" s="20" t="s">
        <v>11</v>
      </c>
      <c r="D9" s="46">
        <v>177549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177549</v>
      </c>
      <c r="O9" s="47">
        <f t="shared" si="1"/>
        <v>79.475828111011637</v>
      </c>
      <c r="P9" s="9"/>
    </row>
    <row r="10" spans="1:133">
      <c r="A10" s="12"/>
      <c r="B10" s="25">
        <v>314.3</v>
      </c>
      <c r="C10" s="20" t="s">
        <v>12</v>
      </c>
      <c r="D10" s="46">
        <v>35242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35242</v>
      </c>
      <c r="O10" s="47">
        <f t="shared" si="1"/>
        <v>15.775290957923009</v>
      </c>
      <c r="P10" s="9"/>
    </row>
    <row r="11" spans="1:133">
      <c r="A11" s="12"/>
      <c r="B11" s="25">
        <v>314.8</v>
      </c>
      <c r="C11" s="20" t="s">
        <v>13</v>
      </c>
      <c r="D11" s="46">
        <v>12573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12573</v>
      </c>
      <c r="O11" s="47">
        <f t="shared" si="1"/>
        <v>5.6280214861235454</v>
      </c>
      <c r="P11" s="9"/>
    </row>
    <row r="12" spans="1:133">
      <c r="A12" s="12"/>
      <c r="B12" s="25">
        <v>315</v>
      </c>
      <c r="C12" s="20" t="s">
        <v>83</v>
      </c>
      <c r="D12" s="46">
        <v>46655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46655</v>
      </c>
      <c r="O12" s="47">
        <f t="shared" si="1"/>
        <v>20.884064458370634</v>
      </c>
      <c r="P12" s="9"/>
    </row>
    <row r="13" spans="1:133">
      <c r="A13" s="12"/>
      <c r="B13" s="25">
        <v>316</v>
      </c>
      <c r="C13" s="20" t="s">
        <v>97</v>
      </c>
      <c r="D13" s="46">
        <v>10558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10558</v>
      </c>
      <c r="O13" s="47">
        <f t="shared" si="1"/>
        <v>4.7260519247985675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135213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135213</v>
      </c>
      <c r="O14" s="45">
        <f t="shared" si="1"/>
        <v>60.525067144136081</v>
      </c>
      <c r="P14" s="10"/>
    </row>
    <row r="15" spans="1:133">
      <c r="A15" s="12"/>
      <c r="B15" s="25">
        <v>323.10000000000002</v>
      </c>
      <c r="C15" s="20" t="s">
        <v>17</v>
      </c>
      <c r="D15" s="46">
        <v>135213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135213</v>
      </c>
      <c r="O15" s="47">
        <f t="shared" si="1"/>
        <v>60.525067144136081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SUM(D17:D25)</f>
        <v>467795</v>
      </c>
      <c r="E16" s="32">
        <f t="shared" si="5"/>
        <v>73229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245048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786072</v>
      </c>
      <c r="O16" s="45">
        <f t="shared" si="1"/>
        <v>351.86750223813789</v>
      </c>
      <c r="P16" s="10"/>
    </row>
    <row r="17" spans="1:16">
      <c r="A17" s="12"/>
      <c r="B17" s="25">
        <v>331.1</v>
      </c>
      <c r="C17" s="20" t="s">
        <v>115</v>
      </c>
      <c r="D17" s="46">
        <v>0</v>
      </c>
      <c r="E17" s="46">
        <v>73229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73229</v>
      </c>
      <c r="O17" s="47">
        <f t="shared" si="1"/>
        <v>32.779319606087732</v>
      </c>
      <c r="P17" s="9"/>
    </row>
    <row r="18" spans="1:16">
      <c r="A18" s="12"/>
      <c r="B18" s="25">
        <v>331.2</v>
      </c>
      <c r="C18" s="20" t="s">
        <v>64</v>
      </c>
      <c r="D18" s="46">
        <v>75000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75000</v>
      </c>
      <c r="O18" s="47">
        <f t="shared" si="1"/>
        <v>33.572068039391226</v>
      </c>
      <c r="P18" s="9"/>
    </row>
    <row r="19" spans="1:16">
      <c r="A19" s="12"/>
      <c r="B19" s="25">
        <v>334.1</v>
      </c>
      <c r="C19" s="20" t="s">
        <v>129</v>
      </c>
      <c r="D19" s="46">
        <v>235403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235403</v>
      </c>
      <c r="O19" s="47">
        <f t="shared" si="1"/>
        <v>105.37287376902417</v>
      </c>
      <c r="P19" s="9"/>
    </row>
    <row r="20" spans="1:16">
      <c r="A20" s="12"/>
      <c r="B20" s="25">
        <v>334.35</v>
      </c>
      <c r="C20" s="20" t="s">
        <v>130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245048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245048</v>
      </c>
      <c r="O20" s="47">
        <f t="shared" si="1"/>
        <v>109.69024171888988</v>
      </c>
      <c r="P20" s="9"/>
    </row>
    <row r="21" spans="1:16">
      <c r="A21" s="12"/>
      <c r="B21" s="25">
        <v>335.12</v>
      </c>
      <c r="C21" s="20" t="s">
        <v>85</v>
      </c>
      <c r="D21" s="46">
        <v>78851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78851</v>
      </c>
      <c r="O21" s="47">
        <f t="shared" si="1"/>
        <v>35.295881826320503</v>
      </c>
      <c r="P21" s="9"/>
    </row>
    <row r="22" spans="1:16">
      <c r="A22" s="12"/>
      <c r="B22" s="25">
        <v>335.14</v>
      </c>
      <c r="C22" s="20" t="s">
        <v>86</v>
      </c>
      <c r="D22" s="46">
        <v>1214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1214</v>
      </c>
      <c r="O22" s="47">
        <f t="shared" si="1"/>
        <v>0.54341987466427932</v>
      </c>
      <c r="P22" s="9"/>
    </row>
    <row r="23" spans="1:16">
      <c r="A23" s="12"/>
      <c r="B23" s="25">
        <v>335.15</v>
      </c>
      <c r="C23" s="20" t="s">
        <v>87</v>
      </c>
      <c r="D23" s="46">
        <v>1491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1491</v>
      </c>
      <c r="O23" s="47">
        <f t="shared" si="1"/>
        <v>0.66741271262309754</v>
      </c>
      <c r="P23" s="9"/>
    </row>
    <row r="24" spans="1:16">
      <c r="A24" s="12"/>
      <c r="B24" s="25">
        <v>335.18</v>
      </c>
      <c r="C24" s="20" t="s">
        <v>89</v>
      </c>
      <c r="D24" s="46">
        <v>53685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53685</v>
      </c>
      <c r="O24" s="47">
        <f t="shared" si="1"/>
        <v>24.03088630259624</v>
      </c>
      <c r="P24" s="9"/>
    </row>
    <row r="25" spans="1:16">
      <c r="A25" s="12"/>
      <c r="B25" s="25">
        <v>335.9</v>
      </c>
      <c r="C25" s="20" t="s">
        <v>131</v>
      </c>
      <c r="D25" s="46">
        <v>22151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22151</v>
      </c>
      <c r="O25" s="47">
        <f t="shared" si="1"/>
        <v>9.9153983885407335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SUM(D27:D34)</f>
        <v>265961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1347879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1613840</v>
      </c>
      <c r="O26" s="45">
        <f t="shared" si="1"/>
        <v>722.39928379588184</v>
      </c>
      <c r="P26" s="10"/>
    </row>
    <row r="27" spans="1:16">
      <c r="A27" s="12"/>
      <c r="B27" s="25">
        <v>341.3</v>
      </c>
      <c r="C27" s="20" t="s">
        <v>112</v>
      </c>
      <c r="D27" s="46">
        <v>150159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150159</v>
      </c>
      <c r="O27" s="47">
        <f t="shared" si="1"/>
        <v>67.215308863025967</v>
      </c>
      <c r="P27" s="9"/>
    </row>
    <row r="28" spans="1:16">
      <c r="A28" s="12"/>
      <c r="B28" s="25">
        <v>341.9</v>
      </c>
      <c r="C28" s="20" t="s">
        <v>91</v>
      </c>
      <c r="D28" s="46">
        <v>10683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10683</v>
      </c>
      <c r="O28" s="47">
        <f t="shared" si="1"/>
        <v>4.7820053715308859</v>
      </c>
      <c r="P28" s="9"/>
    </row>
    <row r="29" spans="1:16">
      <c r="A29" s="12"/>
      <c r="B29" s="25">
        <v>342.2</v>
      </c>
      <c r="C29" s="20" t="s">
        <v>38</v>
      </c>
      <c r="D29" s="46">
        <v>31974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31974</v>
      </c>
      <c r="O29" s="47">
        <f t="shared" si="1"/>
        <v>14.312444046553267</v>
      </c>
      <c r="P29" s="9"/>
    </row>
    <row r="30" spans="1:16">
      <c r="A30" s="12"/>
      <c r="B30" s="25">
        <v>342.5</v>
      </c>
      <c r="C30" s="20" t="s">
        <v>132</v>
      </c>
      <c r="D30" s="46">
        <v>64645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64645</v>
      </c>
      <c r="O30" s="47">
        <f t="shared" si="1"/>
        <v>28.936884512085946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462904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462904</v>
      </c>
      <c r="O31" s="47">
        <f t="shared" si="1"/>
        <v>207.20859444941809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469591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469591</v>
      </c>
      <c r="O32" s="47">
        <f t="shared" si="1"/>
        <v>210.20188003581021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415384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415384</v>
      </c>
      <c r="O33" s="47">
        <f t="shared" si="1"/>
        <v>185.93733213965982</v>
      </c>
      <c r="P33" s="9"/>
    </row>
    <row r="34" spans="1:119">
      <c r="A34" s="12"/>
      <c r="B34" s="25">
        <v>343.8</v>
      </c>
      <c r="C34" s="20" t="s">
        <v>42</v>
      </c>
      <c r="D34" s="46">
        <v>8500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8500</v>
      </c>
      <c r="O34" s="47">
        <f t="shared" si="1"/>
        <v>3.8048343777976723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SUM(D36:D38)</f>
        <v>231351</v>
      </c>
      <c r="E35" s="32">
        <f t="shared" si="8"/>
        <v>5576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115427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1" si="9">SUM(D35:M35)</f>
        <v>352354</v>
      </c>
      <c r="O35" s="45">
        <f t="shared" si="1"/>
        <v>157.72336615935541</v>
      </c>
      <c r="P35" s="10"/>
    </row>
    <row r="36" spans="1:119">
      <c r="A36" s="12"/>
      <c r="B36" s="25">
        <v>361.1</v>
      </c>
      <c r="C36" s="20" t="s">
        <v>47</v>
      </c>
      <c r="D36" s="46">
        <v>8158</v>
      </c>
      <c r="E36" s="46">
        <v>5576</v>
      </c>
      <c r="F36" s="46">
        <v>0</v>
      </c>
      <c r="G36" s="46">
        <v>0</v>
      </c>
      <c r="H36" s="46">
        <v>0</v>
      </c>
      <c r="I36" s="46">
        <v>14007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27741</v>
      </c>
      <c r="O36" s="47">
        <f t="shared" si="1"/>
        <v>12.417636526410027</v>
      </c>
      <c r="P36" s="9"/>
    </row>
    <row r="37" spans="1:119">
      <c r="A37" s="12"/>
      <c r="B37" s="25">
        <v>362</v>
      </c>
      <c r="C37" s="20" t="s">
        <v>48</v>
      </c>
      <c r="D37" s="46">
        <v>10492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10492</v>
      </c>
      <c r="O37" s="47">
        <f t="shared" si="1"/>
        <v>4.6965085049239033</v>
      </c>
      <c r="P37" s="9"/>
    </row>
    <row r="38" spans="1:119">
      <c r="A38" s="12"/>
      <c r="B38" s="25">
        <v>369.9</v>
      </c>
      <c r="C38" s="20" t="s">
        <v>50</v>
      </c>
      <c r="D38" s="46">
        <v>212701</v>
      </c>
      <c r="E38" s="46">
        <v>0</v>
      </c>
      <c r="F38" s="46">
        <v>0</v>
      </c>
      <c r="G38" s="46">
        <v>0</v>
      </c>
      <c r="H38" s="46">
        <v>0</v>
      </c>
      <c r="I38" s="46">
        <v>101420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314121</v>
      </c>
      <c r="O38" s="47">
        <f t="shared" si="1"/>
        <v>140.60922112802149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SUM(D40:D40)</f>
        <v>145000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145000</v>
      </c>
      <c r="O39" s="45">
        <f t="shared" si="1"/>
        <v>64.905998209489709</v>
      </c>
      <c r="P39" s="9"/>
    </row>
    <row r="40" spans="1:119" ht="15.75" thickBot="1">
      <c r="A40" s="12"/>
      <c r="B40" s="25">
        <v>381</v>
      </c>
      <c r="C40" s="20" t="s">
        <v>51</v>
      </c>
      <c r="D40" s="46">
        <v>145000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145000</v>
      </c>
      <c r="O40" s="47">
        <f t="shared" si="1"/>
        <v>64.905998209489709</v>
      </c>
      <c r="P40" s="9"/>
    </row>
    <row r="41" spans="1:119" ht="16.5" thickBot="1">
      <c r="A41" s="14" t="s">
        <v>44</v>
      </c>
      <c r="B41" s="23"/>
      <c r="C41" s="22"/>
      <c r="D41" s="15">
        <f>SUM(D5,D14,D16,D26,D35,D39)</f>
        <v>1831455</v>
      </c>
      <c r="E41" s="15">
        <f t="shared" ref="E41:M41" si="11">SUM(E5,E14,E16,E26,E35,E39)</f>
        <v>196916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1708354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9"/>
        <v>3736725</v>
      </c>
      <c r="O41" s="38">
        <f t="shared" si="1"/>
        <v>1672.6611459265891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133</v>
      </c>
      <c r="M43" s="48"/>
      <c r="N43" s="48"/>
      <c r="O43" s="43">
        <v>2234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72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573470</v>
      </c>
      <c r="E5" s="27">
        <f t="shared" si="0"/>
        <v>118868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692338</v>
      </c>
      <c r="O5" s="33">
        <f t="shared" ref="O5:O46" si="1">(N5/O$48)</f>
        <v>342.57199406234537</v>
      </c>
      <c r="P5" s="6"/>
    </row>
    <row r="6" spans="1:133">
      <c r="A6" s="12"/>
      <c r="B6" s="25">
        <v>311</v>
      </c>
      <c r="C6" s="20" t="s">
        <v>1</v>
      </c>
      <c r="D6" s="46">
        <v>129810</v>
      </c>
      <c r="E6" s="46">
        <v>118868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248678</v>
      </c>
      <c r="O6" s="47">
        <f t="shared" si="1"/>
        <v>123.04700643245918</v>
      </c>
      <c r="P6" s="9"/>
    </row>
    <row r="7" spans="1:133">
      <c r="A7" s="12"/>
      <c r="B7" s="25">
        <v>312.41000000000003</v>
      </c>
      <c r="C7" s="20" t="s">
        <v>9</v>
      </c>
      <c r="D7" s="46">
        <v>44610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44610</v>
      </c>
      <c r="O7" s="47">
        <f t="shared" si="1"/>
        <v>22.073231073725879</v>
      </c>
      <c r="P7" s="9"/>
    </row>
    <row r="8" spans="1:133">
      <c r="A8" s="12"/>
      <c r="B8" s="25">
        <v>312.60000000000002</v>
      </c>
      <c r="C8" s="20" t="s">
        <v>10</v>
      </c>
      <c r="D8" s="46">
        <v>126403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126403</v>
      </c>
      <c r="O8" s="47">
        <f t="shared" si="1"/>
        <v>62.544779811974273</v>
      </c>
      <c r="P8" s="9"/>
    </row>
    <row r="9" spans="1:133">
      <c r="A9" s="12"/>
      <c r="B9" s="25">
        <v>314.10000000000002</v>
      </c>
      <c r="C9" s="20" t="s">
        <v>11</v>
      </c>
      <c r="D9" s="46">
        <v>172639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172639</v>
      </c>
      <c r="O9" s="47">
        <f t="shared" si="1"/>
        <v>85.4225630875804</v>
      </c>
      <c r="P9" s="9"/>
    </row>
    <row r="10" spans="1:133">
      <c r="A10" s="12"/>
      <c r="B10" s="25">
        <v>314.3</v>
      </c>
      <c r="C10" s="20" t="s">
        <v>12</v>
      </c>
      <c r="D10" s="46">
        <v>31698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31698</v>
      </c>
      <c r="O10" s="47">
        <f t="shared" si="1"/>
        <v>15.6843146956952</v>
      </c>
      <c r="P10" s="9"/>
    </row>
    <row r="11" spans="1:133">
      <c r="A11" s="12"/>
      <c r="B11" s="25">
        <v>314.8</v>
      </c>
      <c r="C11" s="20" t="s">
        <v>13</v>
      </c>
      <c r="D11" s="46">
        <v>14395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14395</v>
      </c>
      <c r="O11" s="47">
        <f t="shared" si="1"/>
        <v>7.1227115289460663</v>
      </c>
      <c r="P11" s="9"/>
    </row>
    <row r="12" spans="1:133">
      <c r="A12" s="12"/>
      <c r="B12" s="25">
        <v>315</v>
      </c>
      <c r="C12" s="20" t="s">
        <v>83</v>
      </c>
      <c r="D12" s="46">
        <v>46660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46660</v>
      </c>
      <c r="O12" s="47">
        <f t="shared" si="1"/>
        <v>23.087580405739732</v>
      </c>
      <c r="P12" s="9"/>
    </row>
    <row r="13" spans="1:133">
      <c r="A13" s="12"/>
      <c r="B13" s="25">
        <v>316</v>
      </c>
      <c r="C13" s="20" t="s">
        <v>97</v>
      </c>
      <c r="D13" s="46">
        <v>7255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7255</v>
      </c>
      <c r="O13" s="47">
        <f t="shared" si="1"/>
        <v>3.5898070262246411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145703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145703</v>
      </c>
      <c r="O14" s="45">
        <f t="shared" si="1"/>
        <v>72.094507669470559</v>
      </c>
      <c r="P14" s="10"/>
    </row>
    <row r="15" spans="1:133">
      <c r="A15" s="12"/>
      <c r="B15" s="25">
        <v>323.10000000000002</v>
      </c>
      <c r="C15" s="20" t="s">
        <v>17</v>
      </c>
      <c r="D15" s="46">
        <v>141695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141695</v>
      </c>
      <c r="O15" s="47">
        <f t="shared" si="1"/>
        <v>70.111331024245416</v>
      </c>
      <c r="P15" s="9"/>
    </row>
    <row r="16" spans="1:133">
      <c r="A16" s="12"/>
      <c r="B16" s="25">
        <v>329</v>
      </c>
      <c r="C16" s="20" t="s">
        <v>18</v>
      </c>
      <c r="D16" s="46">
        <v>4008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4008</v>
      </c>
      <c r="O16" s="47">
        <f t="shared" si="1"/>
        <v>1.983176645225136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250068</v>
      </c>
      <c r="E17" s="32">
        <f t="shared" si="5"/>
        <v>5000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255068</v>
      </c>
      <c r="O17" s="45">
        <f t="shared" si="1"/>
        <v>126.2088075210292</v>
      </c>
      <c r="P17" s="10"/>
    </row>
    <row r="18" spans="1:16">
      <c r="A18" s="12"/>
      <c r="B18" s="25">
        <v>331.5</v>
      </c>
      <c r="C18" s="20" t="s">
        <v>65</v>
      </c>
      <c r="D18" s="46">
        <v>0</v>
      </c>
      <c r="E18" s="46">
        <v>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5000</v>
      </c>
      <c r="O18" s="47">
        <f t="shared" si="1"/>
        <v>2.4740227610094014</v>
      </c>
      <c r="P18" s="9"/>
    </row>
    <row r="19" spans="1:16">
      <c r="A19" s="12"/>
      <c r="B19" s="25">
        <v>334.2</v>
      </c>
      <c r="C19" s="20" t="s">
        <v>20</v>
      </c>
      <c r="D19" s="46">
        <v>46718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46718</v>
      </c>
      <c r="O19" s="47">
        <f t="shared" si="1"/>
        <v>23.11627906976744</v>
      </c>
      <c r="P19" s="9"/>
    </row>
    <row r="20" spans="1:16">
      <c r="A20" s="12"/>
      <c r="B20" s="25">
        <v>334.39</v>
      </c>
      <c r="C20" s="20" t="s">
        <v>125</v>
      </c>
      <c r="D20" s="46">
        <v>52500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52500</v>
      </c>
      <c r="O20" s="47">
        <f t="shared" si="1"/>
        <v>25.977238990598714</v>
      </c>
      <c r="P20" s="9"/>
    </row>
    <row r="21" spans="1:16">
      <c r="A21" s="12"/>
      <c r="B21" s="25">
        <v>335.12</v>
      </c>
      <c r="C21" s="20" t="s">
        <v>85</v>
      </c>
      <c r="D21" s="46">
        <v>67721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67721</v>
      </c>
      <c r="O21" s="47">
        <f t="shared" si="1"/>
        <v>33.508659079663531</v>
      </c>
      <c r="P21" s="9"/>
    </row>
    <row r="22" spans="1:16">
      <c r="A22" s="12"/>
      <c r="B22" s="25">
        <v>335.14</v>
      </c>
      <c r="C22" s="20" t="s">
        <v>86</v>
      </c>
      <c r="D22" s="46">
        <v>1022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1022</v>
      </c>
      <c r="O22" s="47">
        <f t="shared" si="1"/>
        <v>0.50569025235032161</v>
      </c>
      <c r="P22" s="9"/>
    </row>
    <row r="23" spans="1:16">
      <c r="A23" s="12"/>
      <c r="B23" s="25">
        <v>335.15</v>
      </c>
      <c r="C23" s="20" t="s">
        <v>87</v>
      </c>
      <c r="D23" s="46">
        <v>1210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1210</v>
      </c>
      <c r="O23" s="47">
        <f t="shared" si="1"/>
        <v>0.59871350816427515</v>
      </c>
      <c r="P23" s="9"/>
    </row>
    <row r="24" spans="1:16">
      <c r="A24" s="12"/>
      <c r="B24" s="25">
        <v>335.16</v>
      </c>
      <c r="C24" s="20" t="s">
        <v>100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13335</v>
      </c>
      <c r="O24" s="47">
        <f t="shared" si="1"/>
        <v>6.5982187036120736</v>
      </c>
      <c r="P24" s="9"/>
    </row>
    <row r="25" spans="1:16">
      <c r="A25" s="12"/>
      <c r="B25" s="25">
        <v>335.18</v>
      </c>
      <c r="C25" s="20" t="s">
        <v>89</v>
      </c>
      <c r="D25" s="46">
        <v>50100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50100</v>
      </c>
      <c r="O25" s="47">
        <f t="shared" si="1"/>
        <v>24.789708065314201</v>
      </c>
      <c r="P25" s="9"/>
    </row>
    <row r="26" spans="1:16">
      <c r="A26" s="12"/>
      <c r="B26" s="25">
        <v>335.39</v>
      </c>
      <c r="C26" s="20" t="s">
        <v>111</v>
      </c>
      <c r="D26" s="46">
        <v>17462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17462</v>
      </c>
      <c r="O26" s="47">
        <f t="shared" si="1"/>
        <v>8.6402770905492332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SUM(D28:D35)</f>
        <v>212607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1259678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1472285</v>
      </c>
      <c r="O27" s="45">
        <f t="shared" si="1"/>
        <v>728.4933201385453</v>
      </c>
      <c r="P27" s="10"/>
    </row>
    <row r="28" spans="1:16">
      <c r="A28" s="12"/>
      <c r="B28" s="25">
        <v>341.3</v>
      </c>
      <c r="C28" s="20" t="s">
        <v>112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2135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8">SUM(D28:M28)</f>
        <v>2135</v>
      </c>
      <c r="O28" s="47">
        <f t="shared" si="1"/>
        <v>1.0564077189510144</v>
      </c>
      <c r="P28" s="9"/>
    </row>
    <row r="29" spans="1:16">
      <c r="A29" s="12"/>
      <c r="B29" s="25">
        <v>342.2</v>
      </c>
      <c r="C29" s="20" t="s">
        <v>38</v>
      </c>
      <c r="D29" s="46">
        <v>31974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31974</v>
      </c>
      <c r="O29" s="47">
        <f t="shared" si="1"/>
        <v>15.820880752102919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379993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379993</v>
      </c>
      <c r="O30" s="47">
        <f t="shared" si="1"/>
        <v>188.02226620484907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451952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451952</v>
      </c>
      <c r="O31" s="47">
        <f t="shared" si="1"/>
        <v>223.62790697674419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425598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425598</v>
      </c>
      <c r="O32" s="47">
        <f t="shared" si="1"/>
        <v>210.58782780801585</v>
      </c>
      <c r="P32" s="9"/>
    </row>
    <row r="33" spans="1:119">
      <c r="A33" s="12"/>
      <c r="B33" s="25">
        <v>343.8</v>
      </c>
      <c r="C33" s="20" t="s">
        <v>42</v>
      </c>
      <c r="D33" s="46">
        <v>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2500</v>
      </c>
      <c r="O33" s="47">
        <f t="shared" si="1"/>
        <v>1.2370113805047007</v>
      </c>
      <c r="P33" s="9"/>
    </row>
    <row r="34" spans="1:119">
      <c r="A34" s="12"/>
      <c r="B34" s="25">
        <v>343.9</v>
      </c>
      <c r="C34" s="20" t="s">
        <v>118</v>
      </c>
      <c r="D34" s="46">
        <v>6600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6600</v>
      </c>
      <c r="O34" s="47">
        <f t="shared" si="1"/>
        <v>3.2657100445324097</v>
      </c>
      <c r="P34" s="9"/>
    </row>
    <row r="35" spans="1:119">
      <c r="A35" s="12"/>
      <c r="B35" s="25">
        <v>349</v>
      </c>
      <c r="C35" s="20" t="s">
        <v>120</v>
      </c>
      <c r="D35" s="46">
        <v>171533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171533</v>
      </c>
      <c r="O35" s="47">
        <f t="shared" si="1"/>
        <v>84.875309252845128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SUM(D37:D38)</f>
        <v>51873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29170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6" si="10">SUM(D36:M36)</f>
        <v>81043</v>
      </c>
      <c r="O36" s="45">
        <f t="shared" si="1"/>
        <v>40.100445324096981</v>
      </c>
      <c r="P36" s="10"/>
    </row>
    <row r="37" spans="1:119">
      <c r="A37" s="13"/>
      <c r="B37" s="39">
        <v>351.1</v>
      </c>
      <c r="C37" s="21" t="s">
        <v>46</v>
      </c>
      <c r="D37" s="46">
        <v>3522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3522</v>
      </c>
      <c r="O37" s="47">
        <f t="shared" si="1"/>
        <v>1.7427016328550222</v>
      </c>
      <c r="P37" s="9"/>
    </row>
    <row r="38" spans="1:119">
      <c r="A38" s="13"/>
      <c r="B38" s="39">
        <v>359</v>
      </c>
      <c r="C38" s="21" t="s">
        <v>94</v>
      </c>
      <c r="D38" s="46">
        <v>48351</v>
      </c>
      <c r="E38" s="46">
        <v>0</v>
      </c>
      <c r="F38" s="46">
        <v>0</v>
      </c>
      <c r="G38" s="46">
        <v>0</v>
      </c>
      <c r="H38" s="46">
        <v>0</v>
      </c>
      <c r="I38" s="46">
        <v>29170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77521</v>
      </c>
      <c r="O38" s="47">
        <f t="shared" si="1"/>
        <v>38.357743691241957</v>
      </c>
      <c r="P38" s="9"/>
    </row>
    <row r="39" spans="1:119" ht="15.75">
      <c r="A39" s="29" t="s">
        <v>2</v>
      </c>
      <c r="B39" s="30"/>
      <c r="C39" s="31"/>
      <c r="D39" s="32">
        <f t="shared" ref="D39:M39" si="11">SUM(D40:D42)</f>
        <v>50433</v>
      </c>
      <c r="E39" s="32">
        <f t="shared" si="11"/>
        <v>11229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40415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102077</v>
      </c>
      <c r="O39" s="45">
        <f t="shared" si="1"/>
        <v>50.508164275111334</v>
      </c>
      <c r="P39" s="10"/>
    </row>
    <row r="40" spans="1:119">
      <c r="A40" s="12"/>
      <c r="B40" s="25">
        <v>361.1</v>
      </c>
      <c r="C40" s="20" t="s">
        <v>47</v>
      </c>
      <c r="D40" s="46">
        <v>22800</v>
      </c>
      <c r="E40" s="46">
        <v>11229</v>
      </c>
      <c r="F40" s="46">
        <v>0</v>
      </c>
      <c r="G40" s="46">
        <v>0</v>
      </c>
      <c r="H40" s="46">
        <v>0</v>
      </c>
      <c r="I40" s="46">
        <v>28945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62974</v>
      </c>
      <c r="O40" s="47">
        <f t="shared" si="1"/>
        <v>31.159821870361206</v>
      </c>
      <c r="P40" s="9"/>
    </row>
    <row r="41" spans="1:119">
      <c r="A41" s="12"/>
      <c r="B41" s="25">
        <v>362</v>
      </c>
      <c r="C41" s="20" t="s">
        <v>48</v>
      </c>
      <c r="D41" s="46">
        <v>8312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8312</v>
      </c>
      <c r="O41" s="47">
        <f t="shared" si="1"/>
        <v>4.1128154379020287</v>
      </c>
      <c r="P41" s="9"/>
    </row>
    <row r="42" spans="1:119">
      <c r="A42" s="12"/>
      <c r="B42" s="25">
        <v>369.9</v>
      </c>
      <c r="C42" s="20" t="s">
        <v>50</v>
      </c>
      <c r="D42" s="46">
        <v>19321</v>
      </c>
      <c r="E42" s="46">
        <v>0</v>
      </c>
      <c r="F42" s="46">
        <v>0</v>
      </c>
      <c r="G42" s="46">
        <v>0</v>
      </c>
      <c r="H42" s="46">
        <v>0</v>
      </c>
      <c r="I42" s="46">
        <v>11470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30791</v>
      </c>
      <c r="O42" s="47">
        <f t="shared" si="1"/>
        <v>15.235526966848095</v>
      </c>
      <c r="P42" s="9"/>
    </row>
    <row r="43" spans="1:119" ht="15.75">
      <c r="A43" s="29" t="s">
        <v>35</v>
      </c>
      <c r="B43" s="30"/>
      <c r="C43" s="31"/>
      <c r="D43" s="32">
        <f t="shared" ref="D43:M43" si="12">SUM(D44:D45)</f>
        <v>9208</v>
      </c>
      <c r="E43" s="32">
        <f t="shared" si="12"/>
        <v>4592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90371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104171</v>
      </c>
      <c r="O43" s="45">
        <f t="shared" si="1"/>
        <v>51.544285007422069</v>
      </c>
      <c r="P43" s="9"/>
    </row>
    <row r="44" spans="1:119">
      <c r="A44" s="12"/>
      <c r="B44" s="25">
        <v>381</v>
      </c>
      <c r="C44" s="20" t="s">
        <v>51</v>
      </c>
      <c r="D44" s="46">
        <v>0</v>
      </c>
      <c r="E44" s="46">
        <v>4592</v>
      </c>
      <c r="F44" s="46">
        <v>0</v>
      </c>
      <c r="G44" s="46">
        <v>0</v>
      </c>
      <c r="H44" s="46">
        <v>0</v>
      </c>
      <c r="I44" s="46">
        <v>90371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94963</v>
      </c>
      <c r="O44" s="47">
        <f t="shared" si="1"/>
        <v>46.988124690747156</v>
      </c>
      <c r="P44" s="9"/>
    </row>
    <row r="45" spans="1:119" ht="15.75" thickBot="1">
      <c r="A45" s="12"/>
      <c r="B45" s="25">
        <v>388.1</v>
      </c>
      <c r="C45" s="20" t="s">
        <v>126</v>
      </c>
      <c r="D45" s="46">
        <v>9208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9208</v>
      </c>
      <c r="O45" s="47">
        <f t="shared" si="1"/>
        <v>4.5561603166749132</v>
      </c>
      <c r="P45" s="9"/>
    </row>
    <row r="46" spans="1:119" ht="16.5" thickBot="1">
      <c r="A46" s="14" t="s">
        <v>44</v>
      </c>
      <c r="B46" s="23"/>
      <c r="C46" s="22"/>
      <c r="D46" s="15">
        <f t="shared" ref="D46:M46" si="13">SUM(D5,D14,D17,D27,D36,D39,D43)</f>
        <v>1293362</v>
      </c>
      <c r="E46" s="15">
        <f t="shared" si="13"/>
        <v>139689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1419634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2852685</v>
      </c>
      <c r="O46" s="38">
        <f t="shared" si="1"/>
        <v>1411.5215239980207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127</v>
      </c>
      <c r="M48" s="48"/>
      <c r="N48" s="48"/>
      <c r="O48" s="43">
        <v>2021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489431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489431</v>
      </c>
      <c r="O5" s="33">
        <f t="shared" ref="O5:O47" si="1">(N5/O$49)</f>
        <v>241.21784130113357</v>
      </c>
      <c r="P5" s="6"/>
    </row>
    <row r="6" spans="1:133">
      <c r="A6" s="12"/>
      <c r="B6" s="25">
        <v>311</v>
      </c>
      <c r="C6" s="20" t="s">
        <v>1</v>
      </c>
      <c r="D6" s="46">
        <v>86528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86528</v>
      </c>
      <c r="O6" s="47">
        <f t="shared" si="1"/>
        <v>42.645638245441106</v>
      </c>
      <c r="P6" s="9"/>
    </row>
    <row r="7" spans="1:133">
      <c r="A7" s="12"/>
      <c r="B7" s="25">
        <v>312.10000000000002</v>
      </c>
      <c r="C7" s="20" t="s">
        <v>76</v>
      </c>
      <c r="D7" s="46">
        <v>41832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41832</v>
      </c>
      <c r="O7" s="47">
        <f t="shared" si="1"/>
        <v>20.617052735337605</v>
      </c>
      <c r="P7" s="9"/>
    </row>
    <row r="8" spans="1:133">
      <c r="A8" s="12"/>
      <c r="B8" s="25">
        <v>312.60000000000002</v>
      </c>
      <c r="C8" s="20" t="s">
        <v>10</v>
      </c>
      <c r="D8" s="46">
        <v>125960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125960</v>
      </c>
      <c r="O8" s="47">
        <f t="shared" si="1"/>
        <v>62.079842286840808</v>
      </c>
      <c r="P8" s="9"/>
    </row>
    <row r="9" spans="1:133">
      <c r="A9" s="12"/>
      <c r="B9" s="25">
        <v>314.10000000000002</v>
      </c>
      <c r="C9" s="20" t="s">
        <v>11</v>
      </c>
      <c r="D9" s="46">
        <v>141883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141883</v>
      </c>
      <c r="O9" s="47">
        <f t="shared" si="1"/>
        <v>69.9275505174963</v>
      </c>
      <c r="P9" s="9"/>
    </row>
    <row r="10" spans="1:133">
      <c r="A10" s="12"/>
      <c r="B10" s="25">
        <v>314.3</v>
      </c>
      <c r="C10" s="20" t="s">
        <v>12</v>
      </c>
      <c r="D10" s="46">
        <v>33024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33024</v>
      </c>
      <c r="O10" s="47">
        <f t="shared" si="1"/>
        <v>16.275998028585509</v>
      </c>
      <c r="P10" s="9"/>
    </row>
    <row r="11" spans="1:133">
      <c r="A11" s="12"/>
      <c r="B11" s="25">
        <v>314.8</v>
      </c>
      <c r="C11" s="20" t="s">
        <v>13</v>
      </c>
      <c r="D11" s="46">
        <v>14646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14646</v>
      </c>
      <c r="O11" s="47">
        <f t="shared" si="1"/>
        <v>7.2183341547560378</v>
      </c>
      <c r="P11" s="9"/>
    </row>
    <row r="12" spans="1:133">
      <c r="A12" s="12"/>
      <c r="B12" s="25">
        <v>315</v>
      </c>
      <c r="C12" s="20" t="s">
        <v>83</v>
      </c>
      <c r="D12" s="46">
        <v>45558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45558</v>
      </c>
      <c r="O12" s="47">
        <f t="shared" si="1"/>
        <v>22.453425332676193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142893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142893</v>
      </c>
      <c r="O13" s="45">
        <f t="shared" si="1"/>
        <v>70.425332676195168</v>
      </c>
      <c r="P13" s="10"/>
    </row>
    <row r="14" spans="1:133">
      <c r="A14" s="12"/>
      <c r="B14" s="25">
        <v>322</v>
      </c>
      <c r="C14" s="20" t="s">
        <v>84</v>
      </c>
      <c r="D14" s="46">
        <v>15115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15115</v>
      </c>
      <c r="O14" s="47">
        <f t="shared" si="1"/>
        <v>7.4494825036964025</v>
      </c>
      <c r="P14" s="9"/>
    </row>
    <row r="15" spans="1:133">
      <c r="A15" s="12"/>
      <c r="B15" s="25">
        <v>323.10000000000002</v>
      </c>
      <c r="C15" s="20" t="s">
        <v>17</v>
      </c>
      <c r="D15" s="46">
        <v>119019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119019</v>
      </c>
      <c r="O15" s="47">
        <f t="shared" si="1"/>
        <v>58.658945293247903</v>
      </c>
      <c r="P15" s="9"/>
    </row>
    <row r="16" spans="1:133">
      <c r="A16" s="12"/>
      <c r="B16" s="25">
        <v>367</v>
      </c>
      <c r="C16" s="20" t="s">
        <v>98</v>
      </c>
      <c r="D16" s="46">
        <v>8759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8759</v>
      </c>
      <c r="O16" s="47">
        <f t="shared" si="1"/>
        <v>4.3169048792508624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266371</v>
      </c>
      <c r="E17" s="32">
        <f t="shared" si="5"/>
        <v>133601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49300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449272</v>
      </c>
      <c r="O17" s="45">
        <f t="shared" si="1"/>
        <v>221.42533267619518</v>
      </c>
      <c r="P17" s="10"/>
    </row>
    <row r="18" spans="1:16">
      <c r="A18" s="12"/>
      <c r="B18" s="25">
        <v>331.1</v>
      </c>
      <c r="C18" s="20" t="s">
        <v>115</v>
      </c>
      <c r="D18" s="46">
        <v>105699</v>
      </c>
      <c r="E18" s="46">
        <v>133601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239300</v>
      </c>
      <c r="O18" s="47">
        <f t="shared" si="1"/>
        <v>117.93987185805815</v>
      </c>
      <c r="P18" s="9"/>
    </row>
    <row r="19" spans="1:16">
      <c r="A19" s="12"/>
      <c r="B19" s="25">
        <v>334.31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49300</v>
      </c>
      <c r="O19" s="47">
        <f t="shared" si="1"/>
        <v>24.297683587974372</v>
      </c>
      <c r="P19" s="9"/>
    </row>
    <row r="20" spans="1:16">
      <c r="A20" s="12"/>
      <c r="B20" s="25">
        <v>334.7</v>
      </c>
      <c r="C20" s="20" t="s">
        <v>22</v>
      </c>
      <c r="D20" s="46">
        <v>11600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11600</v>
      </c>
      <c r="O20" s="47">
        <f t="shared" si="1"/>
        <v>5.7171020206998522</v>
      </c>
      <c r="P20" s="9"/>
    </row>
    <row r="21" spans="1:16">
      <c r="A21" s="12"/>
      <c r="B21" s="25">
        <v>335.12</v>
      </c>
      <c r="C21" s="20" t="s">
        <v>85</v>
      </c>
      <c r="D21" s="46">
        <v>64062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64062</v>
      </c>
      <c r="O21" s="47">
        <f t="shared" si="1"/>
        <v>31.573188762937409</v>
      </c>
      <c r="P21" s="9"/>
    </row>
    <row r="22" spans="1:16">
      <c r="A22" s="12"/>
      <c r="B22" s="25">
        <v>335.14</v>
      </c>
      <c r="C22" s="20" t="s">
        <v>86</v>
      </c>
      <c r="D22" s="46">
        <v>1439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1439</v>
      </c>
      <c r="O22" s="47">
        <f t="shared" si="1"/>
        <v>0.70921636274026612</v>
      </c>
      <c r="P22" s="9"/>
    </row>
    <row r="23" spans="1:16">
      <c r="A23" s="12"/>
      <c r="B23" s="25">
        <v>335.15</v>
      </c>
      <c r="C23" s="20" t="s">
        <v>87</v>
      </c>
      <c r="D23" s="46">
        <v>1189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1189</v>
      </c>
      <c r="O23" s="47">
        <f t="shared" si="1"/>
        <v>0.58600295712173489</v>
      </c>
      <c r="P23" s="9"/>
    </row>
    <row r="24" spans="1:16">
      <c r="A24" s="12"/>
      <c r="B24" s="25">
        <v>335.16</v>
      </c>
      <c r="C24" s="20" t="s">
        <v>100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13335</v>
      </c>
      <c r="O24" s="47">
        <f t="shared" si="1"/>
        <v>6.5722030556924596</v>
      </c>
      <c r="P24" s="9"/>
    </row>
    <row r="25" spans="1:16">
      <c r="A25" s="12"/>
      <c r="B25" s="25">
        <v>335.18</v>
      </c>
      <c r="C25" s="20" t="s">
        <v>89</v>
      </c>
      <c r="D25" s="46">
        <v>52089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52089</v>
      </c>
      <c r="O25" s="47">
        <f t="shared" si="1"/>
        <v>25.672252341054708</v>
      </c>
      <c r="P25" s="9"/>
    </row>
    <row r="26" spans="1:16">
      <c r="A26" s="12"/>
      <c r="B26" s="25">
        <v>335.39</v>
      </c>
      <c r="C26" s="20" t="s">
        <v>111</v>
      </c>
      <c r="D26" s="46">
        <v>16958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16958</v>
      </c>
      <c r="O26" s="47">
        <f t="shared" si="1"/>
        <v>8.3578117299162145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SUM(D28:D38)</f>
        <v>269508</v>
      </c>
      <c r="E27" s="32">
        <f t="shared" si="7"/>
        <v>116773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1202755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1589036</v>
      </c>
      <c r="O27" s="45">
        <f t="shared" si="1"/>
        <v>783.16214884179396</v>
      </c>
      <c r="P27" s="10"/>
    </row>
    <row r="28" spans="1:16">
      <c r="A28" s="12"/>
      <c r="B28" s="25">
        <v>341.3</v>
      </c>
      <c r="C28" s="20" t="s">
        <v>112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2025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8">SUM(D28:M28)</f>
        <v>2025</v>
      </c>
      <c r="O28" s="47">
        <f t="shared" si="1"/>
        <v>0.99802858551010354</v>
      </c>
      <c r="P28" s="9"/>
    </row>
    <row r="29" spans="1:16">
      <c r="A29" s="12"/>
      <c r="B29" s="25">
        <v>341.9</v>
      </c>
      <c r="C29" s="20" t="s">
        <v>91</v>
      </c>
      <c r="D29" s="46">
        <v>150444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150444</v>
      </c>
      <c r="O29" s="47">
        <f t="shared" si="1"/>
        <v>74.146870379497287</v>
      </c>
      <c r="P29" s="9"/>
    </row>
    <row r="30" spans="1:16">
      <c r="A30" s="12"/>
      <c r="B30" s="25">
        <v>342.2</v>
      </c>
      <c r="C30" s="20" t="s">
        <v>38</v>
      </c>
      <c r="D30" s="46">
        <v>31974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31974</v>
      </c>
      <c r="O30" s="47">
        <f t="shared" si="1"/>
        <v>15.75850172498768</v>
      </c>
      <c r="P30" s="9"/>
    </row>
    <row r="31" spans="1:16">
      <c r="A31" s="12"/>
      <c r="B31" s="25">
        <v>342.4</v>
      </c>
      <c r="C31" s="20" t="s">
        <v>117</v>
      </c>
      <c r="D31" s="46">
        <v>80367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80367</v>
      </c>
      <c r="O31" s="47">
        <f t="shared" si="1"/>
        <v>39.609167077378018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349992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349992</v>
      </c>
      <c r="O32" s="47">
        <f t="shared" si="1"/>
        <v>172.49482503696402</v>
      </c>
      <c r="P32" s="9"/>
    </row>
    <row r="33" spans="1:119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429556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429556</v>
      </c>
      <c r="O33" s="47">
        <f t="shared" si="1"/>
        <v>211.70823065549533</v>
      </c>
      <c r="P33" s="9"/>
    </row>
    <row r="34" spans="1:119">
      <c r="A34" s="12"/>
      <c r="B34" s="25">
        <v>343.6</v>
      </c>
      <c r="C34" s="20" t="s">
        <v>66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392781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392781</v>
      </c>
      <c r="O34" s="47">
        <f t="shared" si="1"/>
        <v>193.58353868900937</v>
      </c>
      <c r="P34" s="9"/>
    </row>
    <row r="35" spans="1:119">
      <c r="A35" s="12"/>
      <c r="B35" s="25">
        <v>343.8</v>
      </c>
      <c r="C35" s="20" t="s">
        <v>42</v>
      </c>
      <c r="D35" s="46">
        <v>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2500</v>
      </c>
      <c r="O35" s="47">
        <f t="shared" si="1"/>
        <v>1.2321340561853129</v>
      </c>
      <c r="P35" s="9"/>
    </row>
    <row r="36" spans="1:119">
      <c r="A36" s="12"/>
      <c r="B36" s="25">
        <v>343.9</v>
      </c>
      <c r="C36" s="20" t="s">
        <v>118</v>
      </c>
      <c r="D36" s="46">
        <v>3300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3300</v>
      </c>
      <c r="O36" s="47">
        <f t="shared" si="1"/>
        <v>1.6264169541646132</v>
      </c>
      <c r="P36" s="9"/>
    </row>
    <row r="37" spans="1:119">
      <c r="A37" s="12"/>
      <c r="B37" s="25">
        <v>345.9</v>
      </c>
      <c r="C37" s="20" t="s">
        <v>119</v>
      </c>
      <c r="D37" s="46">
        <v>0</v>
      </c>
      <c r="E37" s="46">
        <v>116773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116773</v>
      </c>
      <c r="O37" s="47">
        <f t="shared" si="1"/>
        <v>57.551996057171017</v>
      </c>
      <c r="P37" s="9"/>
    </row>
    <row r="38" spans="1:119">
      <c r="A38" s="12"/>
      <c r="B38" s="25">
        <v>349</v>
      </c>
      <c r="C38" s="20" t="s">
        <v>120</v>
      </c>
      <c r="D38" s="46">
        <v>923</v>
      </c>
      <c r="E38" s="46">
        <v>0</v>
      </c>
      <c r="F38" s="46">
        <v>0</v>
      </c>
      <c r="G38" s="46">
        <v>0</v>
      </c>
      <c r="H38" s="46">
        <v>0</v>
      </c>
      <c r="I38" s="46">
        <v>28401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29324</v>
      </c>
      <c r="O38" s="47">
        <f t="shared" si="1"/>
        <v>14.452439625431246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SUM(D40:D41)</f>
        <v>2313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7" si="10">SUM(D39:M39)</f>
        <v>2313</v>
      </c>
      <c r="O39" s="45">
        <f t="shared" si="1"/>
        <v>1.1399704287826515</v>
      </c>
      <c r="P39" s="10"/>
    </row>
    <row r="40" spans="1:119">
      <c r="A40" s="13"/>
      <c r="B40" s="39">
        <v>351.1</v>
      </c>
      <c r="C40" s="21" t="s">
        <v>46</v>
      </c>
      <c r="D40" s="46">
        <v>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278</v>
      </c>
      <c r="O40" s="47">
        <f t="shared" si="1"/>
        <v>0.13701330704780681</v>
      </c>
      <c r="P40" s="9"/>
    </row>
    <row r="41" spans="1:119">
      <c r="A41" s="13"/>
      <c r="B41" s="39">
        <v>351.9</v>
      </c>
      <c r="C41" s="21" t="s">
        <v>121</v>
      </c>
      <c r="D41" s="46">
        <v>2035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2035</v>
      </c>
      <c r="O41" s="47">
        <f t="shared" si="1"/>
        <v>1.0029571217348447</v>
      </c>
      <c r="P41" s="9"/>
    </row>
    <row r="42" spans="1:119" ht="15.75">
      <c r="A42" s="29" t="s">
        <v>2</v>
      </c>
      <c r="B42" s="30"/>
      <c r="C42" s="31"/>
      <c r="D42" s="32">
        <f t="shared" ref="D42:M42" si="11">SUM(D43:D46)</f>
        <v>38532</v>
      </c>
      <c r="E42" s="32">
        <f t="shared" si="11"/>
        <v>3321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5750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47603</v>
      </c>
      <c r="O42" s="45">
        <f t="shared" si="1"/>
        <v>23.461310990635781</v>
      </c>
      <c r="P42" s="10"/>
    </row>
    <row r="43" spans="1:119">
      <c r="A43" s="12"/>
      <c r="B43" s="25">
        <v>361.1</v>
      </c>
      <c r="C43" s="20" t="s">
        <v>47</v>
      </c>
      <c r="D43" s="46">
        <v>4821</v>
      </c>
      <c r="E43" s="46">
        <v>3321</v>
      </c>
      <c r="F43" s="46">
        <v>0</v>
      </c>
      <c r="G43" s="46">
        <v>0</v>
      </c>
      <c r="H43" s="46">
        <v>0</v>
      </c>
      <c r="I43" s="46">
        <v>5750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13892</v>
      </c>
      <c r="O43" s="47">
        <f t="shared" si="1"/>
        <v>6.8467225234105467</v>
      </c>
      <c r="P43" s="9"/>
    </row>
    <row r="44" spans="1:119">
      <c r="A44" s="12"/>
      <c r="B44" s="25">
        <v>362</v>
      </c>
      <c r="C44" s="20" t="s">
        <v>48</v>
      </c>
      <c r="D44" s="46">
        <v>7086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7086</v>
      </c>
      <c r="O44" s="47">
        <f t="shared" si="1"/>
        <v>3.4923607688516509</v>
      </c>
      <c r="P44" s="9"/>
    </row>
    <row r="45" spans="1:119">
      <c r="A45" s="12"/>
      <c r="B45" s="25">
        <v>366</v>
      </c>
      <c r="C45" s="20" t="s">
        <v>122</v>
      </c>
      <c r="D45" s="46">
        <v>9208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9208</v>
      </c>
      <c r="O45" s="47">
        <f t="shared" si="1"/>
        <v>4.538196155741745</v>
      </c>
      <c r="P45" s="9"/>
    </row>
    <row r="46" spans="1:119" ht="15.75" thickBot="1">
      <c r="A46" s="12"/>
      <c r="B46" s="25">
        <v>369.9</v>
      </c>
      <c r="C46" s="20" t="s">
        <v>50</v>
      </c>
      <c r="D46" s="46">
        <v>17417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17417</v>
      </c>
      <c r="O46" s="47">
        <f t="shared" si="1"/>
        <v>8.5840315426318377</v>
      </c>
      <c r="P46" s="9"/>
    </row>
    <row r="47" spans="1:119" ht="16.5" thickBot="1">
      <c r="A47" s="14" t="s">
        <v>44</v>
      </c>
      <c r="B47" s="23"/>
      <c r="C47" s="22"/>
      <c r="D47" s="15">
        <f>SUM(D5,D13,D17,D27,D39,D42)</f>
        <v>1209048</v>
      </c>
      <c r="E47" s="15">
        <f t="shared" ref="E47:M47" si="12">SUM(E5,E13,E17,E27,E39,E42)</f>
        <v>253695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1257805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0"/>
        <v>2720548</v>
      </c>
      <c r="O47" s="38">
        <f t="shared" si="1"/>
        <v>1340.8319369147364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123</v>
      </c>
      <c r="M49" s="48"/>
      <c r="N49" s="48"/>
      <c r="O49" s="43">
        <v>2029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441372</v>
      </c>
      <c r="E5" s="27">
        <f t="shared" si="0"/>
        <v>115742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557114</v>
      </c>
      <c r="O5" s="33">
        <f t="shared" ref="O5:O42" si="1">(N5/O$44)</f>
        <v>282.94261046216354</v>
      </c>
      <c r="P5" s="6"/>
    </row>
    <row r="6" spans="1:133">
      <c r="A6" s="12"/>
      <c r="B6" s="25">
        <v>311</v>
      </c>
      <c r="C6" s="20" t="s">
        <v>1</v>
      </c>
      <c r="D6" s="46">
        <v>87954</v>
      </c>
      <c r="E6" s="46">
        <v>115742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203696</v>
      </c>
      <c r="O6" s="47">
        <f t="shared" si="1"/>
        <v>103.45149822244794</v>
      </c>
      <c r="P6" s="9"/>
    </row>
    <row r="7" spans="1:133">
      <c r="A7" s="12"/>
      <c r="B7" s="25">
        <v>312.41000000000003</v>
      </c>
      <c r="C7" s="20" t="s">
        <v>9</v>
      </c>
      <c r="D7" s="46">
        <v>38746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38746</v>
      </c>
      <c r="O7" s="47">
        <f t="shared" si="1"/>
        <v>19.678009141696293</v>
      </c>
      <c r="P7" s="9"/>
    </row>
    <row r="8" spans="1:133">
      <c r="A8" s="12"/>
      <c r="B8" s="25">
        <v>312.60000000000002</v>
      </c>
      <c r="C8" s="20" t="s">
        <v>10</v>
      </c>
      <c r="D8" s="46">
        <v>110501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110501</v>
      </c>
      <c r="O8" s="47">
        <f t="shared" si="1"/>
        <v>56.120365667851701</v>
      </c>
      <c r="P8" s="9"/>
    </row>
    <row r="9" spans="1:133">
      <c r="A9" s="12"/>
      <c r="B9" s="25">
        <v>314.10000000000002</v>
      </c>
      <c r="C9" s="20" t="s">
        <v>11</v>
      </c>
      <c r="D9" s="46">
        <v>118583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118583</v>
      </c>
      <c r="O9" s="47">
        <f t="shared" si="1"/>
        <v>60.22498730319959</v>
      </c>
      <c r="P9" s="9"/>
    </row>
    <row r="10" spans="1:133">
      <c r="A10" s="12"/>
      <c r="B10" s="25">
        <v>314.3</v>
      </c>
      <c r="C10" s="20" t="s">
        <v>12</v>
      </c>
      <c r="D10" s="46">
        <v>33070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33070</v>
      </c>
      <c r="O10" s="47">
        <f t="shared" si="1"/>
        <v>16.795327577450482</v>
      </c>
      <c r="P10" s="9"/>
    </row>
    <row r="11" spans="1:133">
      <c r="A11" s="12"/>
      <c r="B11" s="25">
        <v>314.8</v>
      </c>
      <c r="C11" s="20" t="s">
        <v>13</v>
      </c>
      <c r="D11" s="46">
        <v>12319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12319</v>
      </c>
      <c r="O11" s="47">
        <f t="shared" si="1"/>
        <v>6.2564753682072114</v>
      </c>
      <c r="P11" s="9"/>
    </row>
    <row r="12" spans="1:133">
      <c r="A12" s="12"/>
      <c r="B12" s="25">
        <v>315</v>
      </c>
      <c r="C12" s="20" t="s">
        <v>83</v>
      </c>
      <c r="D12" s="46">
        <v>40199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40199</v>
      </c>
      <c r="O12" s="47">
        <f t="shared" si="1"/>
        <v>20.415947181310308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200757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200757</v>
      </c>
      <c r="O13" s="45">
        <f t="shared" si="1"/>
        <v>101.95886236668359</v>
      </c>
      <c r="P13" s="10"/>
    </row>
    <row r="14" spans="1:133">
      <c r="A14" s="12"/>
      <c r="B14" s="25">
        <v>323.10000000000002</v>
      </c>
      <c r="C14" s="20" t="s">
        <v>17</v>
      </c>
      <c r="D14" s="46">
        <v>93139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93139</v>
      </c>
      <c r="O14" s="47">
        <f t="shared" si="1"/>
        <v>47.302691721686138</v>
      </c>
      <c r="P14" s="9"/>
    </row>
    <row r="15" spans="1:133">
      <c r="A15" s="12"/>
      <c r="B15" s="25">
        <v>329</v>
      </c>
      <c r="C15" s="20" t="s">
        <v>18</v>
      </c>
      <c r="D15" s="46">
        <v>107618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107618</v>
      </c>
      <c r="O15" s="47">
        <f t="shared" si="1"/>
        <v>54.656170644997459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SUM(D17:D25)</f>
        <v>186286</v>
      </c>
      <c r="E16" s="32">
        <f t="shared" si="5"/>
        <v>479548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665834</v>
      </c>
      <c r="O16" s="45">
        <f t="shared" si="1"/>
        <v>338.15845606907061</v>
      </c>
      <c r="P16" s="10"/>
    </row>
    <row r="17" spans="1:16">
      <c r="A17" s="12"/>
      <c r="B17" s="25">
        <v>331.35</v>
      </c>
      <c r="C17" s="20" t="s">
        <v>110</v>
      </c>
      <c r="D17" s="46">
        <v>0</v>
      </c>
      <c r="E17" s="46">
        <v>479548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479548</v>
      </c>
      <c r="O17" s="47">
        <f t="shared" si="1"/>
        <v>243.54900964956832</v>
      </c>
      <c r="P17" s="9"/>
    </row>
    <row r="18" spans="1:16">
      <c r="A18" s="12"/>
      <c r="B18" s="25">
        <v>334.2</v>
      </c>
      <c r="C18" s="20" t="s">
        <v>20</v>
      </c>
      <c r="D18" s="46">
        <v>44301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44301</v>
      </c>
      <c r="O18" s="47">
        <f t="shared" si="1"/>
        <v>22.499238191975621</v>
      </c>
      <c r="P18" s="9"/>
    </row>
    <row r="19" spans="1:16">
      <c r="A19" s="12"/>
      <c r="B19" s="25">
        <v>335.12</v>
      </c>
      <c r="C19" s="20" t="s">
        <v>85</v>
      </c>
      <c r="D19" s="46">
        <v>66177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66177</v>
      </c>
      <c r="O19" s="47">
        <f t="shared" si="1"/>
        <v>33.609446419502284</v>
      </c>
      <c r="P19" s="9"/>
    </row>
    <row r="20" spans="1:16">
      <c r="A20" s="12"/>
      <c r="B20" s="25">
        <v>335.14</v>
      </c>
      <c r="C20" s="20" t="s">
        <v>86</v>
      </c>
      <c r="D20" s="46">
        <v>1008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1008</v>
      </c>
      <c r="O20" s="47">
        <f t="shared" si="1"/>
        <v>0.51193499238191975</v>
      </c>
      <c r="P20" s="9"/>
    </row>
    <row r="21" spans="1:16">
      <c r="A21" s="12"/>
      <c r="B21" s="25">
        <v>335.15</v>
      </c>
      <c r="C21" s="20" t="s">
        <v>87</v>
      </c>
      <c r="D21" s="46">
        <v>1147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1147</v>
      </c>
      <c r="O21" s="47">
        <f t="shared" si="1"/>
        <v>0.58252920264093444</v>
      </c>
      <c r="P21" s="9"/>
    </row>
    <row r="22" spans="1:16">
      <c r="A22" s="12"/>
      <c r="B22" s="25">
        <v>335.16</v>
      </c>
      <c r="C22" s="20" t="s">
        <v>100</v>
      </c>
      <c r="D22" s="46">
        <v>13335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13335</v>
      </c>
      <c r="O22" s="47">
        <f t="shared" si="1"/>
        <v>6.7724733367191465</v>
      </c>
      <c r="P22" s="9"/>
    </row>
    <row r="23" spans="1:16">
      <c r="A23" s="12"/>
      <c r="B23" s="25">
        <v>335.18</v>
      </c>
      <c r="C23" s="20" t="s">
        <v>89</v>
      </c>
      <c r="D23" s="46">
        <v>43817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43817</v>
      </c>
      <c r="O23" s="47">
        <f t="shared" si="1"/>
        <v>22.253428136109701</v>
      </c>
      <c r="P23" s="9"/>
    </row>
    <row r="24" spans="1:16">
      <c r="A24" s="12"/>
      <c r="B24" s="25">
        <v>335.39</v>
      </c>
      <c r="C24" s="20" t="s">
        <v>111</v>
      </c>
      <c r="D24" s="46">
        <v>16475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16475</v>
      </c>
      <c r="O24" s="47">
        <f t="shared" si="1"/>
        <v>8.3671914677501267</v>
      </c>
      <c r="P24" s="9"/>
    </row>
    <row r="25" spans="1:16">
      <c r="A25" s="12"/>
      <c r="B25" s="25">
        <v>339</v>
      </c>
      <c r="C25" s="20" t="s">
        <v>28</v>
      </c>
      <c r="D25" s="46">
        <v>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</v>
      </c>
      <c r="O25" s="47">
        <f t="shared" si="1"/>
        <v>1.3204672422549517E-2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SUM(D27:D33)</f>
        <v>197910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1196951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1394861</v>
      </c>
      <c r="O26" s="45">
        <f t="shared" si="1"/>
        <v>708.41086846114774</v>
      </c>
      <c r="P26" s="10"/>
    </row>
    <row r="27" spans="1:16">
      <c r="A27" s="12"/>
      <c r="B27" s="25">
        <v>341.3</v>
      </c>
      <c r="C27" s="20" t="s">
        <v>112</v>
      </c>
      <c r="D27" s="46">
        <v>160436</v>
      </c>
      <c r="E27" s="46">
        <v>0</v>
      </c>
      <c r="F27" s="46">
        <v>0</v>
      </c>
      <c r="G27" s="46">
        <v>0</v>
      </c>
      <c r="H27" s="46">
        <v>0</v>
      </c>
      <c r="I27" s="46">
        <v>1683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8">SUM(D27:M27)</f>
        <v>162119</v>
      </c>
      <c r="O27" s="47">
        <f t="shared" si="1"/>
        <v>82.33570340274251</v>
      </c>
      <c r="P27" s="9"/>
    </row>
    <row r="28" spans="1:16">
      <c r="A28" s="12"/>
      <c r="B28" s="25">
        <v>342.2</v>
      </c>
      <c r="C28" s="20" t="s">
        <v>38</v>
      </c>
      <c r="D28" s="46">
        <v>31974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31974</v>
      </c>
      <c r="O28" s="47">
        <f t="shared" si="1"/>
        <v>16.238699847638394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369158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369158</v>
      </c>
      <c r="O29" s="47">
        <f t="shared" si="1"/>
        <v>187.48501777552056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416940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416940</v>
      </c>
      <c r="O30" s="47">
        <f t="shared" si="1"/>
        <v>211.75215845606908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390305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390305</v>
      </c>
      <c r="O31" s="47">
        <f t="shared" si="1"/>
        <v>198.22498730319958</v>
      </c>
      <c r="P31" s="9"/>
    </row>
    <row r="32" spans="1:16">
      <c r="A32" s="12"/>
      <c r="B32" s="25">
        <v>343.6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18865</v>
      </c>
      <c r="O32" s="47">
        <f t="shared" si="1"/>
        <v>9.5810055865921786</v>
      </c>
      <c r="P32" s="9"/>
    </row>
    <row r="33" spans="1:119">
      <c r="A33" s="12"/>
      <c r="B33" s="25">
        <v>343.8</v>
      </c>
      <c r="C33" s="20" t="s">
        <v>42</v>
      </c>
      <c r="D33" s="46">
        <v>5500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5500</v>
      </c>
      <c r="O33" s="47">
        <f t="shared" si="1"/>
        <v>2.7932960893854748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SUM(D35:D35)</f>
        <v>2675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2" si="10">SUM(D34:M34)</f>
        <v>2675</v>
      </c>
      <c r="O34" s="45">
        <f t="shared" si="1"/>
        <v>1.3585576434738447</v>
      </c>
      <c r="P34" s="10"/>
    </row>
    <row r="35" spans="1:119">
      <c r="A35" s="13"/>
      <c r="B35" s="39">
        <v>351.1</v>
      </c>
      <c r="C35" s="21" t="s">
        <v>46</v>
      </c>
      <c r="D35" s="46">
        <v>2675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2675</v>
      </c>
      <c r="O35" s="47">
        <f t="shared" si="1"/>
        <v>1.3585576434738447</v>
      </c>
      <c r="P35" s="9"/>
    </row>
    <row r="36" spans="1:119" ht="15.75">
      <c r="A36" s="29" t="s">
        <v>2</v>
      </c>
      <c r="B36" s="30"/>
      <c r="C36" s="31"/>
      <c r="D36" s="32">
        <f t="shared" ref="D36:M36" si="11">SUM(D37:D39)</f>
        <v>11783</v>
      </c>
      <c r="E36" s="32">
        <f t="shared" si="11"/>
        <v>1556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37025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50364</v>
      </c>
      <c r="O36" s="45">
        <f t="shared" si="1"/>
        <v>25.578466226510919</v>
      </c>
      <c r="P36" s="10"/>
    </row>
    <row r="37" spans="1:119">
      <c r="A37" s="12"/>
      <c r="B37" s="25">
        <v>361.1</v>
      </c>
      <c r="C37" s="20" t="s">
        <v>47</v>
      </c>
      <c r="D37" s="46">
        <v>1772</v>
      </c>
      <c r="E37" s="46">
        <v>1556</v>
      </c>
      <c r="F37" s="46">
        <v>0</v>
      </c>
      <c r="G37" s="46">
        <v>0</v>
      </c>
      <c r="H37" s="46">
        <v>0</v>
      </c>
      <c r="I37" s="46">
        <v>2155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5483</v>
      </c>
      <c r="O37" s="47">
        <f t="shared" si="1"/>
        <v>2.7846622651091923</v>
      </c>
      <c r="P37" s="9"/>
    </row>
    <row r="38" spans="1:119">
      <c r="A38" s="12"/>
      <c r="B38" s="25">
        <v>362</v>
      </c>
      <c r="C38" s="20" t="s">
        <v>48</v>
      </c>
      <c r="D38" s="46">
        <v>6721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6721</v>
      </c>
      <c r="O38" s="47">
        <f t="shared" si="1"/>
        <v>3.4134078212290504</v>
      </c>
      <c r="P38" s="9"/>
    </row>
    <row r="39" spans="1:119">
      <c r="A39" s="12"/>
      <c r="B39" s="25">
        <v>369.9</v>
      </c>
      <c r="C39" s="20" t="s">
        <v>50</v>
      </c>
      <c r="D39" s="46">
        <v>3290</v>
      </c>
      <c r="E39" s="46">
        <v>0</v>
      </c>
      <c r="F39" s="46">
        <v>0</v>
      </c>
      <c r="G39" s="46">
        <v>0</v>
      </c>
      <c r="H39" s="46">
        <v>0</v>
      </c>
      <c r="I39" s="46">
        <v>34870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38160</v>
      </c>
      <c r="O39" s="47">
        <f t="shared" si="1"/>
        <v>19.380396140172678</v>
      </c>
      <c r="P39" s="9"/>
    </row>
    <row r="40" spans="1:119" ht="15.75">
      <c r="A40" s="29" t="s">
        <v>35</v>
      </c>
      <c r="B40" s="30"/>
      <c r="C40" s="31"/>
      <c r="D40" s="32">
        <f t="shared" ref="D40:M40" si="12">SUM(D41:D41)</f>
        <v>0</v>
      </c>
      <c r="E40" s="32">
        <f t="shared" si="12"/>
        <v>5476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485024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490500</v>
      </c>
      <c r="O40" s="45">
        <f t="shared" si="1"/>
        <v>249.11122397155916</v>
      </c>
      <c r="P40" s="9"/>
    </row>
    <row r="41" spans="1:119" ht="15.75" thickBot="1">
      <c r="A41" s="12"/>
      <c r="B41" s="25">
        <v>381</v>
      </c>
      <c r="C41" s="20" t="s">
        <v>51</v>
      </c>
      <c r="D41" s="46">
        <v>0</v>
      </c>
      <c r="E41" s="46">
        <v>5476</v>
      </c>
      <c r="F41" s="46">
        <v>0</v>
      </c>
      <c r="G41" s="46">
        <v>0</v>
      </c>
      <c r="H41" s="46">
        <v>0</v>
      </c>
      <c r="I41" s="46">
        <v>485024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490500</v>
      </c>
      <c r="O41" s="47">
        <f t="shared" si="1"/>
        <v>249.11122397155916</v>
      </c>
      <c r="P41" s="9"/>
    </row>
    <row r="42" spans="1:119" ht="16.5" thickBot="1">
      <c r="A42" s="14" t="s">
        <v>44</v>
      </c>
      <c r="B42" s="23"/>
      <c r="C42" s="22"/>
      <c r="D42" s="15">
        <f t="shared" ref="D42:M42" si="13">SUM(D5,D13,D16,D26,D34,D36,D40)</f>
        <v>1040783</v>
      </c>
      <c r="E42" s="15">
        <f t="shared" si="13"/>
        <v>602322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1719000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3362105</v>
      </c>
      <c r="O42" s="38">
        <f t="shared" si="1"/>
        <v>1707.5190452006095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113</v>
      </c>
      <c r="M44" s="48"/>
      <c r="N44" s="48"/>
      <c r="O44" s="43">
        <v>1969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494226</v>
      </c>
      <c r="E5" s="27">
        <f t="shared" si="0"/>
        <v>83142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577368</v>
      </c>
      <c r="O5" s="33">
        <f t="shared" ref="O5:O44" si="1">(N5/O$46)</f>
        <v>291.01209677419354</v>
      </c>
      <c r="P5" s="6"/>
    </row>
    <row r="6" spans="1:133">
      <c r="A6" s="12"/>
      <c r="B6" s="25">
        <v>311</v>
      </c>
      <c r="C6" s="20" t="s">
        <v>1</v>
      </c>
      <c r="D6" s="46">
        <v>102882</v>
      </c>
      <c r="E6" s="46">
        <v>83142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186024</v>
      </c>
      <c r="O6" s="47">
        <f t="shared" si="1"/>
        <v>93.762096774193552</v>
      </c>
      <c r="P6" s="9"/>
    </row>
    <row r="7" spans="1:133">
      <c r="A7" s="12"/>
      <c r="B7" s="25">
        <v>312.41000000000003</v>
      </c>
      <c r="C7" s="20" t="s">
        <v>9</v>
      </c>
      <c r="D7" s="46">
        <v>43066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43066</v>
      </c>
      <c r="O7" s="47">
        <f t="shared" si="1"/>
        <v>21.706653225806452</v>
      </c>
      <c r="P7" s="9"/>
    </row>
    <row r="8" spans="1:133">
      <c r="A8" s="12"/>
      <c r="B8" s="25">
        <v>312.60000000000002</v>
      </c>
      <c r="C8" s="20" t="s">
        <v>10</v>
      </c>
      <c r="D8" s="46">
        <v>108156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108156</v>
      </c>
      <c r="O8" s="47">
        <f t="shared" si="1"/>
        <v>54.514112903225808</v>
      </c>
      <c r="P8" s="9"/>
    </row>
    <row r="9" spans="1:133">
      <c r="A9" s="12"/>
      <c r="B9" s="25">
        <v>314.10000000000002</v>
      </c>
      <c r="C9" s="20" t="s">
        <v>11</v>
      </c>
      <c r="D9" s="46">
        <v>144253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144253</v>
      </c>
      <c r="O9" s="47">
        <f t="shared" si="1"/>
        <v>72.708165322580641</v>
      </c>
      <c r="P9" s="9"/>
    </row>
    <row r="10" spans="1:133">
      <c r="A10" s="12"/>
      <c r="B10" s="25">
        <v>314.3</v>
      </c>
      <c r="C10" s="20" t="s">
        <v>12</v>
      </c>
      <c r="D10" s="46">
        <v>32615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32615</v>
      </c>
      <c r="O10" s="47">
        <f t="shared" si="1"/>
        <v>16.439012096774192</v>
      </c>
      <c r="P10" s="9"/>
    </row>
    <row r="11" spans="1:133">
      <c r="A11" s="12"/>
      <c r="B11" s="25">
        <v>314.8</v>
      </c>
      <c r="C11" s="20" t="s">
        <v>13</v>
      </c>
      <c r="D11" s="46">
        <v>11863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11863</v>
      </c>
      <c r="O11" s="47">
        <f t="shared" si="1"/>
        <v>5.979334677419355</v>
      </c>
      <c r="P11" s="9"/>
    </row>
    <row r="12" spans="1:133">
      <c r="A12" s="12"/>
      <c r="B12" s="25">
        <v>315</v>
      </c>
      <c r="C12" s="20" t="s">
        <v>83</v>
      </c>
      <c r="D12" s="46">
        <v>44400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44400</v>
      </c>
      <c r="O12" s="47">
        <f t="shared" si="1"/>
        <v>22.379032258064516</v>
      </c>
      <c r="P12" s="9"/>
    </row>
    <row r="13" spans="1:133">
      <c r="A13" s="12"/>
      <c r="B13" s="25">
        <v>316</v>
      </c>
      <c r="C13" s="20" t="s">
        <v>97</v>
      </c>
      <c r="D13" s="46">
        <v>6991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6991</v>
      </c>
      <c r="O13" s="47">
        <f t="shared" si="1"/>
        <v>3.5236895161290325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212538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212538</v>
      </c>
      <c r="O14" s="45">
        <f t="shared" si="1"/>
        <v>107.12600806451613</v>
      </c>
      <c r="P14" s="10"/>
    </row>
    <row r="15" spans="1:133">
      <c r="A15" s="12"/>
      <c r="B15" s="25">
        <v>323.10000000000002</v>
      </c>
      <c r="C15" s="20" t="s">
        <v>17</v>
      </c>
      <c r="D15" s="46">
        <v>123005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123005</v>
      </c>
      <c r="O15" s="47">
        <f t="shared" si="1"/>
        <v>61.998487903225808</v>
      </c>
      <c r="P15" s="9"/>
    </row>
    <row r="16" spans="1:133">
      <c r="A16" s="12"/>
      <c r="B16" s="25">
        <v>329</v>
      </c>
      <c r="C16" s="20" t="s">
        <v>18</v>
      </c>
      <c r="D16" s="46">
        <v>86863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86863</v>
      </c>
      <c r="O16" s="47">
        <f t="shared" si="1"/>
        <v>43.781754032258064</v>
      </c>
      <c r="P16" s="9"/>
    </row>
    <row r="17" spans="1:16">
      <c r="A17" s="12"/>
      <c r="B17" s="25">
        <v>367</v>
      </c>
      <c r="C17" s="20" t="s">
        <v>98</v>
      </c>
      <c r="D17" s="46">
        <v>2670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2670</v>
      </c>
      <c r="O17" s="47">
        <f t="shared" si="1"/>
        <v>1.345766129032258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SUM(D19:D27)</f>
        <v>176555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176555</v>
      </c>
      <c r="O18" s="45">
        <f t="shared" si="1"/>
        <v>88.989415322580641</v>
      </c>
      <c r="P18" s="10"/>
    </row>
    <row r="19" spans="1:16">
      <c r="A19" s="12"/>
      <c r="B19" s="25">
        <v>334.2</v>
      </c>
      <c r="C19" s="20" t="s">
        <v>20</v>
      </c>
      <c r="D19" s="46">
        <v>16033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16033</v>
      </c>
      <c r="O19" s="47">
        <f t="shared" si="1"/>
        <v>8.0811491935483879</v>
      </c>
      <c r="P19" s="9"/>
    </row>
    <row r="20" spans="1:16">
      <c r="A20" s="12"/>
      <c r="B20" s="25">
        <v>334.49</v>
      </c>
      <c r="C20" s="20" t="s">
        <v>99</v>
      </c>
      <c r="D20" s="46">
        <v>35190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35190</v>
      </c>
      <c r="O20" s="47">
        <f t="shared" si="1"/>
        <v>17.736895161290324</v>
      </c>
      <c r="P20" s="9"/>
    </row>
    <row r="21" spans="1:16">
      <c r="A21" s="12"/>
      <c r="B21" s="25">
        <v>335.12</v>
      </c>
      <c r="C21" s="20" t="s">
        <v>85</v>
      </c>
      <c r="D21" s="46">
        <v>58290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58290</v>
      </c>
      <c r="O21" s="47">
        <f t="shared" si="1"/>
        <v>29.380040322580644</v>
      </c>
      <c r="P21" s="9"/>
    </row>
    <row r="22" spans="1:16">
      <c r="A22" s="12"/>
      <c r="B22" s="25">
        <v>335.14</v>
      </c>
      <c r="C22" s="20" t="s">
        <v>86</v>
      </c>
      <c r="D22" s="46">
        <v>1244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1244</v>
      </c>
      <c r="O22" s="47">
        <f t="shared" si="1"/>
        <v>0.62701612903225812</v>
      </c>
      <c r="P22" s="9"/>
    </row>
    <row r="23" spans="1:16">
      <c r="A23" s="12"/>
      <c r="B23" s="25">
        <v>335.15</v>
      </c>
      <c r="C23" s="20" t="s">
        <v>87</v>
      </c>
      <c r="D23" s="46">
        <v>1178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1178</v>
      </c>
      <c r="O23" s="47">
        <f t="shared" si="1"/>
        <v>0.59375</v>
      </c>
      <c r="P23" s="9"/>
    </row>
    <row r="24" spans="1:16">
      <c r="A24" s="12"/>
      <c r="B24" s="25">
        <v>335.16</v>
      </c>
      <c r="C24" s="20" t="s">
        <v>100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13335</v>
      </c>
      <c r="O24" s="47">
        <f t="shared" si="1"/>
        <v>6.721270161290323</v>
      </c>
      <c r="P24" s="9"/>
    </row>
    <row r="25" spans="1:16">
      <c r="A25" s="12"/>
      <c r="B25" s="25">
        <v>335.18</v>
      </c>
      <c r="C25" s="20" t="s">
        <v>89</v>
      </c>
      <c r="D25" s="46">
        <v>46972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46972</v>
      </c>
      <c r="O25" s="47">
        <f t="shared" si="1"/>
        <v>23.675403225806452</v>
      </c>
      <c r="P25" s="9"/>
    </row>
    <row r="26" spans="1:16">
      <c r="A26" s="12"/>
      <c r="B26" s="25">
        <v>337.9</v>
      </c>
      <c r="C26" s="20" t="s">
        <v>106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1500</v>
      </c>
      <c r="O26" s="47">
        <f t="shared" si="1"/>
        <v>0.75604838709677424</v>
      </c>
      <c r="P26" s="9"/>
    </row>
    <row r="27" spans="1:16">
      <c r="A27" s="12"/>
      <c r="B27" s="25">
        <v>339</v>
      </c>
      <c r="C27" s="20" t="s">
        <v>28</v>
      </c>
      <c r="D27" s="46">
        <v>2813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2813</v>
      </c>
      <c r="O27" s="47">
        <f t="shared" si="1"/>
        <v>1.4178427419354838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SUM(D29:D35)</f>
        <v>232225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1210808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1443033</v>
      </c>
      <c r="O28" s="45">
        <f t="shared" si="1"/>
        <v>727.33518145161293</v>
      </c>
      <c r="P28" s="10"/>
    </row>
    <row r="29" spans="1:16">
      <c r="A29" s="12"/>
      <c r="B29" s="25">
        <v>341.1</v>
      </c>
      <c r="C29" s="20" t="s">
        <v>107</v>
      </c>
      <c r="D29" s="46">
        <v>195751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195751</v>
      </c>
      <c r="O29" s="47">
        <f t="shared" si="1"/>
        <v>98.664818548387103</v>
      </c>
      <c r="P29" s="9"/>
    </row>
    <row r="30" spans="1:16">
      <c r="A30" s="12"/>
      <c r="B30" s="25">
        <v>342.2</v>
      </c>
      <c r="C30" s="20" t="s">
        <v>38</v>
      </c>
      <c r="D30" s="46">
        <v>31974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31974</v>
      </c>
      <c r="O30" s="47">
        <f t="shared" si="1"/>
        <v>16.11592741935484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360160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360160</v>
      </c>
      <c r="O31" s="47">
        <f t="shared" si="1"/>
        <v>181.53225806451613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418245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418245</v>
      </c>
      <c r="O32" s="47">
        <f t="shared" si="1"/>
        <v>210.80897177419354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383677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383677</v>
      </c>
      <c r="O33" s="47">
        <f t="shared" si="1"/>
        <v>193.38558467741936</v>
      </c>
      <c r="P33" s="9"/>
    </row>
    <row r="34" spans="1:119">
      <c r="A34" s="12"/>
      <c r="B34" s="25">
        <v>343.6</v>
      </c>
      <c r="C34" s="20" t="s">
        <v>66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48726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48726</v>
      </c>
      <c r="O34" s="47">
        <f t="shared" si="1"/>
        <v>24.559475806451612</v>
      </c>
      <c r="P34" s="9"/>
    </row>
    <row r="35" spans="1:119">
      <c r="A35" s="12"/>
      <c r="B35" s="25">
        <v>343.8</v>
      </c>
      <c r="C35" s="20" t="s">
        <v>42</v>
      </c>
      <c r="D35" s="46">
        <v>4500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4500</v>
      </c>
      <c r="O35" s="47">
        <f t="shared" si="1"/>
        <v>2.2681451612903225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SUM(D37:D37)</f>
        <v>2937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4" si="10">SUM(D36:M36)</f>
        <v>2937</v>
      </c>
      <c r="O36" s="45">
        <f t="shared" si="1"/>
        <v>1.4803427419354838</v>
      </c>
      <c r="P36" s="10"/>
    </row>
    <row r="37" spans="1:119">
      <c r="A37" s="13"/>
      <c r="B37" s="39">
        <v>351.1</v>
      </c>
      <c r="C37" s="21" t="s">
        <v>46</v>
      </c>
      <c r="D37" s="46">
        <v>2937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2937</v>
      </c>
      <c r="O37" s="47">
        <f t="shared" si="1"/>
        <v>1.4803427419354838</v>
      </c>
      <c r="P37" s="9"/>
    </row>
    <row r="38" spans="1:119" ht="15.75">
      <c r="A38" s="29" t="s">
        <v>2</v>
      </c>
      <c r="B38" s="30"/>
      <c r="C38" s="31"/>
      <c r="D38" s="32">
        <f t="shared" ref="D38:M38" si="11">SUM(D39:D41)</f>
        <v>13134</v>
      </c>
      <c r="E38" s="32">
        <f t="shared" si="11"/>
        <v>220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317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13671</v>
      </c>
      <c r="O38" s="45">
        <f t="shared" si="1"/>
        <v>6.890625</v>
      </c>
      <c r="P38" s="10"/>
    </row>
    <row r="39" spans="1:119">
      <c r="A39" s="12"/>
      <c r="B39" s="25">
        <v>361.1</v>
      </c>
      <c r="C39" s="20" t="s">
        <v>47</v>
      </c>
      <c r="D39" s="46">
        <v>220</v>
      </c>
      <c r="E39" s="46">
        <v>220</v>
      </c>
      <c r="F39" s="46">
        <v>0</v>
      </c>
      <c r="G39" s="46">
        <v>0</v>
      </c>
      <c r="H39" s="46">
        <v>0</v>
      </c>
      <c r="I39" s="46">
        <v>311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751</v>
      </c>
      <c r="O39" s="47">
        <f t="shared" si="1"/>
        <v>0.37852822580645162</v>
      </c>
      <c r="P39" s="9"/>
    </row>
    <row r="40" spans="1:119">
      <c r="A40" s="12"/>
      <c r="B40" s="25">
        <v>362</v>
      </c>
      <c r="C40" s="20" t="s">
        <v>48</v>
      </c>
      <c r="D40" s="46">
        <v>8028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8028</v>
      </c>
      <c r="O40" s="47">
        <f t="shared" si="1"/>
        <v>4.0463709677419351</v>
      </c>
      <c r="P40" s="9"/>
    </row>
    <row r="41" spans="1:119">
      <c r="A41" s="12"/>
      <c r="B41" s="25">
        <v>369.9</v>
      </c>
      <c r="C41" s="20" t="s">
        <v>50</v>
      </c>
      <c r="D41" s="46">
        <v>4886</v>
      </c>
      <c r="E41" s="46">
        <v>0</v>
      </c>
      <c r="F41" s="46">
        <v>0</v>
      </c>
      <c r="G41" s="46">
        <v>0</v>
      </c>
      <c r="H41" s="46">
        <v>0</v>
      </c>
      <c r="I41" s="46">
        <v>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4892</v>
      </c>
      <c r="O41" s="47">
        <f t="shared" si="1"/>
        <v>2.465725806451613</v>
      </c>
      <c r="P41" s="9"/>
    </row>
    <row r="42" spans="1:119" ht="15.75">
      <c r="A42" s="29" t="s">
        <v>35</v>
      </c>
      <c r="B42" s="30"/>
      <c r="C42" s="31"/>
      <c r="D42" s="32">
        <f t="shared" ref="D42:M42" si="12">SUM(D43:D43)</f>
        <v>0</v>
      </c>
      <c r="E42" s="32">
        <f t="shared" si="12"/>
        <v>18425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18425</v>
      </c>
      <c r="O42" s="45">
        <f t="shared" si="1"/>
        <v>9.28679435483871</v>
      </c>
      <c r="P42" s="9"/>
    </row>
    <row r="43" spans="1:119" ht="15.75" thickBot="1">
      <c r="A43" s="12"/>
      <c r="B43" s="25">
        <v>381</v>
      </c>
      <c r="C43" s="20" t="s">
        <v>51</v>
      </c>
      <c r="D43" s="46">
        <v>0</v>
      </c>
      <c r="E43" s="46">
        <v>18425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18425</v>
      </c>
      <c r="O43" s="47">
        <f t="shared" si="1"/>
        <v>9.28679435483871</v>
      </c>
      <c r="P43" s="9"/>
    </row>
    <row r="44" spans="1:119" ht="16.5" thickBot="1">
      <c r="A44" s="14" t="s">
        <v>44</v>
      </c>
      <c r="B44" s="23"/>
      <c r="C44" s="22"/>
      <c r="D44" s="15">
        <f t="shared" ref="D44:M44" si="13">SUM(D5,D14,D18,D28,D36,D38,D42)</f>
        <v>1131615</v>
      </c>
      <c r="E44" s="15">
        <f t="shared" si="13"/>
        <v>101787</v>
      </c>
      <c r="F44" s="15">
        <f t="shared" si="13"/>
        <v>0</v>
      </c>
      <c r="G44" s="15">
        <f t="shared" si="13"/>
        <v>0</v>
      </c>
      <c r="H44" s="15">
        <f t="shared" si="13"/>
        <v>0</v>
      </c>
      <c r="I44" s="15">
        <f t="shared" si="13"/>
        <v>1211125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0"/>
        <v>2444527</v>
      </c>
      <c r="O44" s="38">
        <f t="shared" si="1"/>
        <v>1232.1204637096773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108</v>
      </c>
      <c r="M46" s="48"/>
      <c r="N46" s="48"/>
      <c r="O46" s="43">
        <v>1984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538889</v>
      </c>
      <c r="E5" s="27">
        <f t="shared" si="0"/>
        <v>74782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613671</v>
      </c>
      <c r="O5" s="33">
        <f t="shared" ref="O5:O40" si="1">(N5/O$42)</f>
        <v>296.88969521044993</v>
      </c>
      <c r="P5" s="6"/>
    </row>
    <row r="6" spans="1:133">
      <c r="A6" s="12"/>
      <c r="B6" s="25">
        <v>311</v>
      </c>
      <c r="C6" s="20" t="s">
        <v>1</v>
      </c>
      <c r="D6" s="46">
        <v>160215</v>
      </c>
      <c r="E6" s="46">
        <v>74782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234997</v>
      </c>
      <c r="O6" s="47">
        <f t="shared" si="1"/>
        <v>113.68988872762458</v>
      </c>
      <c r="P6" s="9"/>
    </row>
    <row r="7" spans="1:133">
      <c r="A7" s="12"/>
      <c r="B7" s="25">
        <v>312.41000000000003</v>
      </c>
      <c r="C7" s="20" t="s">
        <v>9</v>
      </c>
      <c r="D7" s="46">
        <v>44481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44481</v>
      </c>
      <c r="O7" s="47">
        <f t="shared" si="1"/>
        <v>21.519593613933235</v>
      </c>
      <c r="P7" s="9"/>
    </row>
    <row r="8" spans="1:133">
      <c r="A8" s="12"/>
      <c r="B8" s="25">
        <v>312.60000000000002</v>
      </c>
      <c r="C8" s="20" t="s">
        <v>10</v>
      </c>
      <c r="D8" s="46">
        <v>100476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100476</v>
      </c>
      <c r="O8" s="47">
        <f t="shared" si="1"/>
        <v>48.60957910014514</v>
      </c>
      <c r="P8" s="9"/>
    </row>
    <row r="9" spans="1:133">
      <c r="A9" s="12"/>
      <c r="B9" s="25">
        <v>314.10000000000002</v>
      </c>
      <c r="C9" s="20" t="s">
        <v>11</v>
      </c>
      <c r="D9" s="46">
        <v>133849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133849</v>
      </c>
      <c r="O9" s="47">
        <f t="shared" si="1"/>
        <v>64.755200774068697</v>
      </c>
      <c r="P9" s="9"/>
    </row>
    <row r="10" spans="1:133">
      <c r="A10" s="12"/>
      <c r="B10" s="25">
        <v>314.3</v>
      </c>
      <c r="C10" s="20" t="s">
        <v>12</v>
      </c>
      <c r="D10" s="46">
        <v>31094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31094</v>
      </c>
      <c r="O10" s="47">
        <f t="shared" si="1"/>
        <v>15.043057571359459</v>
      </c>
      <c r="P10" s="9"/>
    </row>
    <row r="11" spans="1:133">
      <c r="A11" s="12"/>
      <c r="B11" s="25">
        <v>314.8</v>
      </c>
      <c r="C11" s="20" t="s">
        <v>13</v>
      </c>
      <c r="D11" s="46">
        <v>10834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10834</v>
      </c>
      <c r="O11" s="47">
        <f t="shared" si="1"/>
        <v>5.2414126753749395</v>
      </c>
      <c r="P11" s="9"/>
    </row>
    <row r="12" spans="1:133">
      <c r="A12" s="12"/>
      <c r="B12" s="25">
        <v>315</v>
      </c>
      <c r="C12" s="20" t="s">
        <v>83</v>
      </c>
      <c r="D12" s="46">
        <v>51728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51728</v>
      </c>
      <c r="O12" s="47">
        <f t="shared" si="1"/>
        <v>25.025641025641026</v>
      </c>
      <c r="P12" s="9"/>
    </row>
    <row r="13" spans="1:133">
      <c r="A13" s="12"/>
      <c r="B13" s="25">
        <v>316</v>
      </c>
      <c r="C13" s="20" t="s">
        <v>97</v>
      </c>
      <c r="D13" s="46">
        <v>6212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6212</v>
      </c>
      <c r="O13" s="47">
        <f t="shared" si="1"/>
        <v>3.0053217223028543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136119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136119</v>
      </c>
      <c r="O14" s="45">
        <f t="shared" si="1"/>
        <v>65.853410740203188</v>
      </c>
      <c r="P14" s="10"/>
    </row>
    <row r="15" spans="1:133">
      <c r="A15" s="12"/>
      <c r="B15" s="25">
        <v>323.10000000000002</v>
      </c>
      <c r="C15" s="20" t="s">
        <v>17</v>
      </c>
      <c r="D15" s="46">
        <v>118362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118362</v>
      </c>
      <c r="O15" s="47">
        <f t="shared" si="1"/>
        <v>57.262699564586356</v>
      </c>
      <c r="P15" s="9"/>
    </row>
    <row r="16" spans="1:133">
      <c r="A16" s="12"/>
      <c r="B16" s="25">
        <v>329</v>
      </c>
      <c r="C16" s="20" t="s">
        <v>18</v>
      </c>
      <c r="D16" s="46">
        <v>14030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14030</v>
      </c>
      <c r="O16" s="47">
        <f t="shared" si="1"/>
        <v>6.7876149008224482</v>
      </c>
      <c r="P16" s="9"/>
    </row>
    <row r="17" spans="1:16">
      <c r="A17" s="12"/>
      <c r="B17" s="25">
        <v>367</v>
      </c>
      <c r="C17" s="20" t="s">
        <v>98</v>
      </c>
      <c r="D17" s="46">
        <v>3727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3727</v>
      </c>
      <c r="O17" s="47">
        <f t="shared" si="1"/>
        <v>1.8030962747943879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128770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128770</v>
      </c>
      <c r="O18" s="45">
        <f t="shared" si="1"/>
        <v>62.298016448959842</v>
      </c>
      <c r="P18" s="10"/>
    </row>
    <row r="19" spans="1:16">
      <c r="A19" s="12"/>
      <c r="B19" s="25">
        <v>331.2</v>
      </c>
      <c r="C19" s="20" t="s">
        <v>64</v>
      </c>
      <c r="D19" s="46">
        <v>16234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16234</v>
      </c>
      <c r="O19" s="47">
        <f t="shared" si="1"/>
        <v>7.8538945331398162</v>
      </c>
      <c r="P19" s="9"/>
    </row>
    <row r="20" spans="1:16">
      <c r="A20" s="12"/>
      <c r="B20" s="25">
        <v>335.12</v>
      </c>
      <c r="C20" s="20" t="s">
        <v>85</v>
      </c>
      <c r="D20" s="46">
        <v>54989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54989</v>
      </c>
      <c r="O20" s="47">
        <f t="shared" si="1"/>
        <v>26.603289791969036</v>
      </c>
      <c r="P20" s="9"/>
    </row>
    <row r="21" spans="1:16">
      <c r="A21" s="12"/>
      <c r="B21" s="25">
        <v>335.14</v>
      </c>
      <c r="C21" s="20" t="s">
        <v>86</v>
      </c>
      <c r="D21" s="46">
        <v>1141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1141</v>
      </c>
      <c r="O21" s="47">
        <f t="shared" si="1"/>
        <v>0.55200774068698599</v>
      </c>
      <c r="P21" s="9"/>
    </row>
    <row r="22" spans="1:16">
      <c r="A22" s="12"/>
      <c r="B22" s="25">
        <v>335.15</v>
      </c>
      <c r="C22" s="20" t="s">
        <v>87</v>
      </c>
      <c r="D22" s="46">
        <v>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905</v>
      </c>
      <c r="O22" s="47">
        <f t="shared" si="1"/>
        <v>0.4378326076439284</v>
      </c>
      <c r="P22" s="9"/>
    </row>
    <row r="23" spans="1:16">
      <c r="A23" s="12"/>
      <c r="B23" s="25">
        <v>335.16</v>
      </c>
      <c r="C23" s="20" t="s">
        <v>100</v>
      </c>
      <c r="D23" s="46">
        <v>13335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13335</v>
      </c>
      <c r="O23" s="47">
        <f t="shared" si="1"/>
        <v>6.4513788098693761</v>
      </c>
      <c r="P23" s="9"/>
    </row>
    <row r="24" spans="1:16">
      <c r="A24" s="12"/>
      <c r="B24" s="25">
        <v>335.18</v>
      </c>
      <c r="C24" s="20" t="s">
        <v>89</v>
      </c>
      <c r="D24" s="46">
        <v>42166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42166</v>
      </c>
      <c r="O24" s="47">
        <f t="shared" si="1"/>
        <v>20.3996129656507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SUM(D26:D31)</f>
        <v>208474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1162452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1370926</v>
      </c>
      <c r="O25" s="45">
        <f t="shared" si="1"/>
        <v>663.24431543299465</v>
      </c>
      <c r="P25" s="10"/>
    </row>
    <row r="26" spans="1:16">
      <c r="A26" s="12"/>
      <c r="B26" s="25">
        <v>342.2</v>
      </c>
      <c r="C26" s="20" t="s">
        <v>38</v>
      </c>
      <c r="D26" s="46">
        <v>31974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31974</v>
      </c>
      <c r="O26" s="47">
        <f t="shared" si="1"/>
        <v>15.468795355587808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345270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345270</v>
      </c>
      <c r="O27" s="47">
        <f t="shared" si="1"/>
        <v>167.03918722786648</v>
      </c>
      <c r="P27" s="9"/>
    </row>
    <row r="28" spans="1:16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402841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402841</v>
      </c>
      <c r="O28" s="47">
        <f t="shared" si="1"/>
        <v>194.89163038219641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363669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363669</v>
      </c>
      <c r="O29" s="47">
        <f t="shared" si="1"/>
        <v>175.94049346879535</v>
      </c>
      <c r="P29" s="9"/>
    </row>
    <row r="30" spans="1:16">
      <c r="A30" s="12"/>
      <c r="B30" s="25">
        <v>343.6</v>
      </c>
      <c r="C30" s="20" t="s">
        <v>66</v>
      </c>
      <c r="D30" s="46">
        <v>175000</v>
      </c>
      <c r="E30" s="46">
        <v>0</v>
      </c>
      <c r="F30" s="46">
        <v>0</v>
      </c>
      <c r="G30" s="46">
        <v>0</v>
      </c>
      <c r="H30" s="46">
        <v>0</v>
      </c>
      <c r="I30" s="46">
        <v>50672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225672</v>
      </c>
      <c r="O30" s="47">
        <f t="shared" si="1"/>
        <v>109.17851959361393</v>
      </c>
      <c r="P30" s="9"/>
    </row>
    <row r="31" spans="1:16">
      <c r="A31" s="12"/>
      <c r="B31" s="25">
        <v>343.8</v>
      </c>
      <c r="C31" s="20" t="s">
        <v>42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1500</v>
      </c>
      <c r="O31" s="47">
        <f t="shared" si="1"/>
        <v>0.72568940493468792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2336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0" si="9">SUM(D32:M32)</f>
        <v>2336</v>
      </c>
      <c r="O32" s="45">
        <f t="shared" si="1"/>
        <v>1.1301402999516208</v>
      </c>
      <c r="P32" s="10"/>
    </row>
    <row r="33" spans="1:119">
      <c r="A33" s="13"/>
      <c r="B33" s="39">
        <v>351.1</v>
      </c>
      <c r="C33" s="21" t="s">
        <v>46</v>
      </c>
      <c r="D33" s="46">
        <v>2336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2336</v>
      </c>
      <c r="O33" s="47">
        <f t="shared" si="1"/>
        <v>1.1301402999516208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SUM(D35:D37)</f>
        <v>9635</v>
      </c>
      <c r="E34" s="32">
        <f t="shared" si="10"/>
        <v>263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31347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41245</v>
      </c>
      <c r="O34" s="45">
        <f t="shared" si="1"/>
        <v>19.954039671020801</v>
      </c>
      <c r="P34" s="10"/>
    </row>
    <row r="35" spans="1:119">
      <c r="A35" s="12"/>
      <c r="B35" s="25">
        <v>361.1</v>
      </c>
      <c r="C35" s="20" t="s">
        <v>47</v>
      </c>
      <c r="D35" s="46">
        <v>353</v>
      </c>
      <c r="E35" s="46">
        <v>263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616</v>
      </c>
      <c r="O35" s="47">
        <f t="shared" si="1"/>
        <v>0.29801644895984519</v>
      </c>
      <c r="P35" s="9"/>
    </row>
    <row r="36" spans="1:119">
      <c r="A36" s="12"/>
      <c r="B36" s="25">
        <v>362</v>
      </c>
      <c r="C36" s="20" t="s">
        <v>48</v>
      </c>
      <c r="D36" s="46">
        <v>8405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8405</v>
      </c>
      <c r="O36" s="47">
        <f t="shared" si="1"/>
        <v>4.066279632317368</v>
      </c>
      <c r="P36" s="9"/>
    </row>
    <row r="37" spans="1:119">
      <c r="A37" s="12"/>
      <c r="B37" s="25">
        <v>369.9</v>
      </c>
      <c r="C37" s="20" t="s">
        <v>50</v>
      </c>
      <c r="D37" s="46">
        <v>877</v>
      </c>
      <c r="E37" s="46">
        <v>0</v>
      </c>
      <c r="F37" s="46">
        <v>0</v>
      </c>
      <c r="G37" s="46">
        <v>0</v>
      </c>
      <c r="H37" s="46">
        <v>0</v>
      </c>
      <c r="I37" s="46">
        <v>31347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32224</v>
      </c>
      <c r="O37" s="47">
        <f t="shared" si="1"/>
        <v>15.589743589743589</v>
      </c>
      <c r="P37" s="9"/>
    </row>
    <row r="38" spans="1:119" ht="15.75">
      <c r="A38" s="29" t="s">
        <v>35</v>
      </c>
      <c r="B38" s="30"/>
      <c r="C38" s="31"/>
      <c r="D38" s="32">
        <f t="shared" ref="D38:M38" si="11">SUM(D39:D39)</f>
        <v>0</v>
      </c>
      <c r="E38" s="32">
        <f t="shared" si="11"/>
        <v>32043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32043</v>
      </c>
      <c r="O38" s="45">
        <f t="shared" si="1"/>
        <v>15.502177068214804</v>
      </c>
      <c r="P38" s="9"/>
    </row>
    <row r="39" spans="1:119" ht="15.75" thickBot="1">
      <c r="A39" s="12"/>
      <c r="B39" s="25">
        <v>381</v>
      </c>
      <c r="C39" s="20" t="s">
        <v>51</v>
      </c>
      <c r="D39" s="46">
        <v>0</v>
      </c>
      <c r="E39" s="46">
        <v>32043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32043</v>
      </c>
      <c r="O39" s="47">
        <f t="shared" si="1"/>
        <v>15.502177068214804</v>
      </c>
      <c r="P39" s="9"/>
    </row>
    <row r="40" spans="1:119" ht="16.5" thickBot="1">
      <c r="A40" s="14" t="s">
        <v>44</v>
      </c>
      <c r="B40" s="23"/>
      <c r="C40" s="22"/>
      <c r="D40" s="15">
        <f t="shared" ref="D40:M40" si="12">SUM(D5,D14,D18,D25,D32,D34,D38)</f>
        <v>1024223</v>
      </c>
      <c r="E40" s="15">
        <f t="shared" si="12"/>
        <v>107088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1193799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2325110</v>
      </c>
      <c r="O40" s="38">
        <f t="shared" si="1"/>
        <v>1124.8717948717949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104</v>
      </c>
      <c r="M42" s="48"/>
      <c r="N42" s="48"/>
      <c r="O42" s="43">
        <v>2067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72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522499</v>
      </c>
      <c r="E5" s="27">
        <f t="shared" si="0"/>
        <v>62870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585369</v>
      </c>
      <c r="O5" s="33">
        <f t="shared" ref="O5:O42" si="1">(N5/O$44)</f>
        <v>294.00753390256153</v>
      </c>
      <c r="P5" s="6"/>
    </row>
    <row r="6" spans="1:133">
      <c r="A6" s="12"/>
      <c r="B6" s="25">
        <v>311</v>
      </c>
      <c r="C6" s="20" t="s">
        <v>1</v>
      </c>
      <c r="D6" s="46">
        <v>159176</v>
      </c>
      <c r="E6" s="46">
        <v>62870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222046</v>
      </c>
      <c r="O6" s="47">
        <f t="shared" si="1"/>
        <v>111.52486187845304</v>
      </c>
      <c r="P6" s="9"/>
    </row>
    <row r="7" spans="1:133">
      <c r="A7" s="12"/>
      <c r="B7" s="25">
        <v>312.41000000000003</v>
      </c>
      <c r="C7" s="20" t="s">
        <v>9</v>
      </c>
      <c r="D7" s="46">
        <v>42387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42387</v>
      </c>
      <c r="O7" s="47">
        <f t="shared" si="1"/>
        <v>21.289301858362631</v>
      </c>
      <c r="P7" s="9"/>
    </row>
    <row r="8" spans="1:133">
      <c r="A8" s="12"/>
      <c r="B8" s="25">
        <v>312.60000000000002</v>
      </c>
      <c r="C8" s="20" t="s">
        <v>10</v>
      </c>
      <c r="D8" s="46">
        <v>89723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89723</v>
      </c>
      <c r="O8" s="47">
        <f t="shared" si="1"/>
        <v>45.064289301858359</v>
      </c>
      <c r="P8" s="9"/>
    </row>
    <row r="9" spans="1:133">
      <c r="A9" s="12"/>
      <c r="B9" s="25">
        <v>314.10000000000002</v>
      </c>
      <c r="C9" s="20" t="s">
        <v>11</v>
      </c>
      <c r="D9" s="46">
        <v>132790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132790</v>
      </c>
      <c r="O9" s="47">
        <f t="shared" si="1"/>
        <v>66.695128076343551</v>
      </c>
      <c r="P9" s="9"/>
    </row>
    <row r="10" spans="1:133">
      <c r="A10" s="12"/>
      <c r="B10" s="25">
        <v>314.3</v>
      </c>
      <c r="C10" s="20" t="s">
        <v>12</v>
      </c>
      <c r="D10" s="46">
        <v>29367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29367</v>
      </c>
      <c r="O10" s="47">
        <f t="shared" si="1"/>
        <v>14.749874434957308</v>
      </c>
      <c r="P10" s="9"/>
    </row>
    <row r="11" spans="1:133">
      <c r="A11" s="12"/>
      <c r="B11" s="25">
        <v>314.8</v>
      </c>
      <c r="C11" s="20" t="s">
        <v>13</v>
      </c>
      <c r="D11" s="46">
        <v>7483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7483</v>
      </c>
      <c r="O11" s="47">
        <f t="shared" si="1"/>
        <v>3.7584128578603715</v>
      </c>
      <c r="P11" s="9"/>
    </row>
    <row r="12" spans="1:133">
      <c r="A12" s="12"/>
      <c r="B12" s="25">
        <v>315</v>
      </c>
      <c r="C12" s="20" t="s">
        <v>83</v>
      </c>
      <c r="D12" s="46">
        <v>55444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55444</v>
      </c>
      <c r="O12" s="47">
        <f t="shared" si="1"/>
        <v>27.847312908086387</v>
      </c>
      <c r="P12" s="9"/>
    </row>
    <row r="13" spans="1:133">
      <c r="A13" s="12"/>
      <c r="B13" s="25">
        <v>316</v>
      </c>
      <c r="C13" s="20" t="s">
        <v>97</v>
      </c>
      <c r="D13" s="46">
        <v>6129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6129</v>
      </c>
      <c r="O13" s="47">
        <f t="shared" si="1"/>
        <v>3.0783525866398795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137449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137449</v>
      </c>
      <c r="O14" s="45">
        <f t="shared" si="1"/>
        <v>69.035158211953785</v>
      </c>
      <c r="P14" s="10"/>
    </row>
    <row r="15" spans="1:133">
      <c r="A15" s="12"/>
      <c r="B15" s="25">
        <v>322</v>
      </c>
      <c r="C15" s="20" t="s">
        <v>84</v>
      </c>
      <c r="D15" s="46">
        <v>111601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111601</v>
      </c>
      <c r="O15" s="47">
        <f t="shared" si="1"/>
        <v>56.052737317930685</v>
      </c>
      <c r="P15" s="9"/>
    </row>
    <row r="16" spans="1:133">
      <c r="A16" s="12"/>
      <c r="B16" s="25">
        <v>329</v>
      </c>
      <c r="C16" s="20" t="s">
        <v>18</v>
      </c>
      <c r="D16" s="46">
        <v>23115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23115</v>
      </c>
      <c r="O16" s="47">
        <f t="shared" si="1"/>
        <v>11.609743847312908</v>
      </c>
      <c r="P16" s="9"/>
    </row>
    <row r="17" spans="1:16">
      <c r="A17" s="12"/>
      <c r="B17" s="25">
        <v>367</v>
      </c>
      <c r="C17" s="20" t="s">
        <v>98</v>
      </c>
      <c r="D17" s="46">
        <v>2733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2733</v>
      </c>
      <c r="O17" s="47">
        <f t="shared" si="1"/>
        <v>1.3726770467101959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SUM(D19:D26)</f>
        <v>118370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118370</v>
      </c>
      <c r="O18" s="45">
        <f t="shared" si="1"/>
        <v>59.452536413862383</v>
      </c>
      <c r="P18" s="10"/>
    </row>
    <row r="19" spans="1:16">
      <c r="A19" s="12"/>
      <c r="B19" s="25">
        <v>331.2</v>
      </c>
      <c r="C19" s="20" t="s">
        <v>64</v>
      </c>
      <c r="D19" s="46">
        <v>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960</v>
      </c>
      <c r="O19" s="47">
        <f t="shared" si="1"/>
        <v>0.48216976393771976</v>
      </c>
      <c r="P19" s="9"/>
    </row>
    <row r="20" spans="1:16">
      <c r="A20" s="12"/>
      <c r="B20" s="25">
        <v>334.49</v>
      </c>
      <c r="C20" s="20" t="s">
        <v>99</v>
      </c>
      <c r="D20" s="46">
        <v>14504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14504</v>
      </c>
      <c r="O20" s="47">
        <f t="shared" si="1"/>
        <v>7.2847815168257153</v>
      </c>
      <c r="P20" s="9"/>
    </row>
    <row r="21" spans="1:16">
      <c r="A21" s="12"/>
      <c r="B21" s="25">
        <v>335.12</v>
      </c>
      <c r="C21" s="20" t="s">
        <v>85</v>
      </c>
      <c r="D21" s="46">
        <v>50105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50105</v>
      </c>
      <c r="O21" s="47">
        <f t="shared" si="1"/>
        <v>25.165745856353592</v>
      </c>
      <c r="P21" s="9"/>
    </row>
    <row r="22" spans="1:16">
      <c r="A22" s="12"/>
      <c r="B22" s="25">
        <v>335.14</v>
      </c>
      <c r="C22" s="20" t="s">
        <v>86</v>
      </c>
      <c r="D22" s="46">
        <v>1244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1244</v>
      </c>
      <c r="O22" s="47">
        <f t="shared" si="1"/>
        <v>0.62481165243596182</v>
      </c>
      <c r="P22" s="9"/>
    </row>
    <row r="23" spans="1:16">
      <c r="A23" s="12"/>
      <c r="B23" s="25">
        <v>335.15</v>
      </c>
      <c r="C23" s="20" t="s">
        <v>87</v>
      </c>
      <c r="D23" s="46">
        <v>515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515</v>
      </c>
      <c r="O23" s="47">
        <f t="shared" si="1"/>
        <v>0.2586639879457559</v>
      </c>
      <c r="P23" s="9"/>
    </row>
    <row r="24" spans="1:16">
      <c r="A24" s="12"/>
      <c r="B24" s="25">
        <v>335.16</v>
      </c>
      <c r="C24" s="20" t="s">
        <v>100</v>
      </c>
      <c r="D24" s="46">
        <v>13335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13335</v>
      </c>
      <c r="O24" s="47">
        <f t="shared" si="1"/>
        <v>6.6976393771973886</v>
      </c>
      <c r="P24" s="9"/>
    </row>
    <row r="25" spans="1:16">
      <c r="A25" s="12"/>
      <c r="B25" s="25">
        <v>335.18</v>
      </c>
      <c r="C25" s="20" t="s">
        <v>89</v>
      </c>
      <c r="D25" s="46">
        <v>37519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37519</v>
      </c>
      <c r="O25" s="47">
        <f t="shared" si="1"/>
        <v>18.844299347061778</v>
      </c>
      <c r="P25" s="9"/>
    </row>
    <row r="26" spans="1:16">
      <c r="A26" s="12"/>
      <c r="B26" s="25">
        <v>335.49</v>
      </c>
      <c r="C26" s="20" t="s">
        <v>101</v>
      </c>
      <c r="D26" s="46">
        <v>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188</v>
      </c>
      <c r="O26" s="47">
        <f t="shared" si="1"/>
        <v>9.4424912104470113E-2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SUM(D28:D33)</f>
        <v>36224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1144641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1180865</v>
      </c>
      <c r="O27" s="45">
        <f t="shared" si="1"/>
        <v>593.10145655449526</v>
      </c>
      <c r="P27" s="10"/>
    </row>
    <row r="28" spans="1:16">
      <c r="A28" s="12"/>
      <c r="B28" s="25">
        <v>342.2</v>
      </c>
      <c r="C28" s="20" t="s">
        <v>38</v>
      </c>
      <c r="D28" s="46">
        <v>31974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31974</v>
      </c>
      <c r="O28" s="47">
        <f t="shared" si="1"/>
        <v>16.05926670015068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342428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342428</v>
      </c>
      <c r="O29" s="47">
        <f t="shared" si="1"/>
        <v>171.98794575590156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405126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405126</v>
      </c>
      <c r="O30" s="47">
        <f t="shared" si="1"/>
        <v>203.47865394274234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347124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347124</v>
      </c>
      <c r="O31" s="47">
        <f t="shared" si="1"/>
        <v>174.34655951783023</v>
      </c>
      <c r="P31" s="9"/>
    </row>
    <row r="32" spans="1:16">
      <c r="A32" s="12"/>
      <c r="B32" s="25">
        <v>343.6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49963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49963</v>
      </c>
      <c r="O32" s="47">
        <f t="shared" si="1"/>
        <v>25.094424912104468</v>
      </c>
      <c r="P32" s="9"/>
    </row>
    <row r="33" spans="1:119">
      <c r="A33" s="12"/>
      <c r="B33" s="25">
        <v>343.8</v>
      </c>
      <c r="C33" s="20" t="s">
        <v>42</v>
      </c>
      <c r="D33" s="46">
        <v>4250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4250</v>
      </c>
      <c r="O33" s="47">
        <f t="shared" si="1"/>
        <v>2.134605725765947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SUM(D35:D35)</f>
        <v>4800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2" si="10">SUM(D34:M34)</f>
        <v>4800</v>
      </c>
      <c r="O34" s="45">
        <f t="shared" si="1"/>
        <v>2.4108488196885989</v>
      </c>
      <c r="P34" s="10"/>
    </row>
    <row r="35" spans="1:119">
      <c r="A35" s="13"/>
      <c r="B35" s="39">
        <v>351.1</v>
      </c>
      <c r="C35" s="21" t="s">
        <v>46</v>
      </c>
      <c r="D35" s="46">
        <v>4800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4800</v>
      </c>
      <c r="O35" s="47">
        <f t="shared" si="1"/>
        <v>2.4108488196885989</v>
      </c>
      <c r="P35" s="9"/>
    </row>
    <row r="36" spans="1:119" ht="15.75">
      <c r="A36" s="29" t="s">
        <v>2</v>
      </c>
      <c r="B36" s="30"/>
      <c r="C36" s="31"/>
      <c r="D36" s="32">
        <f t="shared" ref="D36:M36" si="11">SUM(D37:D39)</f>
        <v>19316</v>
      </c>
      <c r="E36" s="32">
        <f t="shared" si="11"/>
        <v>269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2316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21901</v>
      </c>
      <c r="O36" s="45">
        <f t="shared" si="1"/>
        <v>11</v>
      </c>
      <c r="P36" s="10"/>
    </row>
    <row r="37" spans="1:119">
      <c r="A37" s="12"/>
      <c r="B37" s="25">
        <v>361.1</v>
      </c>
      <c r="C37" s="20" t="s">
        <v>47</v>
      </c>
      <c r="D37" s="46">
        <v>422</v>
      </c>
      <c r="E37" s="46">
        <v>269</v>
      </c>
      <c r="F37" s="46">
        <v>0</v>
      </c>
      <c r="G37" s="46">
        <v>0</v>
      </c>
      <c r="H37" s="46">
        <v>0</v>
      </c>
      <c r="I37" s="46">
        <v>589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1280</v>
      </c>
      <c r="O37" s="47">
        <f t="shared" si="1"/>
        <v>0.64289301858362635</v>
      </c>
      <c r="P37" s="9"/>
    </row>
    <row r="38" spans="1:119">
      <c r="A38" s="12"/>
      <c r="B38" s="25">
        <v>362</v>
      </c>
      <c r="C38" s="20" t="s">
        <v>48</v>
      </c>
      <c r="D38" s="46">
        <v>8355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8355</v>
      </c>
      <c r="O38" s="47">
        <f t="shared" si="1"/>
        <v>4.1963837267704669</v>
      </c>
      <c r="P38" s="9"/>
    </row>
    <row r="39" spans="1:119">
      <c r="A39" s="12"/>
      <c r="B39" s="25">
        <v>369.9</v>
      </c>
      <c r="C39" s="20" t="s">
        <v>50</v>
      </c>
      <c r="D39" s="46">
        <v>10539</v>
      </c>
      <c r="E39" s="46">
        <v>0</v>
      </c>
      <c r="F39" s="46">
        <v>0</v>
      </c>
      <c r="G39" s="46">
        <v>0</v>
      </c>
      <c r="H39" s="46">
        <v>0</v>
      </c>
      <c r="I39" s="46">
        <v>1727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12266</v>
      </c>
      <c r="O39" s="47">
        <f t="shared" si="1"/>
        <v>6.160723254645907</v>
      </c>
      <c r="P39" s="9"/>
    </row>
    <row r="40" spans="1:119" ht="15.75">
      <c r="A40" s="29" t="s">
        <v>35</v>
      </c>
      <c r="B40" s="30"/>
      <c r="C40" s="31"/>
      <c r="D40" s="32">
        <f t="shared" ref="D40:M40" si="12">SUM(D41:D41)</f>
        <v>159808</v>
      </c>
      <c r="E40" s="32">
        <f t="shared" si="12"/>
        <v>31835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191643</v>
      </c>
      <c r="O40" s="45">
        <f t="shared" si="1"/>
        <v>96.254645906579611</v>
      </c>
      <c r="P40" s="9"/>
    </row>
    <row r="41" spans="1:119" ht="15.75" thickBot="1">
      <c r="A41" s="12"/>
      <c r="B41" s="25">
        <v>381</v>
      </c>
      <c r="C41" s="20" t="s">
        <v>51</v>
      </c>
      <c r="D41" s="46">
        <v>159808</v>
      </c>
      <c r="E41" s="46">
        <v>31835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191643</v>
      </c>
      <c r="O41" s="47">
        <f t="shared" si="1"/>
        <v>96.254645906579611</v>
      </c>
      <c r="P41" s="9"/>
    </row>
    <row r="42" spans="1:119" ht="16.5" thickBot="1">
      <c r="A42" s="14" t="s">
        <v>44</v>
      </c>
      <c r="B42" s="23"/>
      <c r="C42" s="22"/>
      <c r="D42" s="15">
        <f t="shared" ref="D42:M42" si="13">SUM(D5,D14,D18,D27,D34,D36,D40)</f>
        <v>998466</v>
      </c>
      <c r="E42" s="15">
        <f t="shared" si="13"/>
        <v>94974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1146957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2240397</v>
      </c>
      <c r="O42" s="38">
        <f t="shared" si="1"/>
        <v>1125.2621798091411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102</v>
      </c>
      <c r="M44" s="48"/>
      <c r="N44" s="48"/>
      <c r="O44" s="43">
        <v>1991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2023-11-27T21:48:55Z</cp:lastPrinted>
  <dcterms:created xsi:type="dcterms:W3CDTF">2000-08-31T21:26:31Z</dcterms:created>
  <dcterms:modified xsi:type="dcterms:W3CDTF">2023-11-27T21:48:59Z</dcterms:modified>
</cp:coreProperties>
</file>