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'2008'!$A$1:$O$24</definedName>
    <definedName name="_xlnm.Print_Area" localSheetId="12">'2009'!$A$1:$O$21</definedName>
    <definedName name="_xlnm.Print_Area" localSheetId="11">'2010'!$A$1:$O$21</definedName>
    <definedName name="_xlnm.Print_Area" localSheetId="10">'2011'!$A$1:$O$21</definedName>
    <definedName name="_xlnm.Print_Area" localSheetId="9">'2012'!$A$1:$O$23</definedName>
    <definedName name="_xlnm.Print_Area" localSheetId="8">'2013'!$A$1:$O$23</definedName>
    <definedName name="_xlnm.Print_Area" localSheetId="7">'2014'!$A$1:$O$23</definedName>
    <definedName name="_xlnm.Print_Area" localSheetId="6">'2015'!$A$1:$O$23</definedName>
    <definedName name="_xlnm.Print_Area" localSheetId="5">'2016'!$A$1:$O$23</definedName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<sst xmlns="http://schemas.openxmlformats.org/spreadsheetml/2006/main" count="528" uniqueCount="77">
  <si>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</si>
  <si>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</si>
  <si>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</si>
  <si>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</si>
  <si>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</si>
  <si>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</si>
  <si>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</si>
  <si>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</si>
  <si>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</si>
  <si>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</si>
  <si>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</si>
  <si>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</si>
  <si>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</si>
  <si>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</si>
  <si>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</si>
  <si>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</si>
  <si>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</si>
  <si>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</si>
  <si>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</si>
  <si>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Debt Service Payments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</si>
  <si>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</si>
  <si>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</si>
  <si>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</si>
  <si>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</si>
  <si>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</si>
  <si>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</si>
  <si>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</si>
  <si>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</si>
  <si>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</si>
  <si>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</si>
  <si>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</si>
  <si>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Wausau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</si>
  <si>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</si>
  <si>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</si>
  <si>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</si>
  <si>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</si>
  <si>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</si>
  <si>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</si>
  <si>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Uses and Non-Operating</t>
  </si>
  <si>
    <t>Proprietary - Non-Operating Interest Expense</t>
  </si>
  <si>
    <t>2012 Municipal Population:</t>
  </si>
  <si>
    <t>Local Fiscal Year Ended September 30, 2008</t>
  </si>
  <si>
    <t>Inter-Fund Group Transfers Out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</si>
  <si>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</si>
  <si>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</si>
  <si>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</si>
  <si>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</si>
  <si>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</si>
  <si>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</si>
  <si>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</si>
  <si>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</si>
  <si>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</si>
  <si>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</si>
  <si>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</si>
  <si>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2007</t>
  </si>
  <si>
    <t>Financial and Administrative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</si>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</sst>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260115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260115</v>
      </c>
      <c r="P5" s="30">
        <f>(O5/P$22)</f>
        <v>675.6233766233767</v>
      </c>
      <c r="Q5" s="6"/>
    </row>
    <row r="6" spans="1:17" ht="15">
      <c r="A6" s="12"/>
      <c r="B6" s="42">
        <v>517</v>
      </c>
      <c r="C6" s="19" t="s">
        <v>19</v>
      </c>
      <c r="D6" s="43">
        <v>20151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20151</v>
      </c>
      <c r="P6" s="44">
        <f>(O6/P$22)</f>
        <v>52.34025974025974</v>
      </c>
      <c r="Q6" s="9"/>
    </row>
    <row r="7" spans="1:17" ht="15">
      <c r="A7" s="12"/>
      <c r="B7" s="42">
        <v>519</v>
      </c>
      <c r="C7" s="19" t="s">
        <v>20</v>
      </c>
      <c r="D7" s="43">
        <v>239964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239964</v>
      </c>
      <c r="P7" s="44">
        <f>(O7/P$22)</f>
        <v>623.2831168831169</v>
      </c>
      <c r="Q7" s="9"/>
    </row>
    <row r="8" spans="1:17" ht="15.75">
      <c r="A8" s="26" t="s">
        <v>21</v>
      </c>
      <c r="B8" s="27"/>
      <c r="C8" s="28"/>
      <c r="D8" s="29">
        <f>SUM(D9:D9)</f>
        <v>913688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913688</v>
      </c>
      <c r="P8" s="41">
        <f>(O8/P$22)</f>
        <v>2373.2155844155845</v>
      </c>
      <c r="Q8" s="10"/>
    </row>
    <row r="9" spans="1:17" ht="15">
      <c r="A9" s="12"/>
      <c r="B9" s="42">
        <v>522</v>
      </c>
      <c r="C9" s="19" t="s">
        <v>22</v>
      </c>
      <c r="D9" s="43">
        <v>913688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913688</v>
      </c>
      <c r="P9" s="44">
        <f>(O9/P$22)</f>
        <v>2373.2155844155845</v>
      </c>
      <c r="Q9" s="9"/>
    </row>
    <row r="10" spans="1:17" ht="15.75">
      <c r="A10" s="26" t="s">
        <v>23</v>
      </c>
      <c r="B10" s="27"/>
      <c r="C10" s="28"/>
      <c r="D10" s="29">
        <f>SUM(D11:D12)</f>
        <v>0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285132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285132</v>
      </c>
      <c r="P10" s="41">
        <f>(O10/P$22)</f>
        <v>740.6025974025974</v>
      </c>
      <c r="Q10" s="10"/>
    </row>
    <row r="11" spans="1:17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238188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238188</v>
      </c>
      <c r="P11" s="44">
        <f>(O11/P$22)</f>
        <v>618.6701298701299</v>
      </c>
      <c r="Q11" s="9"/>
    </row>
    <row r="12" spans="1:17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46944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46944</v>
      </c>
      <c r="P12" s="44">
        <f>(O12/P$22)</f>
        <v>121.93246753246753</v>
      </c>
      <c r="Q12" s="9"/>
    </row>
    <row r="13" spans="1:17" ht="15.75">
      <c r="A13" s="26" t="s">
        <v>26</v>
      </c>
      <c r="B13" s="27"/>
      <c r="C13" s="28"/>
      <c r="D13" s="29">
        <f>SUM(D14:D14)</f>
        <v>0</v>
      </c>
      <c r="E13" s="29">
        <f>SUM(E14:E14)</f>
        <v>4556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>SUM(D13:N13)</f>
        <v>4556</v>
      </c>
      <c r="P13" s="41">
        <f>(O13/P$22)</f>
        <v>11.833766233766234</v>
      </c>
      <c r="Q13" s="10"/>
    </row>
    <row r="14" spans="1:17" ht="15">
      <c r="A14" s="12"/>
      <c r="B14" s="42">
        <v>541</v>
      </c>
      <c r="C14" s="19" t="s">
        <v>27</v>
      </c>
      <c r="D14" s="43">
        <v>0</v>
      </c>
      <c r="E14" s="43">
        <v>4556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4556</v>
      </c>
      <c r="P14" s="44">
        <f>(O14/P$22)</f>
        <v>11.833766233766234</v>
      </c>
      <c r="Q14" s="9"/>
    </row>
    <row r="15" spans="1:17" ht="15.75">
      <c r="A15" s="26" t="s">
        <v>28</v>
      </c>
      <c r="B15" s="27"/>
      <c r="C15" s="28"/>
      <c r="D15" s="29">
        <f>SUM(D16:D16)</f>
        <v>19402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19402</v>
      </c>
      <c r="P15" s="41">
        <f>(O15/P$22)</f>
        <v>50.394805194805194</v>
      </c>
      <c r="Q15" s="9"/>
    </row>
    <row r="16" spans="1:17" ht="15">
      <c r="A16" s="12"/>
      <c r="B16" s="42">
        <v>572</v>
      </c>
      <c r="C16" s="19" t="s">
        <v>29</v>
      </c>
      <c r="D16" s="43">
        <v>19402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19402</v>
      </c>
      <c r="P16" s="44">
        <f>(O16/P$22)</f>
        <v>50.394805194805194</v>
      </c>
      <c r="Q16" s="9"/>
    </row>
    <row r="17" spans="1:17" ht="15.75">
      <c r="A17" s="26" t="s">
        <v>38</v>
      </c>
      <c r="B17" s="27"/>
      <c r="C17" s="28"/>
      <c r="D17" s="29">
        <f>SUM(D18:D19)</f>
        <v>33711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8139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>SUM(D17:N17)</f>
        <v>41850</v>
      </c>
      <c r="P17" s="41">
        <f>(O17/P$22)</f>
        <v>108.7012987012987</v>
      </c>
      <c r="Q17" s="9"/>
    </row>
    <row r="18" spans="1:17" ht="15">
      <c r="A18" s="12"/>
      <c r="B18" s="42">
        <v>581</v>
      </c>
      <c r="C18" s="19" t="s">
        <v>75</v>
      </c>
      <c r="D18" s="43">
        <v>30000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30000</v>
      </c>
      <c r="P18" s="44">
        <f>(O18/P$22)</f>
        <v>77.92207792207792</v>
      </c>
      <c r="Q18" s="9"/>
    </row>
    <row r="19" spans="1:17" ht="15.75" thickBot="1">
      <c r="A19" s="12"/>
      <c r="B19" s="42">
        <v>591</v>
      </c>
      <c r="C19" s="19" t="s">
        <v>39</v>
      </c>
      <c r="D19" s="43">
        <v>3711</v>
      </c>
      <c r="E19" s="43">
        <v>0</v>
      </c>
      <c r="F19" s="43">
        <v>0</v>
      </c>
      <c r="G19" s="43">
        <v>0</v>
      </c>
      <c r="H19" s="43">
        <v>0</v>
      </c>
      <c r="I19" s="43">
        <v>8139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11850</v>
      </c>
      <c r="P19" s="44">
        <f>(O19/P$22)</f>
        <v>30.77922077922078</v>
      </c>
      <c r="Q19" s="9"/>
    </row>
    <row r="20" spans="1:120" ht="16.5" thickBot="1">
      <c r="A20" s="13" t="s">
        <v>10</v>
      </c>
      <c r="B20" s="21"/>
      <c r="C20" s="20"/>
      <c r="D20" s="14">
        <f>SUM(D5,D8,D10,D13,D15,D17)</f>
        <v>1226916</v>
      </c>
      <c r="E20" s="14">
        <f aca="true" t="shared" si="0" ref="E20:N20">SUM(E5,E8,E10,E13,E15,E17)</f>
        <v>4556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293271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1524743</v>
      </c>
      <c r="P20" s="35">
        <f>(O20/P$22)</f>
        <v>3960.3714285714286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76</v>
      </c>
      <c r="N22" s="90"/>
      <c r="O22" s="90"/>
      <c r="P22" s="39">
        <v>385</v>
      </c>
    </row>
    <row r="23" spans="1:16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432795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432795</v>
      </c>
      <c r="O5" s="30">
        <f aca="true" t="shared" si="2" ref="O5:O19">(N5/O$21)</f>
        <v>1092.9166666666667</v>
      </c>
      <c r="P5" s="6"/>
    </row>
    <row r="6" spans="1:16" ht="15">
      <c r="A6" s="12"/>
      <c r="B6" s="42">
        <v>517</v>
      </c>
      <c r="C6" s="19" t="s">
        <v>19</v>
      </c>
      <c r="D6" s="43">
        <v>99037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99037</v>
      </c>
      <c r="O6" s="44">
        <f t="shared" si="2"/>
        <v>250.09343434343435</v>
      </c>
      <c r="P6" s="9"/>
    </row>
    <row r="7" spans="1:16" ht="15">
      <c r="A7" s="12"/>
      <c r="B7" s="42">
        <v>519</v>
      </c>
      <c r="C7" s="19" t="s">
        <v>20</v>
      </c>
      <c r="D7" s="43">
        <v>333758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333758</v>
      </c>
      <c r="O7" s="44">
        <f t="shared" si="2"/>
        <v>842.8232323232323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41427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41427</v>
      </c>
      <c r="O8" s="41">
        <f t="shared" si="2"/>
        <v>104.61363636363636</v>
      </c>
      <c r="P8" s="10"/>
    </row>
    <row r="9" spans="1:16" ht="15">
      <c r="A9" s="12"/>
      <c r="B9" s="42">
        <v>522</v>
      </c>
      <c r="C9" s="19" t="s">
        <v>22</v>
      </c>
      <c r="D9" s="43">
        <v>41427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41427</v>
      </c>
      <c r="O9" s="44">
        <f t="shared" si="2"/>
        <v>104.61363636363636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152863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152863</v>
      </c>
      <c r="O10" s="41">
        <f t="shared" si="2"/>
        <v>386.0176767676768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119800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119800</v>
      </c>
      <c r="O11" s="44">
        <f t="shared" si="2"/>
        <v>302.52525252525254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33063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33063</v>
      </c>
      <c r="O12" s="44">
        <f t="shared" si="2"/>
        <v>83.49242424242425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7115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7115</v>
      </c>
      <c r="O13" s="41">
        <f t="shared" si="2"/>
        <v>17.967171717171716</v>
      </c>
      <c r="P13" s="10"/>
    </row>
    <row r="14" spans="1:16" ht="15">
      <c r="A14" s="12"/>
      <c r="B14" s="42">
        <v>541</v>
      </c>
      <c r="C14" s="19" t="s">
        <v>27</v>
      </c>
      <c r="D14" s="43">
        <v>0</v>
      </c>
      <c r="E14" s="43">
        <v>7115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7115</v>
      </c>
      <c r="O14" s="44">
        <f t="shared" si="2"/>
        <v>17.967171717171716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5013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5013</v>
      </c>
      <c r="O15" s="41">
        <f t="shared" si="2"/>
        <v>12.659090909090908</v>
      </c>
      <c r="P15" s="9"/>
    </row>
    <row r="16" spans="1:16" ht="15">
      <c r="A16" s="12"/>
      <c r="B16" s="42">
        <v>572</v>
      </c>
      <c r="C16" s="19" t="s">
        <v>29</v>
      </c>
      <c r="D16" s="43">
        <v>5013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5013</v>
      </c>
      <c r="O16" s="44">
        <f t="shared" si="2"/>
        <v>12.659090909090908</v>
      </c>
      <c r="P16" s="9"/>
    </row>
    <row r="17" spans="1:16" ht="15.75">
      <c r="A17" s="26" t="s">
        <v>38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8975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8975</v>
      </c>
      <c r="O17" s="41">
        <f t="shared" si="2"/>
        <v>22.664141414141415</v>
      </c>
      <c r="P17" s="9"/>
    </row>
    <row r="18" spans="1:16" ht="15.75" thickBot="1">
      <c r="A18" s="12"/>
      <c r="B18" s="42">
        <v>591</v>
      </c>
      <c r="C18" s="19" t="s">
        <v>39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8975</v>
      </c>
      <c r="O18" s="44">
        <f t="shared" si="2"/>
        <v>22.664141414141415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479235</v>
      </c>
      <c r="E19" s="14">
        <f aca="true" t="shared" si="8" ref="E19:M19">SUM(E5,E8,E10,E13,E15,E17)</f>
        <v>7115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161838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648188</v>
      </c>
      <c r="O19" s="35">
        <f t="shared" si="2"/>
        <v>1636.8383838383838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396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832194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832194</v>
      </c>
      <c r="O5" s="30">
        <f aca="true" t="shared" si="2" ref="O5:O17">(N5/O$19)</f>
        <v>2139.316195372751</v>
      </c>
      <c r="P5" s="6"/>
    </row>
    <row r="6" spans="1:16" ht="15">
      <c r="A6" s="12"/>
      <c r="B6" s="42">
        <v>517</v>
      </c>
      <c r="C6" s="19" t="s">
        <v>19</v>
      </c>
      <c r="D6" s="43">
        <v>184072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184072</v>
      </c>
      <c r="O6" s="44">
        <f t="shared" si="2"/>
        <v>473.19280205655525</v>
      </c>
      <c r="P6" s="9"/>
    </row>
    <row r="7" spans="1:16" ht="15">
      <c r="A7" s="12"/>
      <c r="B7" s="42">
        <v>519</v>
      </c>
      <c r="C7" s="19" t="s">
        <v>20</v>
      </c>
      <c r="D7" s="43">
        <v>648122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648122</v>
      </c>
      <c r="O7" s="44">
        <f t="shared" si="2"/>
        <v>1666.1233933161955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49042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49042</v>
      </c>
      <c r="O8" s="41">
        <f t="shared" si="2"/>
        <v>126.0719794344473</v>
      </c>
      <c r="P8" s="10"/>
    </row>
    <row r="9" spans="1:16" ht="15">
      <c r="A9" s="12"/>
      <c r="B9" s="42">
        <v>522</v>
      </c>
      <c r="C9" s="19" t="s">
        <v>22</v>
      </c>
      <c r="D9" s="43">
        <v>49042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49042</v>
      </c>
      <c r="O9" s="44">
        <f t="shared" si="2"/>
        <v>126.0719794344473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126668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126668</v>
      </c>
      <c r="O10" s="41">
        <f t="shared" si="2"/>
        <v>325.6246786632391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94744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94744</v>
      </c>
      <c r="O11" s="44">
        <f t="shared" si="2"/>
        <v>243.5578406169666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31924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31924</v>
      </c>
      <c r="O12" s="44">
        <f t="shared" si="2"/>
        <v>82.0668380462725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8358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8358</v>
      </c>
      <c r="O13" s="41">
        <f t="shared" si="2"/>
        <v>21.48586118251928</v>
      </c>
      <c r="P13" s="10"/>
    </row>
    <row r="14" spans="1:16" ht="15">
      <c r="A14" s="12"/>
      <c r="B14" s="42">
        <v>541</v>
      </c>
      <c r="C14" s="19" t="s">
        <v>27</v>
      </c>
      <c r="D14" s="43">
        <v>0</v>
      </c>
      <c r="E14" s="43">
        <v>8358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8358</v>
      </c>
      <c r="O14" s="44">
        <f t="shared" si="2"/>
        <v>21.48586118251928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3995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3995</v>
      </c>
      <c r="O15" s="41">
        <f t="shared" si="2"/>
        <v>10.269922879177377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3995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3995</v>
      </c>
      <c r="O16" s="44">
        <f t="shared" si="2"/>
        <v>10.269922879177377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885231</v>
      </c>
      <c r="E17" s="14">
        <f aca="true" t="shared" si="7" ref="E17:M17">SUM(E5,E8,E10,E13,E15)</f>
        <v>8358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126668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1020257</v>
      </c>
      <c r="O17" s="35">
        <f t="shared" si="2"/>
        <v>2622.7686375321337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389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483124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483124</v>
      </c>
      <c r="O5" s="30">
        <f aca="true" t="shared" si="2" ref="O5:O17">(N5/O$19)</f>
        <v>1261.420365535248</v>
      </c>
      <c r="P5" s="6"/>
    </row>
    <row r="6" spans="1:16" ht="15">
      <c r="A6" s="12"/>
      <c r="B6" s="42">
        <v>517</v>
      </c>
      <c r="C6" s="19" t="s">
        <v>19</v>
      </c>
      <c r="D6" s="43">
        <v>98342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98342</v>
      </c>
      <c r="O6" s="44">
        <f t="shared" si="2"/>
        <v>256.76762402088775</v>
      </c>
      <c r="P6" s="9"/>
    </row>
    <row r="7" spans="1:16" ht="15">
      <c r="A7" s="12"/>
      <c r="B7" s="42">
        <v>519</v>
      </c>
      <c r="C7" s="19" t="s">
        <v>20</v>
      </c>
      <c r="D7" s="43">
        <v>384782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384782</v>
      </c>
      <c r="O7" s="44">
        <f t="shared" si="2"/>
        <v>1004.6527415143603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40838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40838</v>
      </c>
      <c r="O8" s="41">
        <f t="shared" si="2"/>
        <v>106.6266318537859</v>
      </c>
      <c r="P8" s="10"/>
    </row>
    <row r="9" spans="1:16" ht="15">
      <c r="A9" s="12"/>
      <c r="B9" s="42">
        <v>522</v>
      </c>
      <c r="C9" s="19" t="s">
        <v>22</v>
      </c>
      <c r="D9" s="43">
        <v>40838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40838</v>
      </c>
      <c r="O9" s="44">
        <f t="shared" si="2"/>
        <v>106.6266318537859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132131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132131</v>
      </c>
      <c r="O10" s="41">
        <f t="shared" si="2"/>
        <v>344.9895561357702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101097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101097</v>
      </c>
      <c r="O11" s="44">
        <f t="shared" si="2"/>
        <v>263.9608355091384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31034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31034</v>
      </c>
      <c r="O12" s="44">
        <f t="shared" si="2"/>
        <v>81.02872062663185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9084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9084</v>
      </c>
      <c r="O13" s="41">
        <f t="shared" si="2"/>
        <v>23.718015665796344</v>
      </c>
      <c r="P13" s="10"/>
    </row>
    <row r="14" spans="1:16" ht="15">
      <c r="A14" s="12"/>
      <c r="B14" s="42">
        <v>541</v>
      </c>
      <c r="C14" s="19" t="s">
        <v>27</v>
      </c>
      <c r="D14" s="43">
        <v>0</v>
      </c>
      <c r="E14" s="43">
        <v>9084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9084</v>
      </c>
      <c r="O14" s="44">
        <f t="shared" si="2"/>
        <v>23.718015665796344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6599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6599</v>
      </c>
      <c r="O15" s="41">
        <f t="shared" si="2"/>
        <v>17.22976501305483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6599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6599</v>
      </c>
      <c r="O16" s="44">
        <f t="shared" si="2"/>
        <v>17.22976501305483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530561</v>
      </c>
      <c r="E17" s="14">
        <f aca="true" t="shared" si="7" ref="E17:M17">SUM(E5,E8,E10,E13,E15)</f>
        <v>9084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132131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671776</v>
      </c>
      <c r="O17" s="35">
        <f t="shared" si="2"/>
        <v>1753.9843342036554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33</v>
      </c>
      <c r="M19" s="90"/>
      <c r="N19" s="90"/>
      <c r="O19" s="39">
        <v>383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152492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152492</v>
      </c>
      <c r="O5" s="30">
        <f aca="true" t="shared" si="2" ref="O5:O17">(N5/O$19)</f>
        <v>346.57272727272726</v>
      </c>
      <c r="P5" s="6"/>
    </row>
    <row r="6" spans="1:16" ht="15">
      <c r="A6" s="12"/>
      <c r="B6" s="42">
        <v>517</v>
      </c>
      <c r="C6" s="19" t="s">
        <v>19</v>
      </c>
      <c r="D6" s="43">
        <v>18787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18787</v>
      </c>
      <c r="O6" s="44">
        <f t="shared" si="2"/>
        <v>42.69772727272727</v>
      </c>
      <c r="P6" s="9"/>
    </row>
    <row r="7" spans="1:16" ht="15">
      <c r="A7" s="12"/>
      <c r="B7" s="42">
        <v>519</v>
      </c>
      <c r="C7" s="19" t="s">
        <v>20</v>
      </c>
      <c r="D7" s="43">
        <v>133705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133705</v>
      </c>
      <c r="O7" s="44">
        <f t="shared" si="2"/>
        <v>303.875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48229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48229</v>
      </c>
      <c r="O8" s="41">
        <f t="shared" si="2"/>
        <v>109.61136363636363</v>
      </c>
      <c r="P8" s="10"/>
    </row>
    <row r="9" spans="1:16" ht="15">
      <c r="A9" s="12"/>
      <c r="B9" s="42">
        <v>522</v>
      </c>
      <c r="C9" s="19" t="s">
        <v>22</v>
      </c>
      <c r="D9" s="43">
        <v>48229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48229</v>
      </c>
      <c r="O9" s="44">
        <f t="shared" si="2"/>
        <v>109.61136363636363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130874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130874</v>
      </c>
      <c r="O10" s="41">
        <f t="shared" si="2"/>
        <v>297.4409090909091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97966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97966</v>
      </c>
      <c r="O11" s="44">
        <f t="shared" si="2"/>
        <v>222.65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32908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32908</v>
      </c>
      <c r="O12" s="44">
        <f t="shared" si="2"/>
        <v>74.7909090909091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3793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3793</v>
      </c>
      <c r="O13" s="41">
        <f t="shared" si="2"/>
        <v>8.620454545454546</v>
      </c>
      <c r="P13" s="10"/>
    </row>
    <row r="14" spans="1:16" ht="15">
      <c r="A14" s="12"/>
      <c r="B14" s="42">
        <v>541</v>
      </c>
      <c r="C14" s="19" t="s">
        <v>27</v>
      </c>
      <c r="D14" s="43">
        <v>0</v>
      </c>
      <c r="E14" s="43">
        <v>3793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3793</v>
      </c>
      <c r="O14" s="44">
        <f t="shared" si="2"/>
        <v>8.620454545454546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3297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3297</v>
      </c>
      <c r="O15" s="41">
        <f t="shared" si="2"/>
        <v>7.493181818181818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3297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3297</v>
      </c>
      <c r="O16" s="44">
        <f t="shared" si="2"/>
        <v>7.493181818181818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204018</v>
      </c>
      <c r="E17" s="14">
        <f aca="true" t="shared" si="7" ref="E17:M17">SUM(E5,E8,E10,E13,E15)</f>
        <v>3793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130874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338685</v>
      </c>
      <c r="O17" s="35">
        <f t="shared" si="2"/>
        <v>769.7386363636364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440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140400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140400</v>
      </c>
      <c r="O5" s="30">
        <f aca="true" t="shared" si="2" ref="O5:O20">(N5/O$22)</f>
        <v>316.93002257336343</v>
      </c>
      <c r="P5" s="6"/>
    </row>
    <row r="6" spans="1:16" ht="15">
      <c r="A6" s="12"/>
      <c r="B6" s="42">
        <v>517</v>
      </c>
      <c r="C6" s="19" t="s">
        <v>19</v>
      </c>
      <c r="D6" s="43">
        <v>20974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20974</v>
      </c>
      <c r="O6" s="44">
        <f t="shared" si="2"/>
        <v>47.34537246049661</v>
      </c>
      <c r="P6" s="9"/>
    </row>
    <row r="7" spans="1:16" ht="15">
      <c r="A7" s="12"/>
      <c r="B7" s="42">
        <v>519</v>
      </c>
      <c r="C7" s="19" t="s">
        <v>20</v>
      </c>
      <c r="D7" s="43">
        <v>119426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119426</v>
      </c>
      <c r="O7" s="44">
        <f t="shared" si="2"/>
        <v>269.5846501128668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20257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20257</v>
      </c>
      <c r="O8" s="41">
        <f t="shared" si="2"/>
        <v>45.72686230248307</v>
      </c>
      <c r="P8" s="10"/>
    </row>
    <row r="9" spans="1:16" ht="15">
      <c r="A9" s="12"/>
      <c r="B9" s="42">
        <v>522</v>
      </c>
      <c r="C9" s="19" t="s">
        <v>22</v>
      </c>
      <c r="D9" s="43">
        <v>20257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20257</v>
      </c>
      <c r="O9" s="44">
        <f t="shared" si="2"/>
        <v>45.72686230248307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118496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118496</v>
      </c>
      <c r="O10" s="41">
        <f t="shared" si="2"/>
        <v>267.48532731376974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88693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88693</v>
      </c>
      <c r="O11" s="44">
        <f t="shared" si="2"/>
        <v>200.2099322799097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29803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29803</v>
      </c>
      <c r="O12" s="44">
        <f t="shared" si="2"/>
        <v>67.27539503386005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18460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18460</v>
      </c>
      <c r="O13" s="41">
        <f t="shared" si="2"/>
        <v>41.67042889390519</v>
      </c>
      <c r="P13" s="10"/>
    </row>
    <row r="14" spans="1:16" ht="15">
      <c r="A14" s="12"/>
      <c r="B14" s="42">
        <v>541</v>
      </c>
      <c r="C14" s="19" t="s">
        <v>27</v>
      </c>
      <c r="D14" s="43">
        <v>0</v>
      </c>
      <c r="E14" s="43">
        <v>18460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18460</v>
      </c>
      <c r="O14" s="44">
        <f t="shared" si="2"/>
        <v>41.67042889390519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4131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4131</v>
      </c>
      <c r="O15" s="41">
        <f t="shared" si="2"/>
        <v>9.325056433408578</v>
      </c>
      <c r="P15" s="9"/>
    </row>
    <row r="16" spans="1:16" ht="15">
      <c r="A16" s="12"/>
      <c r="B16" s="42">
        <v>572</v>
      </c>
      <c r="C16" s="19" t="s">
        <v>29</v>
      </c>
      <c r="D16" s="43">
        <v>4131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4131</v>
      </c>
      <c r="O16" s="44">
        <f t="shared" si="2"/>
        <v>9.325056433408578</v>
      </c>
      <c r="P16" s="9"/>
    </row>
    <row r="17" spans="1:16" ht="15.75">
      <c r="A17" s="26" t="s">
        <v>38</v>
      </c>
      <c r="B17" s="27"/>
      <c r="C17" s="28"/>
      <c r="D17" s="29">
        <f aca="true" t="shared" si="7" ref="D17:M17">SUM(D18:D19)</f>
        <v>4668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4713</v>
      </c>
      <c r="O17" s="41">
        <f t="shared" si="2"/>
        <v>10.63882618510158</v>
      </c>
      <c r="P17" s="9"/>
    </row>
    <row r="18" spans="1:16" ht="15">
      <c r="A18" s="12"/>
      <c r="B18" s="42">
        <v>581</v>
      </c>
      <c r="C18" s="19" t="s">
        <v>42</v>
      </c>
      <c r="D18" s="43">
        <v>4668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4668</v>
      </c>
      <c r="O18" s="44">
        <f t="shared" si="2"/>
        <v>10.5372460496614</v>
      </c>
      <c r="P18" s="9"/>
    </row>
    <row r="19" spans="1:16" ht="15.75" thickBot="1">
      <c r="A19" s="12"/>
      <c r="B19" s="42">
        <v>591</v>
      </c>
      <c r="C19" s="19" t="s">
        <v>39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</v>
      </c>
      <c r="O19" s="44">
        <f t="shared" si="2"/>
        <v>0.10158013544018059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169456</v>
      </c>
      <c r="E20" s="14">
        <f aca="true" t="shared" si="8" ref="E20:M20">SUM(E5,E8,E10,E13,E15,E17)</f>
        <v>18460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118541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306457</v>
      </c>
      <c r="O20" s="35">
        <f t="shared" si="2"/>
        <v>691.7765237020316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443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762659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762659</v>
      </c>
      <c r="O5" s="30">
        <f aca="true" t="shared" si="2" ref="O5:O21">(N5/O$23)</f>
        <v>1757.278801843318</v>
      </c>
      <c r="P5" s="6"/>
    </row>
    <row r="6" spans="1:16" ht="15">
      <c r="A6" s="12"/>
      <c r="B6" s="42">
        <v>513</v>
      </c>
      <c r="C6" s="19" t="s">
        <v>55</v>
      </c>
      <c r="D6" s="43">
        <v>125630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125630</v>
      </c>
      <c r="O6" s="44">
        <f t="shared" si="2"/>
        <v>289.4700460829493</v>
      </c>
      <c r="P6" s="9"/>
    </row>
    <row r="7" spans="1:16" ht="15">
      <c r="A7" s="12"/>
      <c r="B7" s="42">
        <v>517</v>
      </c>
      <c r="C7" s="19" t="s">
        <v>19</v>
      </c>
      <c r="D7" s="43">
        <v>203139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203139</v>
      </c>
      <c r="O7" s="44">
        <f t="shared" si="2"/>
        <v>468.0622119815668</v>
      </c>
      <c r="P7" s="9"/>
    </row>
    <row r="8" spans="1:16" ht="15">
      <c r="A8" s="12"/>
      <c r="B8" s="42">
        <v>519</v>
      </c>
      <c r="C8" s="19" t="s">
        <v>20</v>
      </c>
      <c r="D8" s="43">
        <v>433890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433890</v>
      </c>
      <c r="O8" s="44">
        <f t="shared" si="2"/>
        <v>999.7465437788019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29111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29111</v>
      </c>
      <c r="O9" s="41">
        <f t="shared" si="2"/>
        <v>67.07603686635944</v>
      </c>
      <c r="P9" s="10"/>
    </row>
    <row r="10" spans="1:16" ht="15">
      <c r="A10" s="12"/>
      <c r="B10" s="42">
        <v>522</v>
      </c>
      <c r="C10" s="19" t="s">
        <v>22</v>
      </c>
      <c r="D10" s="43">
        <v>29111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29111</v>
      </c>
      <c r="O10" s="44">
        <f t="shared" si="2"/>
        <v>67.07603686635944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99377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99377</v>
      </c>
      <c r="O11" s="41">
        <f t="shared" si="2"/>
        <v>228.97926267281105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69487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69487</v>
      </c>
      <c r="O12" s="44">
        <f t="shared" si="2"/>
        <v>160.1082949308756</v>
      </c>
      <c r="P12" s="9"/>
    </row>
    <row r="13" spans="1:16" ht="15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29890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29890</v>
      </c>
      <c r="O13" s="44">
        <f t="shared" si="2"/>
        <v>68.87096774193549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SUM(D15:D15)</f>
        <v>0</v>
      </c>
      <c r="E14" s="29">
        <f t="shared" si="5"/>
        <v>11976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11976</v>
      </c>
      <c r="O14" s="41">
        <f t="shared" si="2"/>
        <v>27.59447004608295</v>
      </c>
      <c r="P14" s="10"/>
    </row>
    <row r="15" spans="1:16" ht="15">
      <c r="A15" s="12"/>
      <c r="B15" s="42">
        <v>541</v>
      </c>
      <c r="C15" s="19" t="s">
        <v>27</v>
      </c>
      <c r="D15" s="43">
        <v>0</v>
      </c>
      <c r="E15" s="43">
        <v>11976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11976</v>
      </c>
      <c r="O15" s="44">
        <f t="shared" si="2"/>
        <v>27.59447004608295</v>
      </c>
      <c r="P15" s="9"/>
    </row>
    <row r="16" spans="1:16" ht="15.75">
      <c r="A16" s="26" t="s">
        <v>28</v>
      </c>
      <c r="B16" s="27"/>
      <c r="C16" s="28"/>
      <c r="D16" s="29">
        <f aca="true" t="shared" si="6" ref="D16:M16">SUM(D17:D17)</f>
        <v>14483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14483</v>
      </c>
      <c r="O16" s="41">
        <f t="shared" si="2"/>
        <v>33.37096774193548</v>
      </c>
      <c r="P16" s="9"/>
    </row>
    <row r="17" spans="1:16" ht="15">
      <c r="A17" s="12"/>
      <c r="B17" s="42">
        <v>572</v>
      </c>
      <c r="C17" s="19" t="s">
        <v>29</v>
      </c>
      <c r="D17" s="43">
        <v>14483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14483</v>
      </c>
      <c r="O17" s="44">
        <f t="shared" si="2"/>
        <v>33.37096774193548</v>
      </c>
      <c r="P17" s="9"/>
    </row>
    <row r="18" spans="1:16" ht="15.75">
      <c r="A18" s="26" t="s">
        <v>38</v>
      </c>
      <c r="B18" s="27"/>
      <c r="C18" s="28"/>
      <c r="D18" s="29">
        <f aca="true" t="shared" si="7" ref="D18:M18">SUM(D19:D20)</f>
        <v>7925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413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8338</v>
      </c>
      <c r="O18" s="41">
        <f t="shared" si="2"/>
        <v>19.211981566820278</v>
      </c>
      <c r="P18" s="9"/>
    </row>
    <row r="19" spans="1:16" ht="15">
      <c r="A19" s="12"/>
      <c r="B19" s="42">
        <v>581</v>
      </c>
      <c r="C19" s="19" t="s">
        <v>42</v>
      </c>
      <c r="D19" s="43">
        <v>7925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7925</v>
      </c>
      <c r="O19" s="44">
        <f t="shared" si="2"/>
        <v>18.26036866359447</v>
      </c>
      <c r="P19" s="9"/>
    </row>
    <row r="20" spans="1:16" ht="15.75" thickBot="1">
      <c r="A20" s="12"/>
      <c r="B20" s="42">
        <v>591</v>
      </c>
      <c r="C20" s="19" t="s">
        <v>39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413</v>
      </c>
      <c r="O20" s="44">
        <f t="shared" si="2"/>
        <v>0.9516129032258065</v>
      </c>
      <c r="P20" s="9"/>
    </row>
    <row r="21" spans="1:119" ht="16.5" thickBot="1">
      <c r="A21" s="13" t="s">
        <v>10</v>
      </c>
      <c r="B21" s="21"/>
      <c r="C21" s="20"/>
      <c r="D21" s="14">
        <f>SUM(D5,D9,D11,D14,D16,D18)</f>
        <v>814178</v>
      </c>
      <c r="E21" s="14">
        <f aca="true" t="shared" si="8" ref="E21:M21">SUM(E5,E9,E11,E14,E16,E18)</f>
        <v>11976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99790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925944</v>
      </c>
      <c r="O21" s="35">
        <f t="shared" si="2"/>
        <v>2133.5115207373274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56</v>
      </c>
      <c r="M23" s="90"/>
      <c r="N23" s="90"/>
      <c r="O23" s="39">
        <v>434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303978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303978</v>
      </c>
      <c r="O5" s="30">
        <f aca="true" t="shared" si="2" ref="O5:O20">(N5/O$22)</f>
        <v>980.5741935483871</v>
      </c>
      <c r="P5" s="6"/>
    </row>
    <row r="6" spans="1:16" ht="15">
      <c r="A6" s="12"/>
      <c r="B6" s="42">
        <v>517</v>
      </c>
      <c r="C6" s="19" t="s">
        <v>19</v>
      </c>
      <c r="D6" s="43">
        <v>18475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18475</v>
      </c>
      <c r="O6" s="44">
        <f t="shared" si="2"/>
        <v>59.596774193548384</v>
      </c>
      <c r="P6" s="9"/>
    </row>
    <row r="7" spans="1:16" ht="15">
      <c r="A7" s="12"/>
      <c r="B7" s="42">
        <v>519</v>
      </c>
      <c r="C7" s="19" t="s">
        <v>47</v>
      </c>
      <c r="D7" s="43">
        <v>285503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285503</v>
      </c>
      <c r="O7" s="44">
        <f t="shared" si="2"/>
        <v>920.9774193548387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32574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32574</v>
      </c>
      <c r="O8" s="41">
        <f t="shared" si="2"/>
        <v>105.07741935483871</v>
      </c>
      <c r="P8" s="10"/>
    </row>
    <row r="9" spans="1:16" ht="15">
      <c r="A9" s="12"/>
      <c r="B9" s="42">
        <v>522</v>
      </c>
      <c r="C9" s="19" t="s">
        <v>22</v>
      </c>
      <c r="D9" s="43">
        <v>32574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32574</v>
      </c>
      <c r="O9" s="44">
        <f t="shared" si="2"/>
        <v>105.07741935483871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268134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268134</v>
      </c>
      <c r="O10" s="41">
        <f t="shared" si="2"/>
        <v>864.9483870967742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227167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227167</v>
      </c>
      <c r="O11" s="44">
        <f t="shared" si="2"/>
        <v>732.7967741935483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40967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40967</v>
      </c>
      <c r="O12" s="44">
        <f t="shared" si="2"/>
        <v>132.1516129032258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7346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7346</v>
      </c>
      <c r="O13" s="41">
        <f t="shared" si="2"/>
        <v>23.696774193548386</v>
      </c>
      <c r="P13" s="10"/>
    </row>
    <row r="14" spans="1:16" ht="15">
      <c r="A14" s="12"/>
      <c r="B14" s="42">
        <v>541</v>
      </c>
      <c r="C14" s="19" t="s">
        <v>49</v>
      </c>
      <c r="D14" s="43">
        <v>0</v>
      </c>
      <c r="E14" s="43">
        <v>7346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7346</v>
      </c>
      <c r="O14" s="44">
        <f t="shared" si="2"/>
        <v>23.696774193548386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13729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13729</v>
      </c>
      <c r="O15" s="41">
        <f t="shared" si="2"/>
        <v>44.28709677419355</v>
      </c>
      <c r="P15" s="9"/>
    </row>
    <row r="16" spans="1:16" ht="15">
      <c r="A16" s="12"/>
      <c r="B16" s="42">
        <v>572</v>
      </c>
      <c r="C16" s="19" t="s">
        <v>50</v>
      </c>
      <c r="D16" s="43">
        <v>13729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13729</v>
      </c>
      <c r="O16" s="44">
        <f t="shared" si="2"/>
        <v>44.28709677419355</v>
      </c>
      <c r="P16" s="9"/>
    </row>
    <row r="17" spans="1:16" ht="15.75">
      <c r="A17" s="26" t="s">
        <v>51</v>
      </c>
      <c r="B17" s="27"/>
      <c r="C17" s="28"/>
      <c r="D17" s="29">
        <f aca="true" t="shared" si="7" ref="D17:M17">SUM(D18:D19)</f>
        <v>13872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8384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22256</v>
      </c>
      <c r="O17" s="41">
        <f t="shared" si="2"/>
        <v>71.79354838709678</v>
      </c>
      <c r="P17" s="9"/>
    </row>
    <row r="18" spans="1:16" ht="15">
      <c r="A18" s="12"/>
      <c r="B18" s="42">
        <v>581</v>
      </c>
      <c r="C18" s="19" t="s">
        <v>65</v>
      </c>
      <c r="D18" s="43">
        <v>10000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10000</v>
      </c>
      <c r="O18" s="44">
        <f t="shared" si="2"/>
        <v>32.25806451612903</v>
      </c>
      <c r="P18" s="9"/>
    </row>
    <row r="19" spans="1:16" ht="15.75" thickBot="1">
      <c r="A19" s="12"/>
      <c r="B19" s="42">
        <v>591</v>
      </c>
      <c r="C19" s="19" t="s">
        <v>52</v>
      </c>
      <c r="D19" s="43">
        <v>3872</v>
      </c>
      <c r="E19" s="43">
        <v>0</v>
      </c>
      <c r="F19" s="43">
        <v>0</v>
      </c>
      <c r="G19" s="43">
        <v>0</v>
      </c>
      <c r="H19" s="43">
        <v>0</v>
      </c>
      <c r="I19" s="43">
        <v>8384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12256</v>
      </c>
      <c r="O19" s="44">
        <f t="shared" si="2"/>
        <v>39.535483870967745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364153</v>
      </c>
      <c r="E20" s="14">
        <f aca="true" t="shared" si="8" ref="E20:M20">SUM(E5,E8,E10,E13,E15,E17)</f>
        <v>7346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276518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648017</v>
      </c>
      <c r="O20" s="35">
        <f t="shared" si="2"/>
        <v>2090.377419354839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70</v>
      </c>
      <c r="M22" s="90"/>
      <c r="N22" s="90"/>
      <c r="O22" s="39">
        <v>310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315350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315350</v>
      </c>
      <c r="O5" s="30">
        <f aca="true" t="shared" si="2" ref="O5:O20">(N5/O$22)</f>
        <v>873.5457063711912</v>
      </c>
      <c r="P5" s="6"/>
    </row>
    <row r="6" spans="1:16" ht="15">
      <c r="A6" s="12"/>
      <c r="B6" s="42">
        <v>517</v>
      </c>
      <c r="C6" s="19" t="s">
        <v>19</v>
      </c>
      <c r="D6" s="43">
        <v>70366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70366</v>
      </c>
      <c r="O6" s="44">
        <f t="shared" si="2"/>
        <v>194.9196675900277</v>
      </c>
      <c r="P6" s="9"/>
    </row>
    <row r="7" spans="1:16" ht="15">
      <c r="A7" s="12"/>
      <c r="B7" s="42">
        <v>519</v>
      </c>
      <c r="C7" s="19" t="s">
        <v>47</v>
      </c>
      <c r="D7" s="43">
        <v>244984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244984</v>
      </c>
      <c r="O7" s="44">
        <f t="shared" si="2"/>
        <v>678.6260387811634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56405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56405</v>
      </c>
      <c r="O8" s="41">
        <f t="shared" si="2"/>
        <v>156.24653739612188</v>
      </c>
      <c r="P8" s="10"/>
    </row>
    <row r="9" spans="1:16" ht="15">
      <c r="A9" s="12"/>
      <c r="B9" s="42">
        <v>522</v>
      </c>
      <c r="C9" s="19" t="s">
        <v>22</v>
      </c>
      <c r="D9" s="43">
        <v>56405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56405</v>
      </c>
      <c r="O9" s="44">
        <f t="shared" si="2"/>
        <v>156.24653739612188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249957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249957</v>
      </c>
      <c r="O10" s="41">
        <f t="shared" si="2"/>
        <v>692.4016620498614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215070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215070</v>
      </c>
      <c r="O11" s="44">
        <f t="shared" si="2"/>
        <v>595.7617728531856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34887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34887</v>
      </c>
      <c r="O12" s="44">
        <f t="shared" si="2"/>
        <v>96.6398891966759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6407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6407</v>
      </c>
      <c r="O13" s="41">
        <f t="shared" si="2"/>
        <v>17.74792243767313</v>
      </c>
      <c r="P13" s="10"/>
    </row>
    <row r="14" spans="1:16" ht="15">
      <c r="A14" s="12"/>
      <c r="B14" s="42">
        <v>541</v>
      </c>
      <c r="C14" s="19" t="s">
        <v>49</v>
      </c>
      <c r="D14" s="43">
        <v>0</v>
      </c>
      <c r="E14" s="43">
        <v>6407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6407</v>
      </c>
      <c r="O14" s="44">
        <f t="shared" si="2"/>
        <v>17.74792243767313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19695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19695</v>
      </c>
      <c r="O15" s="41">
        <f t="shared" si="2"/>
        <v>54.556786703601105</v>
      </c>
      <c r="P15" s="9"/>
    </row>
    <row r="16" spans="1:16" ht="15">
      <c r="A16" s="12"/>
      <c r="B16" s="42">
        <v>572</v>
      </c>
      <c r="C16" s="19" t="s">
        <v>50</v>
      </c>
      <c r="D16" s="43">
        <v>19695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19695</v>
      </c>
      <c r="O16" s="44">
        <f t="shared" si="2"/>
        <v>54.556786703601105</v>
      </c>
      <c r="P16" s="9"/>
    </row>
    <row r="17" spans="1:16" ht="15.75">
      <c r="A17" s="26" t="s">
        <v>51</v>
      </c>
      <c r="B17" s="27"/>
      <c r="C17" s="28"/>
      <c r="D17" s="29">
        <f aca="true" t="shared" si="7" ref="D17:M17">SUM(D18:D19)</f>
        <v>7455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15658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23113</v>
      </c>
      <c r="O17" s="41">
        <f t="shared" si="2"/>
        <v>64.02493074792244</v>
      </c>
      <c r="P17" s="9"/>
    </row>
    <row r="18" spans="1:16" ht="15">
      <c r="A18" s="12"/>
      <c r="B18" s="42">
        <v>581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7303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7303</v>
      </c>
      <c r="O18" s="44">
        <f t="shared" si="2"/>
        <v>20.229916897506925</v>
      </c>
      <c r="P18" s="9"/>
    </row>
    <row r="19" spans="1:16" ht="15.75" thickBot="1">
      <c r="A19" s="12"/>
      <c r="B19" s="42">
        <v>591</v>
      </c>
      <c r="C19" s="19" t="s">
        <v>52</v>
      </c>
      <c r="D19" s="43">
        <v>7455</v>
      </c>
      <c r="E19" s="43">
        <v>0</v>
      </c>
      <c r="F19" s="43">
        <v>0</v>
      </c>
      <c r="G19" s="43">
        <v>0</v>
      </c>
      <c r="H19" s="43">
        <v>0</v>
      </c>
      <c r="I19" s="43">
        <v>8355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15810</v>
      </c>
      <c r="O19" s="44">
        <f t="shared" si="2"/>
        <v>43.795013850415515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398905</v>
      </c>
      <c r="E20" s="14">
        <f aca="true" t="shared" si="8" ref="E20:M20">SUM(E5,E8,E10,E13,E15,E17)</f>
        <v>6407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265615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670927</v>
      </c>
      <c r="O20" s="35">
        <f t="shared" si="2"/>
        <v>1858.5235457063711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361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235405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235405</v>
      </c>
      <c r="O5" s="30">
        <f aca="true" t="shared" si="2" ref="O5:O20">(N5/O$22)</f>
        <v>627.7466666666667</v>
      </c>
      <c r="P5" s="6"/>
    </row>
    <row r="6" spans="1:16" ht="15">
      <c r="A6" s="12"/>
      <c r="B6" s="42">
        <v>517</v>
      </c>
      <c r="C6" s="19" t="s">
        <v>19</v>
      </c>
      <c r="D6" s="43">
        <v>69797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69797</v>
      </c>
      <c r="O6" s="44">
        <f t="shared" si="2"/>
        <v>186.12533333333334</v>
      </c>
      <c r="P6" s="9"/>
    </row>
    <row r="7" spans="1:16" ht="15">
      <c r="A7" s="12"/>
      <c r="B7" s="42">
        <v>519</v>
      </c>
      <c r="C7" s="19" t="s">
        <v>47</v>
      </c>
      <c r="D7" s="43">
        <v>165608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165608</v>
      </c>
      <c r="O7" s="44">
        <f t="shared" si="2"/>
        <v>441.6213333333333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20385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20385</v>
      </c>
      <c r="O8" s="41">
        <f t="shared" si="2"/>
        <v>54.36</v>
      </c>
      <c r="P8" s="10"/>
    </row>
    <row r="9" spans="1:16" ht="15">
      <c r="A9" s="12"/>
      <c r="B9" s="42">
        <v>522</v>
      </c>
      <c r="C9" s="19" t="s">
        <v>22</v>
      </c>
      <c r="D9" s="43">
        <v>20385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20385</v>
      </c>
      <c r="O9" s="44">
        <f t="shared" si="2"/>
        <v>54.36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250019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250019</v>
      </c>
      <c r="O10" s="41">
        <f t="shared" si="2"/>
        <v>666.7173333333334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210969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210969</v>
      </c>
      <c r="O11" s="44">
        <f t="shared" si="2"/>
        <v>562.584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39050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39050</v>
      </c>
      <c r="O12" s="44">
        <f t="shared" si="2"/>
        <v>104.13333333333334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12666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12666</v>
      </c>
      <c r="O13" s="41">
        <f t="shared" si="2"/>
        <v>33.776</v>
      </c>
      <c r="P13" s="10"/>
    </row>
    <row r="14" spans="1:16" ht="15">
      <c r="A14" s="12"/>
      <c r="B14" s="42">
        <v>541</v>
      </c>
      <c r="C14" s="19" t="s">
        <v>49</v>
      </c>
      <c r="D14" s="43">
        <v>0</v>
      </c>
      <c r="E14" s="43">
        <v>12666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12666</v>
      </c>
      <c r="O14" s="44">
        <f t="shared" si="2"/>
        <v>33.776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9353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9353</v>
      </c>
      <c r="O15" s="41">
        <f t="shared" si="2"/>
        <v>24.941333333333333</v>
      </c>
      <c r="P15" s="9"/>
    </row>
    <row r="16" spans="1:16" ht="15">
      <c r="A16" s="12"/>
      <c r="B16" s="42">
        <v>572</v>
      </c>
      <c r="C16" s="19" t="s">
        <v>50</v>
      </c>
      <c r="D16" s="43">
        <v>9353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9353</v>
      </c>
      <c r="O16" s="44">
        <f t="shared" si="2"/>
        <v>24.941333333333333</v>
      </c>
      <c r="P16" s="9"/>
    </row>
    <row r="17" spans="1:16" ht="15.75">
      <c r="A17" s="26" t="s">
        <v>51</v>
      </c>
      <c r="B17" s="27"/>
      <c r="C17" s="28"/>
      <c r="D17" s="29">
        <f aca="true" t="shared" si="7" ref="D17:M17">SUM(D18:D19)</f>
        <v>9445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54108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63553</v>
      </c>
      <c r="O17" s="41">
        <f t="shared" si="2"/>
        <v>169.47466666666668</v>
      </c>
      <c r="P17" s="9"/>
    </row>
    <row r="18" spans="1:16" ht="15">
      <c r="A18" s="12"/>
      <c r="B18" s="42">
        <v>581</v>
      </c>
      <c r="C18" s="19" t="s">
        <v>65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45404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45404</v>
      </c>
      <c r="O18" s="44">
        <f t="shared" si="2"/>
        <v>121.07733333333333</v>
      </c>
      <c r="P18" s="9"/>
    </row>
    <row r="19" spans="1:16" ht="15.75" thickBot="1">
      <c r="A19" s="12"/>
      <c r="B19" s="42">
        <v>591</v>
      </c>
      <c r="C19" s="19" t="s">
        <v>52</v>
      </c>
      <c r="D19" s="43">
        <v>9445</v>
      </c>
      <c r="E19" s="43">
        <v>0</v>
      </c>
      <c r="F19" s="43">
        <v>0</v>
      </c>
      <c r="G19" s="43">
        <v>0</v>
      </c>
      <c r="H19" s="43">
        <v>0</v>
      </c>
      <c r="I19" s="43">
        <v>8704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18149</v>
      </c>
      <c r="O19" s="44">
        <f t="shared" si="2"/>
        <v>48.397333333333336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274588</v>
      </c>
      <c r="E20" s="14">
        <f aca="true" t="shared" si="8" ref="E20:M20">SUM(E5,E8,E10,E13,E15,E17)</f>
        <v>12666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304127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591381</v>
      </c>
      <c r="O20" s="35">
        <f t="shared" si="2"/>
        <v>1577.016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375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265561</v>
      </c>
      <c r="E5" s="24">
        <f t="shared" si="0"/>
        <v>531644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797205</v>
      </c>
      <c r="O5" s="30">
        <f aca="true" t="shared" si="2" ref="O5:O20">(N5/O$22)</f>
        <v>2097.907894736842</v>
      </c>
      <c r="P5" s="6"/>
    </row>
    <row r="6" spans="1:16" ht="15">
      <c r="A6" s="12"/>
      <c r="B6" s="42">
        <v>517</v>
      </c>
      <c r="C6" s="19" t="s">
        <v>19</v>
      </c>
      <c r="D6" s="43">
        <v>17206</v>
      </c>
      <c r="E6" s="43">
        <v>100000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117206</v>
      </c>
      <c r="O6" s="44">
        <f t="shared" si="2"/>
        <v>308.43684210526317</v>
      </c>
      <c r="P6" s="9"/>
    </row>
    <row r="7" spans="1:16" ht="15">
      <c r="A7" s="12"/>
      <c r="B7" s="42">
        <v>519</v>
      </c>
      <c r="C7" s="19" t="s">
        <v>47</v>
      </c>
      <c r="D7" s="43">
        <v>248355</v>
      </c>
      <c r="E7" s="43">
        <v>431644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679999</v>
      </c>
      <c r="O7" s="44">
        <f t="shared" si="2"/>
        <v>1789.471052631579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57085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57085</v>
      </c>
      <c r="O8" s="41">
        <f t="shared" si="2"/>
        <v>150.22368421052633</v>
      </c>
      <c r="P8" s="10"/>
    </row>
    <row r="9" spans="1:16" ht="15">
      <c r="A9" s="12"/>
      <c r="B9" s="42">
        <v>522</v>
      </c>
      <c r="C9" s="19" t="s">
        <v>22</v>
      </c>
      <c r="D9" s="43">
        <v>57085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57085</v>
      </c>
      <c r="O9" s="44">
        <f t="shared" si="2"/>
        <v>150.22368421052633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246042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246042</v>
      </c>
      <c r="O10" s="41">
        <f t="shared" si="2"/>
        <v>647.478947368421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211569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211569</v>
      </c>
      <c r="O11" s="44">
        <f t="shared" si="2"/>
        <v>556.7605263157894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34473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34473</v>
      </c>
      <c r="O12" s="44">
        <f t="shared" si="2"/>
        <v>90.71842105263158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1425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1425</v>
      </c>
      <c r="O13" s="41">
        <f t="shared" si="2"/>
        <v>3.75</v>
      </c>
      <c r="P13" s="10"/>
    </row>
    <row r="14" spans="1:16" ht="15">
      <c r="A14" s="12"/>
      <c r="B14" s="42">
        <v>541</v>
      </c>
      <c r="C14" s="19" t="s">
        <v>49</v>
      </c>
      <c r="D14" s="43">
        <v>0</v>
      </c>
      <c r="E14" s="43">
        <v>1425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1425</v>
      </c>
      <c r="O14" s="44">
        <f t="shared" si="2"/>
        <v>3.75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15501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15501</v>
      </c>
      <c r="O15" s="41">
        <f t="shared" si="2"/>
        <v>40.79210526315789</v>
      </c>
      <c r="P15" s="9"/>
    </row>
    <row r="16" spans="1:16" ht="15">
      <c r="A16" s="12"/>
      <c r="B16" s="42">
        <v>572</v>
      </c>
      <c r="C16" s="19" t="s">
        <v>50</v>
      </c>
      <c r="D16" s="43">
        <v>15501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15501</v>
      </c>
      <c r="O16" s="44">
        <f t="shared" si="2"/>
        <v>40.79210526315789</v>
      </c>
      <c r="P16" s="9"/>
    </row>
    <row r="17" spans="1:16" ht="15.75">
      <c r="A17" s="26" t="s">
        <v>51</v>
      </c>
      <c r="B17" s="27"/>
      <c r="C17" s="28"/>
      <c r="D17" s="29">
        <f>SUM(D18:D19)</f>
        <v>6066</v>
      </c>
      <c r="E17" s="29">
        <f aca="true" t="shared" si="7" ref="E17:M17">SUM(E18:E19)</f>
        <v>356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9155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15577</v>
      </c>
      <c r="O17" s="41">
        <f t="shared" si="2"/>
        <v>40.992105263157896</v>
      </c>
      <c r="P17" s="9"/>
    </row>
    <row r="18" spans="1:16" ht="15">
      <c r="A18" s="12"/>
      <c r="B18" s="42">
        <v>581</v>
      </c>
      <c r="C18" s="19" t="s">
        <v>65</v>
      </c>
      <c r="D18" s="43">
        <v>2527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2527</v>
      </c>
      <c r="O18" s="44">
        <f t="shared" si="2"/>
        <v>6.65</v>
      </c>
      <c r="P18" s="9"/>
    </row>
    <row r="19" spans="1:16" ht="15.75" thickBot="1">
      <c r="A19" s="15"/>
      <c r="B19" s="42">
        <v>591</v>
      </c>
      <c r="C19" s="19" t="s">
        <v>52</v>
      </c>
      <c r="D19" s="43">
        <v>3539</v>
      </c>
      <c r="E19" s="43">
        <v>356</v>
      </c>
      <c r="F19" s="43">
        <v>0</v>
      </c>
      <c r="G19" s="43">
        <v>0</v>
      </c>
      <c r="H19" s="43">
        <v>0</v>
      </c>
      <c r="I19" s="43">
        <v>9155</v>
      </c>
      <c r="J19" s="43">
        <v>0</v>
      </c>
      <c r="K19" s="43">
        <v>0</v>
      </c>
      <c r="L19" s="43">
        <v>0</v>
      </c>
      <c r="M19" s="43">
        <v>0</v>
      </c>
      <c r="N19" s="43">
        <f>SUM(D19:M19)</f>
        <v>13050</v>
      </c>
      <c r="O19" s="44">
        <f t="shared" si="2"/>
        <v>34.3421052631579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344213</v>
      </c>
      <c r="E20" s="14">
        <f aca="true" t="shared" si="8" ref="E20:M20">SUM(E5,E8,E10,E13,E15,E17)</f>
        <v>533425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255197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1132835</v>
      </c>
      <c r="O20" s="35">
        <f t="shared" si="2"/>
        <v>2981.1447368421054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380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163239</v>
      </c>
      <c r="E5" s="24">
        <f t="shared" si="0"/>
        <v>13775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177014</v>
      </c>
      <c r="O5" s="30">
        <f aca="true" t="shared" si="2" ref="O5:O19">(N5/O$21)</f>
        <v>462.177545691906</v>
      </c>
      <c r="P5" s="6"/>
    </row>
    <row r="6" spans="1:16" ht="15">
      <c r="A6" s="12"/>
      <c r="B6" s="42">
        <v>517</v>
      </c>
      <c r="C6" s="19" t="s">
        <v>19</v>
      </c>
      <c r="D6" s="43">
        <v>17959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17959</v>
      </c>
      <c r="O6" s="44">
        <f t="shared" si="2"/>
        <v>46.89033942558747</v>
      </c>
      <c r="P6" s="9"/>
    </row>
    <row r="7" spans="1:16" ht="15">
      <c r="A7" s="12"/>
      <c r="B7" s="42">
        <v>519</v>
      </c>
      <c r="C7" s="19" t="s">
        <v>47</v>
      </c>
      <c r="D7" s="43">
        <v>145280</v>
      </c>
      <c r="E7" s="43">
        <v>13775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159055</v>
      </c>
      <c r="O7" s="44">
        <f t="shared" si="2"/>
        <v>415.28720626631855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40776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40776</v>
      </c>
      <c r="O8" s="41">
        <f t="shared" si="2"/>
        <v>106.46475195822454</v>
      </c>
      <c r="P8" s="10"/>
    </row>
    <row r="9" spans="1:16" ht="15">
      <c r="A9" s="12"/>
      <c r="B9" s="42">
        <v>522</v>
      </c>
      <c r="C9" s="19" t="s">
        <v>22</v>
      </c>
      <c r="D9" s="43">
        <v>40776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40776</v>
      </c>
      <c r="O9" s="44">
        <f t="shared" si="2"/>
        <v>106.46475195822454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177737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177737</v>
      </c>
      <c r="O10" s="41">
        <f t="shared" si="2"/>
        <v>464.06527415143603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143220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143220</v>
      </c>
      <c r="O11" s="44">
        <f t="shared" si="2"/>
        <v>373.94255874673627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34517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34517</v>
      </c>
      <c r="O12" s="44">
        <f t="shared" si="2"/>
        <v>90.12271540469973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3049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3049</v>
      </c>
      <c r="O13" s="41">
        <f t="shared" si="2"/>
        <v>7.960835509138382</v>
      </c>
      <c r="P13" s="10"/>
    </row>
    <row r="14" spans="1:16" ht="15">
      <c r="A14" s="12"/>
      <c r="B14" s="42">
        <v>541</v>
      </c>
      <c r="C14" s="19" t="s">
        <v>49</v>
      </c>
      <c r="D14" s="43">
        <v>0</v>
      </c>
      <c r="E14" s="43">
        <v>3049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3049</v>
      </c>
      <c r="O14" s="44">
        <f t="shared" si="2"/>
        <v>7.960835509138382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18638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18638</v>
      </c>
      <c r="O15" s="41">
        <f t="shared" si="2"/>
        <v>48.66318537859008</v>
      </c>
      <c r="P15" s="9"/>
    </row>
    <row r="16" spans="1:16" ht="15">
      <c r="A16" s="12"/>
      <c r="B16" s="42">
        <v>573</v>
      </c>
      <c r="C16" s="19" t="s">
        <v>58</v>
      </c>
      <c r="D16" s="43">
        <v>18638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18638</v>
      </c>
      <c r="O16" s="44">
        <f t="shared" si="2"/>
        <v>48.66318537859008</v>
      </c>
      <c r="P16" s="9"/>
    </row>
    <row r="17" spans="1:16" ht="15.75">
      <c r="A17" s="26" t="s">
        <v>51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8525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8525</v>
      </c>
      <c r="O17" s="41">
        <f t="shared" si="2"/>
        <v>22.258485639686683</v>
      </c>
      <c r="P17" s="9"/>
    </row>
    <row r="18" spans="1:16" ht="15.75" thickBot="1">
      <c r="A18" s="12"/>
      <c r="B18" s="42">
        <v>591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8525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8525</v>
      </c>
      <c r="O18" s="44">
        <f t="shared" si="2"/>
        <v>22.258485639686683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222653</v>
      </c>
      <c r="E19" s="14">
        <f aca="true" t="shared" si="8" ref="E19:M19">SUM(E5,E8,E10,E13,E15,E17)</f>
        <v>16824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186262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425739</v>
      </c>
      <c r="O19" s="35">
        <f t="shared" si="2"/>
        <v>1111.5900783289817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383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100053</v>
      </c>
      <c r="E5" s="24">
        <f t="shared" si="0"/>
        <v>35525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135578</v>
      </c>
      <c r="O5" s="30">
        <f aca="true" t="shared" si="2" ref="O5:O19">(N5/O$21)</f>
        <v>349.42783505154637</v>
      </c>
      <c r="P5" s="6"/>
    </row>
    <row r="6" spans="1:16" ht="15">
      <c r="A6" s="12"/>
      <c r="B6" s="42">
        <v>517</v>
      </c>
      <c r="C6" s="19" t="s">
        <v>19</v>
      </c>
      <c r="D6" s="43">
        <v>16259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16259</v>
      </c>
      <c r="O6" s="44">
        <f t="shared" si="2"/>
        <v>41.904639175257735</v>
      </c>
      <c r="P6" s="9"/>
    </row>
    <row r="7" spans="1:16" ht="15">
      <c r="A7" s="12"/>
      <c r="B7" s="42">
        <v>519</v>
      </c>
      <c r="C7" s="19" t="s">
        <v>47</v>
      </c>
      <c r="D7" s="43">
        <v>83794</v>
      </c>
      <c r="E7" s="43">
        <v>35525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119319</v>
      </c>
      <c r="O7" s="44">
        <f t="shared" si="2"/>
        <v>307.52319587628864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34301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34301</v>
      </c>
      <c r="O8" s="41">
        <f t="shared" si="2"/>
        <v>88.40463917525773</v>
      </c>
      <c r="P8" s="10"/>
    </row>
    <row r="9" spans="1:16" ht="15">
      <c r="A9" s="12"/>
      <c r="B9" s="42">
        <v>522</v>
      </c>
      <c r="C9" s="19" t="s">
        <v>22</v>
      </c>
      <c r="D9" s="43">
        <v>34301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34301</v>
      </c>
      <c r="O9" s="44">
        <f t="shared" si="2"/>
        <v>88.40463917525773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194190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194190</v>
      </c>
      <c r="O10" s="41">
        <f t="shared" si="2"/>
        <v>500.4896907216495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160100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160100</v>
      </c>
      <c r="O11" s="44">
        <f t="shared" si="2"/>
        <v>412.62886597938143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34090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34090</v>
      </c>
      <c r="O12" s="44">
        <f t="shared" si="2"/>
        <v>87.86082474226804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8496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8496</v>
      </c>
      <c r="O13" s="41">
        <f t="shared" si="2"/>
        <v>21.896907216494846</v>
      </c>
      <c r="P13" s="10"/>
    </row>
    <row r="14" spans="1:16" ht="15">
      <c r="A14" s="12"/>
      <c r="B14" s="42">
        <v>541</v>
      </c>
      <c r="C14" s="19" t="s">
        <v>49</v>
      </c>
      <c r="D14" s="43">
        <v>0</v>
      </c>
      <c r="E14" s="43">
        <v>8496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8496</v>
      </c>
      <c r="O14" s="44">
        <f t="shared" si="2"/>
        <v>21.896907216494846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6941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6941</v>
      </c>
      <c r="O15" s="41">
        <f t="shared" si="2"/>
        <v>17.88917525773196</v>
      </c>
      <c r="P15" s="9"/>
    </row>
    <row r="16" spans="1:16" ht="15">
      <c r="A16" s="12"/>
      <c r="B16" s="42">
        <v>573</v>
      </c>
      <c r="C16" s="19" t="s">
        <v>58</v>
      </c>
      <c r="D16" s="43">
        <v>6941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6941</v>
      </c>
      <c r="O16" s="44">
        <f t="shared" si="2"/>
        <v>17.88917525773196</v>
      </c>
      <c r="P16" s="9"/>
    </row>
    <row r="17" spans="1:16" ht="15.75">
      <c r="A17" s="26" t="s">
        <v>51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8675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8675</v>
      </c>
      <c r="O17" s="41">
        <f t="shared" si="2"/>
        <v>22.358247422680414</v>
      </c>
      <c r="P17" s="9"/>
    </row>
    <row r="18" spans="1:16" ht="15.75" thickBot="1">
      <c r="A18" s="12"/>
      <c r="B18" s="42">
        <v>591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8675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8675</v>
      </c>
      <c r="O18" s="44">
        <f t="shared" si="2"/>
        <v>22.358247422680414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141295</v>
      </c>
      <c r="E19" s="14">
        <f aca="true" t="shared" si="8" ref="E19:M19">SUM(E5,E8,E10,E13,E15,E17)</f>
        <v>44021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202865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388181</v>
      </c>
      <c r="O19" s="35">
        <f t="shared" si="2"/>
        <v>1000.4664948453608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388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96015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96015</v>
      </c>
      <c r="O5" s="58">
        <f aca="true" t="shared" si="2" ref="O5:O19">(N5/O$21)</f>
        <v>254.6816976127321</v>
      </c>
      <c r="P5" s="59"/>
    </row>
    <row r="6" spans="1:16" ht="15">
      <c r="A6" s="61"/>
      <c r="B6" s="62">
        <v>517</v>
      </c>
      <c r="C6" s="63" t="s">
        <v>19</v>
      </c>
      <c r="D6" s="64">
        <v>17701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17701</v>
      </c>
      <c r="O6" s="65">
        <f t="shared" si="2"/>
        <v>46.95225464190982</v>
      </c>
      <c r="P6" s="66"/>
    </row>
    <row r="7" spans="1:16" ht="15">
      <c r="A7" s="61"/>
      <c r="B7" s="62">
        <v>519</v>
      </c>
      <c r="C7" s="63" t="s">
        <v>47</v>
      </c>
      <c r="D7" s="64">
        <v>78314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78314</v>
      </c>
      <c r="O7" s="65">
        <f t="shared" si="2"/>
        <v>207.72944297082228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SUM(D9:D9)</f>
        <v>30139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30139</v>
      </c>
      <c r="O8" s="72">
        <f t="shared" si="2"/>
        <v>79.94429708222812</v>
      </c>
      <c r="P8" s="73"/>
    </row>
    <row r="9" spans="1:16" ht="15">
      <c r="A9" s="61"/>
      <c r="B9" s="62">
        <v>522</v>
      </c>
      <c r="C9" s="63" t="s">
        <v>22</v>
      </c>
      <c r="D9" s="64">
        <v>30139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30139</v>
      </c>
      <c r="O9" s="65">
        <f t="shared" si="2"/>
        <v>79.94429708222812</v>
      </c>
      <c r="P9" s="66"/>
    </row>
    <row r="10" spans="1:16" ht="15.75">
      <c r="A10" s="67" t="s">
        <v>23</v>
      </c>
      <c r="B10" s="68"/>
      <c r="C10" s="69"/>
      <c r="D10" s="70">
        <f aca="true" t="shared" si="4" ref="D10:M10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180193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180193</v>
      </c>
      <c r="O10" s="72">
        <f t="shared" si="2"/>
        <v>477.9655172413793</v>
      </c>
      <c r="P10" s="73"/>
    </row>
    <row r="11" spans="1:16" ht="15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145729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145729</v>
      </c>
      <c r="O11" s="65">
        <f t="shared" si="2"/>
        <v>386.54907161803715</v>
      </c>
      <c r="P11" s="66"/>
    </row>
    <row r="12" spans="1:16" ht="15">
      <c r="A12" s="61"/>
      <c r="B12" s="62">
        <v>534</v>
      </c>
      <c r="C12" s="63" t="s">
        <v>48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34464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34464</v>
      </c>
      <c r="O12" s="65">
        <f t="shared" si="2"/>
        <v>91.41644562334217</v>
      </c>
      <c r="P12" s="66"/>
    </row>
    <row r="13" spans="1:16" ht="15.75">
      <c r="A13" s="67" t="s">
        <v>26</v>
      </c>
      <c r="B13" s="68"/>
      <c r="C13" s="69"/>
      <c r="D13" s="70">
        <f aca="true" t="shared" si="5" ref="D13:M13">SUM(D14:D14)</f>
        <v>0</v>
      </c>
      <c r="E13" s="70">
        <f t="shared" si="5"/>
        <v>6108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6108</v>
      </c>
      <c r="O13" s="72">
        <f t="shared" si="2"/>
        <v>16.20159151193634</v>
      </c>
      <c r="P13" s="73"/>
    </row>
    <row r="14" spans="1:16" ht="15">
      <c r="A14" s="61"/>
      <c r="B14" s="62">
        <v>541</v>
      </c>
      <c r="C14" s="63" t="s">
        <v>49</v>
      </c>
      <c r="D14" s="64">
        <v>0</v>
      </c>
      <c r="E14" s="64">
        <v>6108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6108</v>
      </c>
      <c r="O14" s="65">
        <f t="shared" si="2"/>
        <v>16.20159151193634</v>
      </c>
      <c r="P14" s="66"/>
    </row>
    <row r="15" spans="1:16" ht="15.75">
      <c r="A15" s="67" t="s">
        <v>28</v>
      </c>
      <c r="B15" s="68"/>
      <c r="C15" s="69"/>
      <c r="D15" s="70">
        <f aca="true" t="shared" si="6" ref="D15:M15">SUM(D16:D16)</f>
        <v>3168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3168</v>
      </c>
      <c r="O15" s="72">
        <f t="shared" si="2"/>
        <v>8.403183023872678</v>
      </c>
      <c r="P15" s="66"/>
    </row>
    <row r="16" spans="1:16" ht="15">
      <c r="A16" s="61"/>
      <c r="B16" s="62">
        <v>572</v>
      </c>
      <c r="C16" s="63" t="s">
        <v>50</v>
      </c>
      <c r="D16" s="64">
        <v>3168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3168</v>
      </c>
      <c r="O16" s="65">
        <f t="shared" si="2"/>
        <v>8.403183023872678</v>
      </c>
      <c r="P16" s="66"/>
    </row>
    <row r="17" spans="1:16" ht="15.75">
      <c r="A17" s="67" t="s">
        <v>51</v>
      </c>
      <c r="B17" s="68"/>
      <c r="C17" s="69"/>
      <c r="D17" s="70">
        <f aca="true" t="shared" si="7" ref="D17:M17">SUM(D18:D18)</f>
        <v>0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8825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8825</v>
      </c>
      <c r="O17" s="72">
        <f t="shared" si="2"/>
        <v>23.408488063660478</v>
      </c>
      <c r="P17" s="66"/>
    </row>
    <row r="18" spans="1:16" ht="15.75" thickBot="1">
      <c r="A18" s="61"/>
      <c r="B18" s="62">
        <v>591</v>
      </c>
      <c r="C18" s="63" t="s">
        <v>52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8825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8825</v>
      </c>
      <c r="O18" s="65">
        <f t="shared" si="2"/>
        <v>23.408488063660478</v>
      </c>
      <c r="P18" s="66"/>
    </row>
    <row r="19" spans="1:119" ht="16.5" thickBot="1">
      <c r="A19" s="74" t="s">
        <v>10</v>
      </c>
      <c r="B19" s="75"/>
      <c r="C19" s="76"/>
      <c r="D19" s="77">
        <f>SUM(D5,D8,D10,D13,D15,D17)</f>
        <v>129322</v>
      </c>
      <c r="E19" s="77">
        <f aca="true" t="shared" si="8" ref="E19:M19">SUM(E5,E8,E10,E13,E15,E17)</f>
        <v>6108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189018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324448</v>
      </c>
      <c r="O19" s="78">
        <f t="shared" si="2"/>
        <v>860.604774535809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53</v>
      </c>
      <c r="M21" s="114"/>
      <c r="N21" s="114"/>
      <c r="O21" s="88">
        <v>377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139801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139801</v>
      </c>
      <c r="O5" s="30">
        <f aca="true" t="shared" si="2" ref="O5:O19">(N5/O$21)</f>
        <v>345.18765432098763</v>
      </c>
      <c r="P5" s="6"/>
    </row>
    <row r="6" spans="1:16" ht="15">
      <c r="A6" s="12"/>
      <c r="B6" s="42">
        <v>517</v>
      </c>
      <c r="C6" s="19" t="s">
        <v>19</v>
      </c>
      <c r="D6" s="43">
        <v>46143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46143</v>
      </c>
      <c r="O6" s="44">
        <f t="shared" si="2"/>
        <v>113.93333333333334</v>
      </c>
      <c r="P6" s="9"/>
    </row>
    <row r="7" spans="1:16" ht="15">
      <c r="A7" s="12"/>
      <c r="B7" s="42">
        <v>519</v>
      </c>
      <c r="C7" s="19" t="s">
        <v>20</v>
      </c>
      <c r="D7" s="43">
        <v>93658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93658</v>
      </c>
      <c r="O7" s="44">
        <f t="shared" si="2"/>
        <v>231.25432098765432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34469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34469</v>
      </c>
      <c r="O8" s="41">
        <f t="shared" si="2"/>
        <v>85.10864197530864</v>
      </c>
      <c r="P8" s="10"/>
    </row>
    <row r="9" spans="1:16" ht="15">
      <c r="A9" s="12"/>
      <c r="B9" s="42">
        <v>522</v>
      </c>
      <c r="C9" s="19" t="s">
        <v>22</v>
      </c>
      <c r="D9" s="43">
        <v>34469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34469</v>
      </c>
      <c r="O9" s="44">
        <f t="shared" si="2"/>
        <v>85.10864197530864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193537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193537</v>
      </c>
      <c r="O10" s="41">
        <f t="shared" si="2"/>
        <v>477.86913580246915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159345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159345</v>
      </c>
      <c r="O11" s="44">
        <f t="shared" si="2"/>
        <v>393.44444444444446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34192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34192</v>
      </c>
      <c r="O12" s="44">
        <f t="shared" si="2"/>
        <v>84.42469135802469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0</v>
      </c>
      <c r="E13" s="29">
        <f t="shared" si="5"/>
        <v>10349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10349</v>
      </c>
      <c r="O13" s="41">
        <f t="shared" si="2"/>
        <v>25.553086419753086</v>
      </c>
      <c r="P13" s="10"/>
    </row>
    <row r="14" spans="1:16" ht="15">
      <c r="A14" s="12"/>
      <c r="B14" s="42">
        <v>541</v>
      </c>
      <c r="C14" s="19" t="s">
        <v>27</v>
      </c>
      <c r="D14" s="43">
        <v>0</v>
      </c>
      <c r="E14" s="43">
        <v>10349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10349</v>
      </c>
      <c r="O14" s="44">
        <f t="shared" si="2"/>
        <v>25.553086419753086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4618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4618</v>
      </c>
      <c r="O15" s="41">
        <f t="shared" si="2"/>
        <v>11.40246913580247</v>
      </c>
      <c r="P15" s="9"/>
    </row>
    <row r="16" spans="1:16" ht="15">
      <c r="A16" s="12"/>
      <c r="B16" s="42">
        <v>572</v>
      </c>
      <c r="C16" s="19" t="s">
        <v>29</v>
      </c>
      <c r="D16" s="43">
        <v>4618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4618</v>
      </c>
      <c r="O16" s="44">
        <f t="shared" si="2"/>
        <v>11.40246913580247</v>
      </c>
      <c r="P16" s="9"/>
    </row>
    <row r="17" spans="1:16" ht="15.75">
      <c r="A17" s="26" t="s">
        <v>38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8975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8975</v>
      </c>
      <c r="O17" s="41">
        <f t="shared" si="2"/>
        <v>22.160493827160494</v>
      </c>
      <c r="P17" s="9"/>
    </row>
    <row r="18" spans="1:16" ht="15.75" thickBot="1">
      <c r="A18" s="12"/>
      <c r="B18" s="42">
        <v>591</v>
      </c>
      <c r="C18" s="19" t="s">
        <v>39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8975</v>
      </c>
      <c r="O18" s="44">
        <f t="shared" si="2"/>
        <v>22.160493827160494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178888</v>
      </c>
      <c r="E19" s="14">
        <f aca="true" t="shared" si="8" ref="E19:M19">SUM(E5,E8,E10,E13,E15,E17)</f>
        <v>10349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202512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391749</v>
      </c>
      <c r="O19" s="35">
        <f t="shared" si="2"/>
        <v>967.2814814814815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405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2022-07-19T16:06:33Z</cp:lastPrinted>
  <dcterms:created xsi:type="dcterms:W3CDTF">2000-08-31T21:26:31Z</dcterms:created>
  <dcterms:modified xsi:type="dcterms:W3CDTF">2022-07-19T16:06:36Z</dcterms:modified>
  <cp:category/>
  <cp:version/>
  <cp:contentType/>
  <cp:contentStatus/>
</cp:coreProperties>
</file>