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'2008'!$A$1:$O$22</definedName>
    <definedName name="_xlnm.Print_Area" localSheetId="12">'2009'!$A$1:$O$23</definedName>
    <definedName name="_xlnm.Print_Area" localSheetId="11">'2010'!$A$1:$O$24</definedName>
    <definedName name="_xlnm.Print_Area" localSheetId="10">'2011'!$A$1:$O$23</definedName>
    <definedName name="_xlnm.Print_Area" localSheetId="9">'2012'!$A$1:$O$23</definedName>
    <definedName name="_xlnm.Print_Area" localSheetId="8">'2013'!$A$1:$O$20</definedName>
    <definedName name="_xlnm.Print_Area" localSheetId="7">'2014'!$A$1:$O$20</definedName>
    <definedName name="_xlnm.Print_Area" localSheetId="6">'2015'!$A$1:$O$30</definedName>
    <definedName name="_xlnm.Print_Area" localSheetId="5">'2016'!$A$1:$O$30</definedName>
    <definedName name="_xlnm.Print_Area" localSheetId="4">'2017'!$A$1:$O$31</definedName>
    <definedName name="_xlnm.Print_Area" localSheetId="3">'2018'!$A$1:$O$28</definedName>
    <definedName name="_xlnm.Print_Area" localSheetId="2">'2019'!$A$1:$O$32</definedName>
    <definedName name="_xlnm.Print_Area" localSheetId="1">'2020'!$A$1:$O$30</definedName>
    <definedName name="_xlnm.Print_Area" localSheetId="0">'2021'!$A$1:$P$33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<sst xmlns="http://schemas.openxmlformats.org/spreadsheetml/2006/main" count="538" uniqueCount="93">
  <si>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</si>
  <si>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</si>
  <si>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</si>
  <si>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</si>
  <si>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</si>
  <si>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</si>
  <si>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</si>
  <si>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</si>
  <si>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Other General Taxes</t>
  </si>
  <si>
    <t>Intergovernmental Revenue</t>
  </si>
  <si>
    <t>State Shared Revenues - Human Services - Public Welfare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</si>
  <si>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</si>
  <si>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</si>
  <si>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</si>
  <si>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</si>
  <si>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</si>
  <si>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</si>
  <si>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</si>
  <si>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Physical Environment - Water Utility</t>
  </si>
  <si>
    <t>Total - All Account Codes</t>
  </si>
  <si>
    <t>Local Fiscal Year Ended September 30, 2009</t>
  </si>
  <si>
    <t>Interest and Other Earnings - Interest</t>
  </si>
  <si>
    <t>Other Miscellaneous Revenues - Other</t>
  </si>
  <si>
    <t>Proceeds - Debt Proceeds</t>
  </si>
  <si>
    <t>Proceeds of General Capital Asset Dispositions - Sales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</si>
  <si>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</si>
  <si>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</si>
  <si>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</si>
  <si>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</si>
  <si>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</si>
  <si>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</si>
  <si>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</si>
  <si>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</si>
  <si>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Wausau Revenues Reported by Account Code and Fund Type</t>
  </si>
  <si>
    <t>Local Fiscal Year Ended September 30, 2010</t>
  </si>
  <si>
    <t>Federal Grant - General Government</t>
  </si>
  <si>
    <t>State Grant - Human Services - Public Welfare</t>
  </si>
  <si>
    <t>State Shared Revenues - General Gov't - Other General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</si>
  <si>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</si>
  <si>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</si>
  <si>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</si>
  <si>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</si>
  <si>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</si>
  <si>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</si>
  <si>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</si>
  <si>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Non-Operating - Inter-Fund Group Transfers In</t>
  </si>
  <si>
    <t>2008 Municipal Population:</t>
  </si>
  <si>
    <t>Local Fiscal Year Ended September 30, 2013</t>
  </si>
  <si>
    <t>State Shared Revenues - General Government - Other General Government</t>
  </si>
  <si>
    <t>General Government - Other General Government Charges and Fees</t>
  </si>
  <si>
    <t>2013 Municipal Population:</t>
  </si>
  <si>
    <t>Local Fiscal Year Ended September 30, 2014</t>
  </si>
  <si>
    <t>2014 Municipal Population:</t>
  </si>
  <si>
    <t>Local Fiscal Year Ended September 30, 2015</t>
  </si>
  <si>
    <t>Local Option Taxes</t>
  </si>
  <si>
    <t>Utility Service Tax - Electricity</t>
  </si>
  <si>
    <t>Communications Services Taxes (Chapter 202, F.S.)</t>
  </si>
  <si>
    <t>State Grant - Public Safety</t>
  </si>
  <si>
    <t>State Grant - Transportation - Other Transportation</t>
  </si>
  <si>
    <t>State Grant - Other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</si>
  <si>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</si>
  <si>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</si>
  <si>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</si>
  <si>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Proprietary Non-Operating - Interest</t>
  </si>
  <si>
    <t>Proprietary Non-Operating - Other Grants and Donations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</si>
  <si>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</si>
  <si>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</si>
  <si>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</si>
  <si>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</si>
  <si>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</si>
  <si>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</si>
  <si>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Utility Service Tax - Gas</t>
  </si>
  <si>
    <t>State Grant - Culture / Recreation</t>
  </si>
  <si>
    <t>2018 Municipal Population:</t>
  </si>
  <si>
    <t>Local Fiscal Year Ended September 30, 2019</t>
  </si>
  <si>
    <t>Federal Grant - Other Federal Grants</t>
  </si>
  <si>
    <t>2019 Municipal Population:</t>
  </si>
  <si>
    <t>Local Fiscal Year Ended September 30, 2020</t>
  </si>
  <si>
    <t>First Local Option Fuel Tax (1 to 6 Cents)</t>
  </si>
  <si>
    <t>State Grant -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</si>
  <si>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</si>
  <si>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</si>
  <si>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</si>
  <si>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</si>
  <si>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</si>
  <si>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</si>
  <si>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</si>
  <si>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</si>
  <si>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Intergovernmental Revenues</t>
  </si>
  <si>
    <t>State Shared Revenues - General Government - Local Government Half-Cent Sales Tax Program</t>
  </si>
  <si>
    <t>Culture / Recreation - Other Culture / Recreation Charges</t>
  </si>
  <si>
    <t>Sales - Sale of Surplus Materials and Scrap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</si>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</sst>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5"/>
      <c r="M3" s="66"/>
      <c r="N3" s="34"/>
      <c r="O3" s="35"/>
      <c r="P3" s="67" t="s">
        <v>82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83</v>
      </c>
      <c r="N4" s="33" t="s">
        <v>7</v>
      </c>
      <c r="O4" s="33" t="s">
        <v>84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85</v>
      </c>
      <c r="B5" s="24"/>
      <c r="C5" s="24"/>
      <c r="D5" s="25">
        <f>SUM(D6:D9)</f>
        <v>35205</v>
      </c>
      <c r="E5" s="25">
        <f>SUM(E6:E9)</f>
        <v>2431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37636</v>
      </c>
      <c r="P5" s="31">
        <f>(O5/P$31)</f>
        <v>97.75584415584416</v>
      </c>
      <c r="Q5" s="6"/>
    </row>
    <row r="6" spans="1:17" ht="15">
      <c r="A6" s="12"/>
      <c r="B6" s="23">
        <v>312.41</v>
      </c>
      <c r="C6" s="19" t="s">
        <v>86</v>
      </c>
      <c r="D6" s="43">
        <v>0</v>
      </c>
      <c r="E6" s="43">
        <v>2431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2431</v>
      </c>
      <c r="P6" s="44">
        <f>(O6/P$31)</f>
        <v>6.314285714285714</v>
      </c>
      <c r="Q6" s="9"/>
    </row>
    <row r="7" spans="1:17" ht="15">
      <c r="A7" s="12"/>
      <c r="B7" s="23">
        <v>314.1</v>
      </c>
      <c r="C7" s="19" t="s">
        <v>55</v>
      </c>
      <c r="D7" s="43">
        <v>31195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31195</v>
      </c>
      <c r="P7" s="44">
        <f>(O7/P$31)</f>
        <v>81.02597402597402</v>
      </c>
      <c r="Q7" s="9"/>
    </row>
    <row r="8" spans="1:17" ht="15">
      <c r="A8" s="12"/>
      <c r="B8" s="23">
        <v>314.4</v>
      </c>
      <c r="C8" s="19" t="s">
        <v>71</v>
      </c>
      <c r="D8" s="43">
        <v>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139</v>
      </c>
      <c r="P8" s="44">
        <f>(O8/P$31)</f>
        <v>0.36103896103896105</v>
      </c>
      <c r="Q8" s="9"/>
    </row>
    <row r="9" spans="1:17" ht="15">
      <c r="A9" s="12"/>
      <c r="B9" s="23">
        <v>315.2</v>
      </c>
      <c r="C9" s="19" t="s">
        <v>87</v>
      </c>
      <c r="D9" s="43">
        <v>3871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3871</v>
      </c>
      <c r="P9" s="44">
        <f>(O9/P$31)</f>
        <v>10.054545454545455</v>
      </c>
      <c r="Q9" s="9"/>
    </row>
    <row r="10" spans="1:17" ht="15.75">
      <c r="A10" s="27" t="s">
        <v>88</v>
      </c>
      <c r="B10" s="28"/>
      <c r="C10" s="29"/>
      <c r="D10" s="30">
        <f>SUM(D11:D16)</f>
        <v>992788</v>
      </c>
      <c r="E10" s="30">
        <f>SUM(E11:E16)</f>
        <v>5593</v>
      </c>
      <c r="F10" s="30">
        <f>SUM(F11:F16)</f>
        <v>0</v>
      </c>
      <c r="G10" s="30">
        <f>SUM(G11:G16)</f>
        <v>0</v>
      </c>
      <c r="H10" s="30">
        <f>SUM(H11:H16)</f>
        <v>0</v>
      </c>
      <c r="I10" s="30">
        <f>SUM(I11:I16)</f>
        <v>0</v>
      </c>
      <c r="J10" s="30">
        <f>SUM(J11:J16)</f>
        <v>0</v>
      </c>
      <c r="K10" s="30">
        <f>SUM(K11:K16)</f>
        <v>0</v>
      </c>
      <c r="L10" s="30">
        <f>SUM(L11:L16)</f>
        <v>0</v>
      </c>
      <c r="M10" s="30">
        <f>SUM(M11:M16)</f>
        <v>0</v>
      </c>
      <c r="N10" s="30">
        <f>SUM(N11:N16)</f>
        <v>0</v>
      </c>
      <c r="O10" s="41">
        <f>SUM(D10:N10)</f>
        <v>998381</v>
      </c>
      <c r="P10" s="42">
        <f>(O10/P$31)</f>
        <v>2593.1974025974027</v>
      </c>
      <c r="Q10" s="10"/>
    </row>
    <row r="11" spans="1:17" ht="15">
      <c r="A11" s="12"/>
      <c r="B11" s="23">
        <v>334.2</v>
      </c>
      <c r="C11" s="19" t="s">
        <v>57</v>
      </c>
      <c r="D11" s="43">
        <v>856654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aca="true" t="shared" si="0" ref="O11:O16">SUM(D11:N11)</f>
        <v>856654</v>
      </c>
      <c r="P11" s="44">
        <f>(O11/P$31)</f>
        <v>2225.0753246753247</v>
      </c>
      <c r="Q11" s="9"/>
    </row>
    <row r="12" spans="1:17" ht="15">
      <c r="A12" s="12"/>
      <c r="B12" s="23">
        <v>334.7</v>
      </c>
      <c r="C12" s="19" t="s">
        <v>72</v>
      </c>
      <c r="D12" s="43">
        <v>64320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64320</v>
      </c>
      <c r="P12" s="44">
        <f>(O12/P$31)</f>
        <v>167.06493506493507</v>
      </c>
      <c r="Q12" s="9"/>
    </row>
    <row r="13" spans="1:17" ht="15">
      <c r="A13" s="12"/>
      <c r="B13" s="23">
        <v>335.14</v>
      </c>
      <c r="C13" s="19" t="s">
        <v>60</v>
      </c>
      <c r="D13" s="43">
        <v>112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112</v>
      </c>
      <c r="P13" s="44">
        <f>(O13/P$31)</f>
        <v>0.2909090909090909</v>
      </c>
      <c r="Q13" s="9"/>
    </row>
    <row r="14" spans="1:17" ht="15">
      <c r="A14" s="12"/>
      <c r="B14" s="23">
        <v>335.15</v>
      </c>
      <c r="C14" s="19" t="s">
        <v>61</v>
      </c>
      <c r="D14" s="43">
        <v>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0"/>
        <v>28</v>
      </c>
      <c r="P14" s="44">
        <f>(O14/P$31)</f>
        <v>0.07272727272727272</v>
      </c>
      <c r="Q14" s="9"/>
    </row>
    <row r="15" spans="1:17" ht="15">
      <c r="A15" s="12"/>
      <c r="B15" s="23">
        <v>335.18</v>
      </c>
      <c r="C15" s="19" t="s">
        <v>89</v>
      </c>
      <c r="D15" s="43">
        <v>15861</v>
      </c>
      <c r="E15" s="43">
        <v>5593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0"/>
        <v>21454</v>
      </c>
      <c r="P15" s="44">
        <f>(O15/P$31)</f>
        <v>55.724675324675324</v>
      </c>
      <c r="Q15" s="9"/>
    </row>
    <row r="16" spans="1:17" ht="15">
      <c r="A16" s="12"/>
      <c r="B16" s="23">
        <v>335.19</v>
      </c>
      <c r="C16" s="19" t="s">
        <v>48</v>
      </c>
      <c r="D16" s="43">
        <v>55813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0"/>
        <v>55813</v>
      </c>
      <c r="P16" s="44">
        <f>(O16/P$31)</f>
        <v>144.96883116883117</v>
      </c>
      <c r="Q16" s="9"/>
    </row>
    <row r="17" spans="1:17" ht="15.75">
      <c r="A17" s="27" t="s">
        <v>15</v>
      </c>
      <c r="B17" s="28"/>
      <c r="C17" s="29"/>
      <c r="D17" s="30">
        <f>SUM(D18:D20)</f>
        <v>9726</v>
      </c>
      <c r="E17" s="30">
        <f>SUM(E18:E20)</f>
        <v>0</v>
      </c>
      <c r="F17" s="30">
        <f>SUM(F18:F20)</f>
        <v>0</v>
      </c>
      <c r="G17" s="30">
        <f>SUM(G18:G20)</f>
        <v>0</v>
      </c>
      <c r="H17" s="30">
        <f>SUM(H18:H20)</f>
        <v>0</v>
      </c>
      <c r="I17" s="30">
        <f>SUM(I18:I20)</f>
        <v>176506</v>
      </c>
      <c r="J17" s="30">
        <f>SUM(J18:J20)</f>
        <v>0</v>
      </c>
      <c r="K17" s="30">
        <f>SUM(K18:K20)</f>
        <v>0</v>
      </c>
      <c r="L17" s="30">
        <f>SUM(L18:L20)</f>
        <v>0</v>
      </c>
      <c r="M17" s="30">
        <f>SUM(M18:M20)</f>
        <v>0</v>
      </c>
      <c r="N17" s="30">
        <f>SUM(N18:N20)</f>
        <v>0</v>
      </c>
      <c r="O17" s="30">
        <f>SUM(D17:N17)</f>
        <v>186232</v>
      </c>
      <c r="P17" s="42">
        <f>(O17/P$31)</f>
        <v>483.7194805194805</v>
      </c>
      <c r="Q17" s="10"/>
    </row>
    <row r="18" spans="1:17" ht="15">
      <c r="A18" s="12"/>
      <c r="B18" s="23">
        <v>341.9</v>
      </c>
      <c r="C18" s="19" t="s">
        <v>49</v>
      </c>
      <c r="D18" s="43">
        <v>3685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3685</v>
      </c>
      <c r="P18" s="44">
        <f>(O18/P$31)</f>
        <v>9.571428571428571</v>
      </c>
      <c r="Q18" s="9"/>
    </row>
    <row r="19" spans="1:17" ht="15">
      <c r="A19" s="12"/>
      <c r="B19" s="23">
        <v>343.3</v>
      </c>
      <c r="C19" s="19" t="s">
        <v>18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176506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176506</v>
      </c>
      <c r="P19" s="44">
        <f>(O19/P$31)</f>
        <v>458.45714285714286</v>
      </c>
      <c r="Q19" s="9"/>
    </row>
    <row r="20" spans="1:17" ht="15">
      <c r="A20" s="12"/>
      <c r="B20" s="23">
        <v>347.9</v>
      </c>
      <c r="C20" s="19" t="s">
        <v>90</v>
      </c>
      <c r="D20" s="43">
        <v>6041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6041</v>
      </c>
      <c r="P20" s="44">
        <f>(O20/P$31)</f>
        <v>15.690909090909091</v>
      </c>
      <c r="Q20" s="9"/>
    </row>
    <row r="21" spans="1:17" ht="15.75">
      <c r="A21" s="27" t="s">
        <v>1</v>
      </c>
      <c r="B21" s="28"/>
      <c r="C21" s="29"/>
      <c r="D21" s="30">
        <f>SUM(D22:D24)</f>
        <v>42983</v>
      </c>
      <c r="E21" s="30">
        <f>SUM(E22:E24)</f>
        <v>0</v>
      </c>
      <c r="F21" s="30">
        <f>SUM(F22:F24)</f>
        <v>0</v>
      </c>
      <c r="G21" s="30">
        <f>SUM(G22:G24)</f>
        <v>0</v>
      </c>
      <c r="H21" s="30">
        <f>SUM(H22:H24)</f>
        <v>0</v>
      </c>
      <c r="I21" s="30">
        <f>SUM(I22:I24)</f>
        <v>0</v>
      </c>
      <c r="J21" s="30">
        <f>SUM(J22:J24)</f>
        <v>0</v>
      </c>
      <c r="K21" s="30">
        <f>SUM(K22:K24)</f>
        <v>0</v>
      </c>
      <c r="L21" s="30">
        <f>SUM(L22:L24)</f>
        <v>0</v>
      </c>
      <c r="M21" s="30">
        <f>SUM(M22:M24)</f>
        <v>0</v>
      </c>
      <c r="N21" s="30">
        <f>SUM(N22:N24)</f>
        <v>0</v>
      </c>
      <c r="O21" s="30">
        <f>SUM(D21:N21)</f>
        <v>42983</v>
      </c>
      <c r="P21" s="42">
        <f>(O21/P$31)</f>
        <v>111.64415584415585</v>
      </c>
      <c r="Q21" s="10"/>
    </row>
    <row r="22" spans="1:17" ht="15">
      <c r="A22" s="12"/>
      <c r="B22" s="23">
        <v>361.1</v>
      </c>
      <c r="C22" s="19" t="s">
        <v>21</v>
      </c>
      <c r="D22" s="43">
        <v>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6</v>
      </c>
      <c r="P22" s="44">
        <f>(O22/P$31)</f>
        <v>0.015584415584415584</v>
      </c>
      <c r="Q22" s="9"/>
    </row>
    <row r="23" spans="1:17" ht="15">
      <c r="A23" s="12"/>
      <c r="B23" s="23">
        <v>365</v>
      </c>
      <c r="C23" s="19" t="s">
        <v>91</v>
      </c>
      <c r="D23" s="43">
        <v>5524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5524</v>
      </c>
      <c r="P23" s="44">
        <f>(O23/P$31)</f>
        <v>14.348051948051948</v>
      </c>
      <c r="Q23" s="9"/>
    </row>
    <row r="24" spans="1:17" ht="15">
      <c r="A24" s="12"/>
      <c r="B24" s="23">
        <v>369.9</v>
      </c>
      <c r="C24" s="19" t="s">
        <v>22</v>
      </c>
      <c r="D24" s="43">
        <v>37453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37453</v>
      </c>
      <c r="P24" s="44">
        <f>(O24/P$31)</f>
        <v>97.28051948051949</v>
      </c>
      <c r="Q24" s="9"/>
    </row>
    <row r="25" spans="1:17" ht="15.75">
      <c r="A25" s="27" t="s">
        <v>16</v>
      </c>
      <c r="B25" s="28"/>
      <c r="C25" s="29"/>
      <c r="D25" s="30">
        <f>SUM(D26:D28)</f>
        <v>20000</v>
      </c>
      <c r="E25" s="30">
        <f>SUM(E26:E28)</f>
        <v>0</v>
      </c>
      <c r="F25" s="30">
        <f>SUM(F26:F28)</f>
        <v>0</v>
      </c>
      <c r="G25" s="30">
        <f>SUM(G26:G28)</f>
        <v>0</v>
      </c>
      <c r="H25" s="30">
        <f>SUM(H26:H28)</f>
        <v>0</v>
      </c>
      <c r="I25" s="30">
        <f>SUM(I26:I28)</f>
        <v>30005</v>
      </c>
      <c r="J25" s="30">
        <f>SUM(J26:J28)</f>
        <v>0</v>
      </c>
      <c r="K25" s="30">
        <f>SUM(K26:K28)</f>
        <v>0</v>
      </c>
      <c r="L25" s="30">
        <f>SUM(L26:L28)</f>
        <v>0</v>
      </c>
      <c r="M25" s="30">
        <f>SUM(M26:M28)</f>
        <v>0</v>
      </c>
      <c r="N25" s="30">
        <f>SUM(N26:N28)</f>
        <v>0</v>
      </c>
      <c r="O25" s="30">
        <f>SUM(D25:N25)</f>
        <v>50005</v>
      </c>
      <c r="P25" s="42">
        <f>(O25/P$31)</f>
        <v>129.88311688311688</v>
      </c>
      <c r="Q25" s="9"/>
    </row>
    <row r="26" spans="1:17" ht="15">
      <c r="A26" s="12"/>
      <c r="B26" s="23">
        <v>381</v>
      </c>
      <c r="C26" s="19" t="s">
        <v>45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30000</v>
      </c>
      <c r="P26" s="44">
        <f>(O26/P$31)</f>
        <v>77.92207792207792</v>
      </c>
      <c r="Q26" s="9"/>
    </row>
    <row r="27" spans="1:17" ht="15">
      <c r="A27" s="12"/>
      <c r="B27" s="23">
        <v>384</v>
      </c>
      <c r="C27" s="19" t="s">
        <v>23</v>
      </c>
      <c r="D27" s="43">
        <v>20000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20000</v>
      </c>
      <c r="P27" s="44">
        <f>(O27/P$31)</f>
        <v>51.94805194805195</v>
      </c>
      <c r="Q27" s="9"/>
    </row>
    <row r="28" spans="1:17" ht="15.75" thickBot="1">
      <c r="A28" s="12"/>
      <c r="B28" s="23">
        <v>389.1</v>
      </c>
      <c r="C28" s="19" t="s">
        <v>25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5</v>
      </c>
      <c r="P28" s="44">
        <f>(O28/P$31)</f>
        <v>0.012987012987012988</v>
      </c>
      <c r="Q28" s="9"/>
    </row>
    <row r="29" spans="1:120" ht="16.5" thickBot="1">
      <c r="A29" s="13" t="s">
        <v>19</v>
      </c>
      <c r="B29" s="21"/>
      <c r="C29" s="20"/>
      <c r="D29" s="14">
        <f>SUM(D5,D10,D17,D21,D25)</f>
        <v>1100702</v>
      </c>
      <c r="E29" s="14">
        <f aca="true" t="shared" si="1" ref="E29:N29">SUM(E5,E10,E17,E21,E25)</f>
        <v>8024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206511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>SUM(D29:N29)</f>
        <v>1315237</v>
      </c>
      <c r="P29" s="36">
        <f>(O29/P$31)</f>
        <v>3416.2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45" t="s">
        <v>92</v>
      </c>
      <c r="N31" s="45"/>
      <c r="O31" s="45"/>
      <c r="P31" s="40">
        <v>385</v>
      </c>
    </row>
    <row r="32" spans="1:16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ht="15.75" customHeight="1" thickBot="1">
      <c r="A33" s="49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53258</v>
      </c>
      <c r="E5" s="25">
        <f t="shared" si="0"/>
        <v>8139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61397</v>
      </c>
      <c r="O5" s="31">
        <f aca="true" t="shared" si="2" ref="O5:O19">(N5/O$21)</f>
        <v>155.0429292929293</v>
      </c>
      <c r="P5" s="6"/>
    </row>
    <row r="6" spans="1:16" ht="15">
      <c r="A6" s="12"/>
      <c r="B6" s="23">
        <v>319</v>
      </c>
      <c r="C6" s="19" t="s">
        <v>8</v>
      </c>
      <c r="D6" s="43">
        <v>53258</v>
      </c>
      <c r="E6" s="43">
        <v>8139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61397</v>
      </c>
      <c r="O6" s="44">
        <f t="shared" si="2"/>
        <v>155.0429292929293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SUM(D8:D10)</f>
        <v>320124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133225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453349</v>
      </c>
      <c r="O7" s="42">
        <f t="shared" si="2"/>
        <v>1144.8207070707072</v>
      </c>
      <c r="P7" s="10"/>
    </row>
    <row r="8" spans="1:16" ht="15">
      <c r="A8" s="12"/>
      <c r="B8" s="23">
        <v>331.1</v>
      </c>
      <c r="C8" s="19" t="s">
        <v>35</v>
      </c>
      <c r="D8" s="43">
        <v>245657</v>
      </c>
      <c r="E8" s="43">
        <v>0</v>
      </c>
      <c r="F8" s="43">
        <v>0</v>
      </c>
      <c r="G8" s="43">
        <v>0</v>
      </c>
      <c r="H8" s="43">
        <v>0</v>
      </c>
      <c r="I8" s="43">
        <v>133225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378882</v>
      </c>
      <c r="O8" s="44">
        <f t="shared" si="2"/>
        <v>956.7727272727273</v>
      </c>
      <c r="P8" s="9"/>
    </row>
    <row r="9" spans="1:16" ht="15">
      <c r="A9" s="12"/>
      <c r="B9" s="23">
        <v>334.62</v>
      </c>
      <c r="C9" s="19" t="s">
        <v>36</v>
      </c>
      <c r="D9" s="43">
        <v>52047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52047</v>
      </c>
      <c r="O9" s="44">
        <f t="shared" si="2"/>
        <v>131.4318181818182</v>
      </c>
      <c r="P9" s="9"/>
    </row>
    <row r="10" spans="1:16" ht="15">
      <c r="A10" s="12"/>
      <c r="B10" s="23">
        <v>335.19</v>
      </c>
      <c r="C10" s="19" t="s">
        <v>37</v>
      </c>
      <c r="D10" s="43">
        <v>22420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22420</v>
      </c>
      <c r="O10" s="44">
        <f t="shared" si="2"/>
        <v>56.61616161616162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SUM(D12:D13)</f>
        <v>1810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126977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128787</v>
      </c>
      <c r="O11" s="42">
        <f t="shared" si="2"/>
        <v>325.219696969697</v>
      </c>
      <c r="P11" s="10"/>
    </row>
    <row r="12" spans="1:16" ht="15">
      <c r="A12" s="12"/>
      <c r="B12" s="23">
        <v>341.9</v>
      </c>
      <c r="C12" s="19" t="s">
        <v>17</v>
      </c>
      <c r="D12" s="43">
        <v>1810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1810</v>
      </c>
      <c r="O12" s="44">
        <f t="shared" si="2"/>
        <v>4.570707070707071</v>
      </c>
      <c r="P12" s="9"/>
    </row>
    <row r="13" spans="1:16" ht="15">
      <c r="A13" s="12"/>
      <c r="B13" s="23">
        <v>343.3</v>
      </c>
      <c r="C13" s="19" t="s">
        <v>18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126977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126977</v>
      </c>
      <c r="O13" s="44">
        <f t="shared" si="2"/>
        <v>320.6489898989899</v>
      </c>
      <c r="P13" s="9"/>
    </row>
    <row r="14" spans="1:16" ht="15.75">
      <c r="A14" s="27" t="s">
        <v>1</v>
      </c>
      <c r="B14" s="28"/>
      <c r="C14" s="29"/>
      <c r="D14" s="30">
        <f aca="true" t="shared" si="5" ref="D14:M14">SUM(D15:D16)</f>
        <v>16069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3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16072</v>
      </c>
      <c r="O14" s="42">
        <f t="shared" si="2"/>
        <v>40.58585858585859</v>
      </c>
      <c r="P14" s="10"/>
    </row>
    <row r="15" spans="1:16" ht="15">
      <c r="A15" s="12"/>
      <c r="B15" s="23">
        <v>361.1</v>
      </c>
      <c r="C15" s="19" t="s">
        <v>21</v>
      </c>
      <c r="D15" s="43">
        <v>14</v>
      </c>
      <c r="E15" s="43">
        <v>0</v>
      </c>
      <c r="F15" s="43">
        <v>0</v>
      </c>
      <c r="G15" s="43">
        <v>0</v>
      </c>
      <c r="H15" s="43">
        <v>0</v>
      </c>
      <c r="I15" s="43">
        <v>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</v>
      </c>
      <c r="O15" s="44">
        <f t="shared" si="2"/>
        <v>0.04292929292929293</v>
      </c>
      <c r="P15" s="9"/>
    </row>
    <row r="16" spans="1:16" ht="15">
      <c r="A16" s="12"/>
      <c r="B16" s="23">
        <v>369.9</v>
      </c>
      <c r="C16" s="19" t="s">
        <v>22</v>
      </c>
      <c r="D16" s="43">
        <v>16055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16055</v>
      </c>
      <c r="O16" s="44">
        <f t="shared" si="2"/>
        <v>40.542929292929294</v>
      </c>
      <c r="P16" s="9"/>
    </row>
    <row r="17" spans="1:16" ht="15.75">
      <c r="A17" s="27" t="s">
        <v>16</v>
      </c>
      <c r="B17" s="28"/>
      <c r="C17" s="29"/>
      <c r="D17" s="30">
        <f aca="true" t="shared" si="6" ref="D17:M17">SUM(D18:D18)</f>
        <v>72863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72863</v>
      </c>
      <c r="O17" s="42">
        <f t="shared" si="2"/>
        <v>183.99747474747474</v>
      </c>
      <c r="P17" s="9"/>
    </row>
    <row r="18" spans="1:16" ht="15.75" thickBot="1">
      <c r="A18" s="12"/>
      <c r="B18" s="23">
        <v>384</v>
      </c>
      <c r="C18" s="19" t="s">
        <v>23</v>
      </c>
      <c r="D18" s="43">
        <v>72863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72863</v>
      </c>
      <c r="O18" s="44">
        <f t="shared" si="2"/>
        <v>183.99747474747474</v>
      </c>
      <c r="P18" s="9"/>
    </row>
    <row r="19" spans="1:119" ht="16.5" thickBot="1">
      <c r="A19" s="13" t="s">
        <v>19</v>
      </c>
      <c r="B19" s="21"/>
      <c r="C19" s="20"/>
      <c r="D19" s="14">
        <f>SUM(D5,D7,D11,D14,D17)</f>
        <v>464124</v>
      </c>
      <c r="E19" s="14">
        <f aca="true" t="shared" si="7" ref="E19:M19">SUM(E5,E7,E11,E14,E17)</f>
        <v>8139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260205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732468</v>
      </c>
      <c r="O19" s="36">
        <f t="shared" si="2"/>
        <v>1849.6666666666667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43</v>
      </c>
      <c r="M21" s="45"/>
      <c r="N21" s="45"/>
      <c r="O21" s="40">
        <v>396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54803</v>
      </c>
      <c r="E5" s="25">
        <f t="shared" si="0"/>
        <v>8561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63364</v>
      </c>
      <c r="O5" s="31">
        <f aca="true" t="shared" si="2" ref="O5:O19">(N5/O$21)</f>
        <v>162.88946015424165</v>
      </c>
      <c r="P5" s="6"/>
    </row>
    <row r="6" spans="1:16" ht="15">
      <c r="A6" s="12"/>
      <c r="B6" s="23">
        <v>319</v>
      </c>
      <c r="C6" s="19" t="s">
        <v>8</v>
      </c>
      <c r="D6" s="43">
        <v>54803</v>
      </c>
      <c r="E6" s="43">
        <v>8561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63364</v>
      </c>
      <c r="O6" s="44">
        <f t="shared" si="2"/>
        <v>162.88946015424165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SUM(D8:D10)</f>
        <v>634657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871911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1506568</v>
      </c>
      <c r="O7" s="42">
        <f t="shared" si="2"/>
        <v>3872.9254498714654</v>
      </c>
      <c r="P7" s="10"/>
    </row>
    <row r="8" spans="1:16" ht="15">
      <c r="A8" s="12"/>
      <c r="B8" s="23">
        <v>331.1</v>
      </c>
      <c r="C8" s="19" t="s">
        <v>35</v>
      </c>
      <c r="D8" s="43">
        <v>486150</v>
      </c>
      <c r="E8" s="43">
        <v>0</v>
      </c>
      <c r="F8" s="43">
        <v>0</v>
      </c>
      <c r="G8" s="43">
        <v>0</v>
      </c>
      <c r="H8" s="43">
        <v>0</v>
      </c>
      <c r="I8" s="43">
        <v>871911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1358061</v>
      </c>
      <c r="O8" s="44">
        <f t="shared" si="2"/>
        <v>3491.159383033419</v>
      </c>
      <c r="P8" s="9"/>
    </row>
    <row r="9" spans="1:16" ht="15">
      <c r="A9" s="12"/>
      <c r="B9" s="23">
        <v>334.62</v>
      </c>
      <c r="C9" s="19" t="s">
        <v>36</v>
      </c>
      <c r="D9" s="43">
        <v>125929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125929</v>
      </c>
      <c r="O9" s="44">
        <f t="shared" si="2"/>
        <v>323.7249357326478</v>
      </c>
      <c r="P9" s="9"/>
    </row>
    <row r="10" spans="1:16" ht="15">
      <c r="A10" s="12"/>
      <c r="B10" s="23">
        <v>335.19</v>
      </c>
      <c r="C10" s="19" t="s">
        <v>37</v>
      </c>
      <c r="D10" s="43">
        <v>22578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22578</v>
      </c>
      <c r="O10" s="44">
        <f t="shared" si="2"/>
        <v>58.041131105398456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SUM(D12:D13)</f>
        <v>2434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118882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121316</v>
      </c>
      <c r="O11" s="42">
        <f t="shared" si="2"/>
        <v>311.866323907455</v>
      </c>
      <c r="P11" s="10"/>
    </row>
    <row r="12" spans="1:16" ht="15">
      <c r="A12" s="12"/>
      <c r="B12" s="23">
        <v>341.9</v>
      </c>
      <c r="C12" s="19" t="s">
        <v>17</v>
      </c>
      <c r="D12" s="43">
        <v>2434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2434</v>
      </c>
      <c r="O12" s="44">
        <f t="shared" si="2"/>
        <v>6.25706940874036</v>
      </c>
      <c r="P12" s="9"/>
    </row>
    <row r="13" spans="1:16" ht="15">
      <c r="A13" s="12"/>
      <c r="B13" s="23">
        <v>343.3</v>
      </c>
      <c r="C13" s="19" t="s">
        <v>18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118882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118882</v>
      </c>
      <c r="O13" s="44">
        <f t="shared" si="2"/>
        <v>305.6092544987147</v>
      </c>
      <c r="P13" s="9"/>
    </row>
    <row r="14" spans="1:16" ht="15.75">
      <c r="A14" s="27" t="s">
        <v>1</v>
      </c>
      <c r="B14" s="28"/>
      <c r="C14" s="29"/>
      <c r="D14" s="30">
        <f aca="true" t="shared" si="5" ref="D14:M14">SUM(D15:D16)</f>
        <v>11818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11818</v>
      </c>
      <c r="O14" s="42">
        <f t="shared" si="2"/>
        <v>30.380462724935732</v>
      </c>
      <c r="P14" s="10"/>
    </row>
    <row r="15" spans="1:16" ht="15">
      <c r="A15" s="12"/>
      <c r="B15" s="23">
        <v>361.1</v>
      </c>
      <c r="C15" s="19" t="s">
        <v>21</v>
      </c>
      <c r="D15" s="43">
        <v>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</v>
      </c>
      <c r="O15" s="44">
        <f t="shared" si="2"/>
        <v>0.10025706940874037</v>
      </c>
      <c r="P15" s="9"/>
    </row>
    <row r="16" spans="1:16" ht="15">
      <c r="A16" s="12"/>
      <c r="B16" s="23">
        <v>369.9</v>
      </c>
      <c r="C16" s="19" t="s">
        <v>22</v>
      </c>
      <c r="D16" s="43">
        <v>11779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11779</v>
      </c>
      <c r="O16" s="44">
        <f t="shared" si="2"/>
        <v>30.28020565552699</v>
      </c>
      <c r="P16" s="9"/>
    </row>
    <row r="17" spans="1:16" ht="15.75">
      <c r="A17" s="27" t="s">
        <v>16</v>
      </c>
      <c r="B17" s="28"/>
      <c r="C17" s="29"/>
      <c r="D17" s="30">
        <f aca="true" t="shared" si="6" ref="D17:M17">SUM(D18:D18)</f>
        <v>29550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29550</v>
      </c>
      <c r="O17" s="42">
        <f t="shared" si="2"/>
        <v>75.96401028277634</v>
      </c>
      <c r="P17" s="9"/>
    </row>
    <row r="18" spans="1:16" ht="15.75" thickBot="1">
      <c r="A18" s="12"/>
      <c r="B18" s="23">
        <v>384</v>
      </c>
      <c r="C18" s="19" t="s">
        <v>23</v>
      </c>
      <c r="D18" s="43">
        <v>29550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29550</v>
      </c>
      <c r="O18" s="44">
        <f t="shared" si="2"/>
        <v>75.96401028277634</v>
      </c>
      <c r="P18" s="9"/>
    </row>
    <row r="19" spans="1:119" ht="16.5" thickBot="1">
      <c r="A19" s="13" t="s">
        <v>19</v>
      </c>
      <c r="B19" s="21"/>
      <c r="C19" s="20"/>
      <c r="D19" s="14">
        <f>SUM(D5,D7,D11,D14,D17)</f>
        <v>733262</v>
      </c>
      <c r="E19" s="14">
        <f aca="true" t="shared" si="7" ref="E19:M19">SUM(E5,E7,E11,E14,E17)</f>
        <v>8561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990793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1732616</v>
      </c>
      <c r="O19" s="36">
        <f t="shared" si="2"/>
        <v>4454.025706940874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41</v>
      </c>
      <c r="M21" s="45"/>
      <c r="N21" s="45"/>
      <c r="O21" s="40">
        <v>389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61290</v>
      </c>
      <c r="E5" s="25">
        <f t="shared" si="0"/>
        <v>9087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70377</v>
      </c>
      <c r="O5" s="31">
        <f aca="true" t="shared" si="2" ref="O5:O20">(N5/O$22)</f>
        <v>183.75195822454307</v>
      </c>
      <c r="P5" s="6"/>
    </row>
    <row r="6" spans="1:16" ht="15">
      <c r="A6" s="12"/>
      <c r="B6" s="23">
        <v>319</v>
      </c>
      <c r="C6" s="19" t="s">
        <v>8</v>
      </c>
      <c r="D6" s="43">
        <v>61290</v>
      </c>
      <c r="E6" s="43">
        <v>9087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70377</v>
      </c>
      <c r="O6" s="44">
        <f t="shared" si="2"/>
        <v>183.75195822454307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SUM(D8:D10)</f>
        <v>325679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325679</v>
      </c>
      <c r="O7" s="42">
        <f t="shared" si="2"/>
        <v>850.3368146214099</v>
      </c>
      <c r="P7" s="10"/>
    </row>
    <row r="8" spans="1:16" ht="15">
      <c r="A8" s="12"/>
      <c r="B8" s="23">
        <v>331.1</v>
      </c>
      <c r="C8" s="19" t="s">
        <v>35</v>
      </c>
      <c r="D8" s="43">
        <v>61764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61764</v>
      </c>
      <c r="O8" s="44">
        <f t="shared" si="2"/>
        <v>161.26370757180158</v>
      </c>
      <c r="P8" s="9"/>
    </row>
    <row r="9" spans="1:16" ht="15">
      <c r="A9" s="12"/>
      <c r="B9" s="23">
        <v>334.62</v>
      </c>
      <c r="C9" s="19" t="s">
        <v>36</v>
      </c>
      <c r="D9" s="43">
        <v>246479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246479</v>
      </c>
      <c r="O9" s="44">
        <f t="shared" si="2"/>
        <v>643.5483028720627</v>
      </c>
      <c r="P9" s="9"/>
    </row>
    <row r="10" spans="1:16" ht="15">
      <c r="A10" s="12"/>
      <c r="B10" s="23">
        <v>335.19</v>
      </c>
      <c r="C10" s="19" t="s">
        <v>37</v>
      </c>
      <c r="D10" s="43">
        <v>17436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17436</v>
      </c>
      <c r="O10" s="44">
        <f t="shared" si="2"/>
        <v>45.52480417754569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SUM(D12:D13)</f>
        <v>3077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134615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137692</v>
      </c>
      <c r="O11" s="42">
        <f t="shared" si="2"/>
        <v>359.50913838120107</v>
      </c>
      <c r="P11" s="10"/>
    </row>
    <row r="12" spans="1:16" ht="15">
      <c r="A12" s="12"/>
      <c r="B12" s="23">
        <v>341.9</v>
      </c>
      <c r="C12" s="19" t="s">
        <v>17</v>
      </c>
      <c r="D12" s="43">
        <v>3077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3077</v>
      </c>
      <c r="O12" s="44">
        <f t="shared" si="2"/>
        <v>8.033942558746736</v>
      </c>
      <c r="P12" s="9"/>
    </row>
    <row r="13" spans="1:16" ht="15">
      <c r="A13" s="12"/>
      <c r="B13" s="23">
        <v>343.3</v>
      </c>
      <c r="C13" s="19" t="s">
        <v>18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134615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134615</v>
      </c>
      <c r="O13" s="44">
        <f t="shared" si="2"/>
        <v>351.4751958224543</v>
      </c>
      <c r="P13" s="9"/>
    </row>
    <row r="14" spans="1:16" ht="15.75">
      <c r="A14" s="27" t="s">
        <v>1</v>
      </c>
      <c r="B14" s="28"/>
      <c r="C14" s="29"/>
      <c r="D14" s="30">
        <f aca="true" t="shared" si="5" ref="D14:M14">SUM(D15:D16)</f>
        <v>17896</v>
      </c>
      <c r="E14" s="30">
        <f t="shared" si="5"/>
        <v>1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17897</v>
      </c>
      <c r="O14" s="42">
        <f t="shared" si="2"/>
        <v>46.72845953002611</v>
      </c>
      <c r="P14" s="10"/>
    </row>
    <row r="15" spans="1:16" ht="15">
      <c r="A15" s="12"/>
      <c r="B15" s="23">
        <v>361.1</v>
      </c>
      <c r="C15" s="19" t="s">
        <v>21</v>
      </c>
      <c r="D15" s="43">
        <v>566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567</v>
      </c>
      <c r="O15" s="44">
        <f t="shared" si="2"/>
        <v>1.4804177545691906</v>
      </c>
      <c r="P15" s="9"/>
    </row>
    <row r="16" spans="1:16" ht="15">
      <c r="A16" s="12"/>
      <c r="B16" s="23">
        <v>369.9</v>
      </c>
      <c r="C16" s="19" t="s">
        <v>22</v>
      </c>
      <c r="D16" s="43">
        <v>17330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17330</v>
      </c>
      <c r="O16" s="44">
        <f t="shared" si="2"/>
        <v>45.24804177545692</v>
      </c>
      <c r="P16" s="9"/>
    </row>
    <row r="17" spans="1:16" ht="15.75">
      <c r="A17" s="27" t="s">
        <v>16</v>
      </c>
      <c r="B17" s="28"/>
      <c r="C17" s="29"/>
      <c r="D17" s="30">
        <f aca="true" t="shared" si="6" ref="D17:M17">SUM(D18:D19)</f>
        <v>173939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2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173941</v>
      </c>
      <c r="O17" s="42">
        <f t="shared" si="2"/>
        <v>454.15404699738906</v>
      </c>
      <c r="P17" s="9"/>
    </row>
    <row r="18" spans="1:16" ht="15">
      <c r="A18" s="12"/>
      <c r="B18" s="23">
        <v>384</v>
      </c>
      <c r="C18" s="19" t="s">
        <v>23</v>
      </c>
      <c r="D18" s="43">
        <v>173939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173939</v>
      </c>
      <c r="O18" s="44">
        <f t="shared" si="2"/>
        <v>454.14882506527414</v>
      </c>
      <c r="P18" s="9"/>
    </row>
    <row r="19" spans="1:16" ht="15.75" thickBot="1">
      <c r="A19" s="12"/>
      <c r="B19" s="23">
        <v>389.1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</v>
      </c>
      <c r="O19" s="44">
        <f t="shared" si="2"/>
        <v>0.005221932114882507</v>
      </c>
      <c r="P19" s="9"/>
    </row>
    <row r="20" spans="1:119" ht="16.5" thickBot="1">
      <c r="A20" s="13" t="s">
        <v>19</v>
      </c>
      <c r="B20" s="21"/>
      <c r="C20" s="20"/>
      <c r="D20" s="14">
        <f>SUM(D5,D7,D11,D14,D17)</f>
        <v>581881</v>
      </c>
      <c r="E20" s="14">
        <f aca="true" t="shared" si="7" ref="E20:M20">SUM(E5,E7,E11,E14,E17)</f>
        <v>9088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134617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725586</v>
      </c>
      <c r="O20" s="36">
        <f t="shared" si="2"/>
        <v>1894.480417754569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38</v>
      </c>
      <c r="M22" s="45"/>
      <c r="N22" s="45"/>
      <c r="O22" s="40">
        <v>383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thickBot="1">
      <c r="A24" s="49" t="s">
        <v>39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63890</v>
      </c>
      <c r="E5" s="25">
        <f t="shared" si="0"/>
        <v>9095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72985</v>
      </c>
      <c r="O5" s="31">
        <f aca="true" t="shared" si="2" ref="O5:O19">(N5/O$21)</f>
        <v>165.875</v>
      </c>
      <c r="P5" s="6"/>
    </row>
    <row r="6" spans="1:16" ht="15">
      <c r="A6" s="12"/>
      <c r="B6" s="23">
        <v>319</v>
      </c>
      <c r="C6" s="19" t="s">
        <v>8</v>
      </c>
      <c r="D6" s="43">
        <v>63890</v>
      </c>
      <c r="E6" s="43">
        <v>9095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72985</v>
      </c>
      <c r="O6" s="44">
        <f t="shared" si="2"/>
        <v>165.875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SUM(D8:D8)</f>
        <v>105198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105198</v>
      </c>
      <c r="O7" s="42">
        <f t="shared" si="2"/>
        <v>239.08636363636364</v>
      </c>
      <c r="P7" s="10"/>
    </row>
    <row r="8" spans="1:16" ht="15">
      <c r="A8" s="12"/>
      <c r="B8" s="23">
        <v>335.62</v>
      </c>
      <c r="C8" s="19" t="s">
        <v>10</v>
      </c>
      <c r="D8" s="43">
        <v>105198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105198</v>
      </c>
      <c r="O8" s="44">
        <f t="shared" si="2"/>
        <v>239.08636363636364</v>
      </c>
      <c r="P8" s="9"/>
    </row>
    <row r="9" spans="1:16" ht="15.75">
      <c r="A9" s="27" t="s">
        <v>15</v>
      </c>
      <c r="B9" s="28"/>
      <c r="C9" s="29"/>
      <c r="D9" s="30">
        <f aca="true" t="shared" si="4" ref="D9:M9">SUM(D10:D11)</f>
        <v>4254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100199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104453</v>
      </c>
      <c r="O9" s="42">
        <f t="shared" si="2"/>
        <v>237.39318181818183</v>
      </c>
      <c r="P9" s="10"/>
    </row>
    <row r="10" spans="1:16" ht="15">
      <c r="A10" s="12"/>
      <c r="B10" s="23">
        <v>341.9</v>
      </c>
      <c r="C10" s="19" t="s">
        <v>17</v>
      </c>
      <c r="D10" s="43">
        <v>4254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4254</v>
      </c>
      <c r="O10" s="44">
        <f t="shared" si="2"/>
        <v>9.668181818181818</v>
      </c>
      <c r="P10" s="9"/>
    </row>
    <row r="11" spans="1:16" ht="15">
      <c r="A11" s="12"/>
      <c r="B11" s="23">
        <v>343.3</v>
      </c>
      <c r="C11" s="19" t="s">
        <v>18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100199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100199</v>
      </c>
      <c r="O11" s="44">
        <f t="shared" si="2"/>
        <v>227.725</v>
      </c>
      <c r="P11" s="9"/>
    </row>
    <row r="12" spans="1:16" ht="15.75">
      <c r="A12" s="27" t="s">
        <v>1</v>
      </c>
      <c r="B12" s="28"/>
      <c r="C12" s="29"/>
      <c r="D12" s="30">
        <f aca="true" t="shared" si="5" ref="D12:M12">SUM(D13:D14)</f>
        <v>25792</v>
      </c>
      <c r="E12" s="30">
        <f t="shared" si="5"/>
        <v>5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25797</v>
      </c>
      <c r="O12" s="42">
        <f t="shared" si="2"/>
        <v>58.62954545454546</v>
      </c>
      <c r="P12" s="10"/>
    </row>
    <row r="13" spans="1:16" ht="15">
      <c r="A13" s="12"/>
      <c r="B13" s="23">
        <v>361.1</v>
      </c>
      <c r="C13" s="19" t="s">
        <v>21</v>
      </c>
      <c r="D13" s="43">
        <v>421</v>
      </c>
      <c r="E13" s="43">
        <v>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426</v>
      </c>
      <c r="O13" s="44">
        <f t="shared" si="2"/>
        <v>0.9681818181818181</v>
      </c>
      <c r="P13" s="9"/>
    </row>
    <row r="14" spans="1:16" ht="15">
      <c r="A14" s="12"/>
      <c r="B14" s="23">
        <v>369.9</v>
      </c>
      <c r="C14" s="19" t="s">
        <v>22</v>
      </c>
      <c r="D14" s="43">
        <v>25371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25371</v>
      </c>
      <c r="O14" s="44">
        <f t="shared" si="2"/>
        <v>57.66136363636364</v>
      </c>
      <c r="P14" s="9"/>
    </row>
    <row r="15" spans="1:16" ht="15.75">
      <c r="A15" s="27" t="s">
        <v>16</v>
      </c>
      <c r="B15" s="28"/>
      <c r="C15" s="29"/>
      <c r="D15" s="30">
        <f aca="true" t="shared" si="6" ref="D15:M15">SUM(D16:D18)</f>
        <v>75884</v>
      </c>
      <c r="E15" s="30">
        <f t="shared" si="6"/>
        <v>1890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20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77794</v>
      </c>
      <c r="O15" s="42">
        <f t="shared" si="2"/>
        <v>176.80454545454546</v>
      </c>
      <c r="P15" s="9"/>
    </row>
    <row r="16" spans="1:16" ht="15">
      <c r="A16" s="12"/>
      <c r="B16" s="23">
        <v>384</v>
      </c>
      <c r="C16" s="19" t="s">
        <v>23</v>
      </c>
      <c r="D16" s="43">
        <v>75299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75299</v>
      </c>
      <c r="O16" s="44">
        <f t="shared" si="2"/>
        <v>171.1340909090909</v>
      </c>
      <c r="P16" s="9"/>
    </row>
    <row r="17" spans="1:16" ht="15">
      <c r="A17" s="12"/>
      <c r="B17" s="23">
        <v>388.1</v>
      </c>
      <c r="C17" s="19" t="s">
        <v>24</v>
      </c>
      <c r="D17" s="43">
        <v>585</v>
      </c>
      <c r="E17" s="43">
        <v>1890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2475</v>
      </c>
      <c r="O17" s="44">
        <f t="shared" si="2"/>
        <v>5.625</v>
      </c>
      <c r="P17" s="9"/>
    </row>
    <row r="18" spans="1:16" ht="15.75" thickBot="1">
      <c r="A18" s="12"/>
      <c r="B18" s="23">
        <v>389.1</v>
      </c>
      <c r="C18" s="19" t="s">
        <v>25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</v>
      </c>
      <c r="O18" s="44">
        <f t="shared" si="2"/>
        <v>0.045454545454545456</v>
      </c>
      <c r="P18" s="9"/>
    </row>
    <row r="19" spans="1:119" ht="16.5" thickBot="1">
      <c r="A19" s="13" t="s">
        <v>19</v>
      </c>
      <c r="B19" s="21"/>
      <c r="C19" s="20"/>
      <c r="D19" s="14">
        <f>SUM(D5,D7,D9,D12,D15)</f>
        <v>275018</v>
      </c>
      <c r="E19" s="14">
        <f aca="true" t="shared" si="7" ref="E19:M19">SUM(E5,E7,E9,E12,E15)</f>
        <v>10990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100219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386227</v>
      </c>
      <c r="O19" s="36">
        <f t="shared" si="2"/>
        <v>877.7886363636363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32</v>
      </c>
      <c r="M21" s="45"/>
      <c r="N21" s="45"/>
      <c r="O21" s="40">
        <v>440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thickBo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56448</v>
      </c>
      <c r="E5" s="25">
        <f t="shared" si="0"/>
        <v>9580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8">SUM(D5:M5)</f>
        <v>66028</v>
      </c>
      <c r="O5" s="31">
        <f aca="true" t="shared" si="2" ref="O5:O18">(N5/O$20)</f>
        <v>149.04740406320542</v>
      </c>
      <c r="P5" s="6"/>
    </row>
    <row r="6" spans="1:16" ht="15">
      <c r="A6" s="12"/>
      <c r="B6" s="23">
        <v>319</v>
      </c>
      <c r="C6" s="19" t="s">
        <v>8</v>
      </c>
      <c r="D6" s="43">
        <v>56448</v>
      </c>
      <c r="E6" s="43">
        <v>9580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66028</v>
      </c>
      <c r="O6" s="44">
        <f t="shared" si="2"/>
        <v>149.04740406320542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SUM(D8:D8)</f>
        <v>100528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100528</v>
      </c>
      <c r="O7" s="42">
        <f t="shared" si="2"/>
        <v>226.9255079006772</v>
      </c>
      <c r="P7" s="10"/>
    </row>
    <row r="8" spans="1:16" ht="15">
      <c r="A8" s="12"/>
      <c r="B8" s="23">
        <v>334.62</v>
      </c>
      <c r="C8" s="19" t="s">
        <v>36</v>
      </c>
      <c r="D8" s="43">
        <v>100528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100528</v>
      </c>
      <c r="O8" s="44">
        <f t="shared" si="2"/>
        <v>226.9255079006772</v>
      </c>
      <c r="P8" s="9"/>
    </row>
    <row r="9" spans="1:16" ht="15.75">
      <c r="A9" s="27" t="s">
        <v>15</v>
      </c>
      <c r="B9" s="28"/>
      <c r="C9" s="29"/>
      <c r="D9" s="30">
        <f aca="true" t="shared" si="4" ref="D9:M9">SUM(D10:D11)</f>
        <v>5452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100181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105633</v>
      </c>
      <c r="O9" s="42">
        <f t="shared" si="2"/>
        <v>238.4492099322799</v>
      </c>
      <c r="P9" s="10"/>
    </row>
    <row r="10" spans="1:16" ht="15">
      <c r="A10" s="12"/>
      <c r="B10" s="23">
        <v>341.9</v>
      </c>
      <c r="C10" s="19" t="s">
        <v>17</v>
      </c>
      <c r="D10" s="43">
        <v>5452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5452</v>
      </c>
      <c r="O10" s="44">
        <f t="shared" si="2"/>
        <v>12.306997742663658</v>
      </c>
      <c r="P10" s="9"/>
    </row>
    <row r="11" spans="1:16" ht="15">
      <c r="A11" s="12"/>
      <c r="B11" s="23">
        <v>343.3</v>
      </c>
      <c r="C11" s="19" t="s">
        <v>18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100181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100181</v>
      </c>
      <c r="O11" s="44">
        <f t="shared" si="2"/>
        <v>226.14221218961626</v>
      </c>
      <c r="P11" s="9"/>
    </row>
    <row r="12" spans="1:16" ht="15.75">
      <c r="A12" s="27" t="s">
        <v>1</v>
      </c>
      <c r="B12" s="28"/>
      <c r="C12" s="29"/>
      <c r="D12" s="30">
        <f aca="true" t="shared" si="5" ref="D12:M12">SUM(D13:D14)</f>
        <v>2044</v>
      </c>
      <c r="E12" s="30">
        <f t="shared" si="5"/>
        <v>12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2056</v>
      </c>
      <c r="O12" s="42">
        <f t="shared" si="2"/>
        <v>4.6410835214446955</v>
      </c>
      <c r="P12" s="10"/>
    </row>
    <row r="13" spans="1:16" ht="15">
      <c r="A13" s="12"/>
      <c r="B13" s="23">
        <v>361.1</v>
      </c>
      <c r="C13" s="19" t="s">
        <v>21</v>
      </c>
      <c r="D13" s="43">
        <v>245</v>
      </c>
      <c r="E13" s="43">
        <v>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257</v>
      </c>
      <c r="O13" s="44">
        <f t="shared" si="2"/>
        <v>0.5801354401805869</v>
      </c>
      <c r="P13" s="9"/>
    </row>
    <row r="14" spans="1:16" ht="15">
      <c r="A14" s="12"/>
      <c r="B14" s="23">
        <v>369.9</v>
      </c>
      <c r="C14" s="19" t="s">
        <v>22</v>
      </c>
      <c r="D14" s="43">
        <v>1799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1799</v>
      </c>
      <c r="O14" s="44">
        <f t="shared" si="2"/>
        <v>4.060948081264108</v>
      </c>
      <c r="P14" s="9"/>
    </row>
    <row r="15" spans="1:16" ht="15.75">
      <c r="A15" s="27" t="s">
        <v>16</v>
      </c>
      <c r="B15" s="28"/>
      <c r="C15" s="29"/>
      <c r="D15" s="30">
        <f aca="true" t="shared" si="6" ref="D15:M15">SUM(D16:D17)</f>
        <v>0</v>
      </c>
      <c r="E15" s="30">
        <f t="shared" si="6"/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4720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4720</v>
      </c>
      <c r="O15" s="42">
        <f t="shared" si="2"/>
        <v>10.654627539503386</v>
      </c>
      <c r="P15" s="9"/>
    </row>
    <row r="16" spans="1:16" ht="15">
      <c r="A16" s="12"/>
      <c r="B16" s="23">
        <v>381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4668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4668</v>
      </c>
      <c r="O16" s="44">
        <f t="shared" si="2"/>
        <v>10.5372460496614</v>
      </c>
      <c r="P16" s="9"/>
    </row>
    <row r="17" spans="1:16" ht="15.75" thickBot="1">
      <c r="A17" s="12"/>
      <c r="B17" s="23">
        <v>389.1</v>
      </c>
      <c r="C17" s="19" t="s">
        <v>25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</v>
      </c>
      <c r="O17" s="44">
        <f t="shared" si="2"/>
        <v>0.11738148984198646</v>
      </c>
      <c r="P17" s="9"/>
    </row>
    <row r="18" spans="1:119" ht="16.5" thickBot="1">
      <c r="A18" s="13" t="s">
        <v>19</v>
      </c>
      <c r="B18" s="21"/>
      <c r="C18" s="20"/>
      <c r="D18" s="14">
        <f>SUM(D5,D7,D9,D12,D15)</f>
        <v>164472</v>
      </c>
      <c r="E18" s="14">
        <f aca="true" t="shared" si="7" ref="E18:M18">SUM(E5,E7,E9,E12,E15)</f>
        <v>9592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104901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278965</v>
      </c>
      <c r="O18" s="36">
        <f t="shared" si="2"/>
        <v>629.7178329571107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46</v>
      </c>
      <c r="M20" s="45"/>
      <c r="N20" s="45"/>
      <c r="O20" s="40">
        <v>443</v>
      </c>
    </row>
    <row r="21" spans="1:15" ht="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ht="15.75" customHeight="1" thickBot="1">
      <c r="A22" s="49" t="s">
        <v>39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35899</v>
      </c>
      <c r="E5" s="25">
        <f t="shared" si="0"/>
        <v>2239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38138</v>
      </c>
      <c r="O5" s="31">
        <f aca="true" t="shared" si="2" ref="O5:O26">(N5/O$28)</f>
        <v>123.02580645161291</v>
      </c>
      <c r="P5" s="6"/>
    </row>
    <row r="6" spans="1:16" ht="15">
      <c r="A6" s="12"/>
      <c r="B6" s="23">
        <v>312.41</v>
      </c>
      <c r="C6" s="19" t="s">
        <v>78</v>
      </c>
      <c r="D6" s="43">
        <v>0</v>
      </c>
      <c r="E6" s="43">
        <v>2239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2239</v>
      </c>
      <c r="O6" s="44">
        <f t="shared" si="2"/>
        <v>7.22258064516129</v>
      </c>
      <c r="P6" s="9"/>
    </row>
    <row r="7" spans="1:16" ht="15">
      <c r="A7" s="12"/>
      <c r="B7" s="23">
        <v>314.1</v>
      </c>
      <c r="C7" s="19" t="s">
        <v>55</v>
      </c>
      <c r="D7" s="43">
        <v>32033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32033</v>
      </c>
      <c r="O7" s="44">
        <f t="shared" si="2"/>
        <v>103.33225806451613</v>
      </c>
      <c r="P7" s="9"/>
    </row>
    <row r="8" spans="1:16" ht="15">
      <c r="A8" s="12"/>
      <c r="B8" s="23">
        <v>314.4</v>
      </c>
      <c r="C8" s="19" t="s">
        <v>71</v>
      </c>
      <c r="D8" s="43">
        <v>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</v>
      </c>
      <c r="O8" s="44">
        <f t="shared" si="2"/>
        <v>0.15806451612903225</v>
      </c>
      <c r="P8" s="9"/>
    </row>
    <row r="9" spans="1:16" ht="15">
      <c r="A9" s="12"/>
      <c r="B9" s="23">
        <v>315</v>
      </c>
      <c r="C9" s="19" t="s">
        <v>56</v>
      </c>
      <c r="D9" s="43">
        <v>3817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3817</v>
      </c>
      <c r="O9" s="44">
        <f t="shared" si="2"/>
        <v>12.312903225806451</v>
      </c>
      <c r="P9" s="9"/>
    </row>
    <row r="10" spans="1:16" ht="15.75">
      <c r="A10" s="27" t="s">
        <v>9</v>
      </c>
      <c r="B10" s="28"/>
      <c r="C10" s="29"/>
      <c r="D10" s="30">
        <f aca="true" t="shared" si="3" ref="D10:M10">SUM(D11:D17)</f>
        <v>158616</v>
      </c>
      <c r="E10" s="30">
        <f t="shared" si="3"/>
        <v>5628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164244</v>
      </c>
      <c r="O10" s="42">
        <f t="shared" si="2"/>
        <v>529.8193548387097</v>
      </c>
      <c r="P10" s="10"/>
    </row>
    <row r="11" spans="1:16" ht="15">
      <c r="A11" s="12"/>
      <c r="B11" s="23">
        <v>334.1</v>
      </c>
      <c r="C11" s="19" t="s">
        <v>79</v>
      </c>
      <c r="D11" s="43">
        <v>20291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20291</v>
      </c>
      <c r="O11" s="44">
        <f t="shared" si="2"/>
        <v>65.45483870967742</v>
      </c>
      <c r="P11" s="9"/>
    </row>
    <row r="12" spans="1:16" ht="15">
      <c r="A12" s="12"/>
      <c r="B12" s="23">
        <v>334.2</v>
      </c>
      <c r="C12" s="19" t="s">
        <v>57</v>
      </c>
      <c r="D12" s="43">
        <v>24514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24514</v>
      </c>
      <c r="O12" s="44">
        <f t="shared" si="2"/>
        <v>79.07741935483871</v>
      </c>
      <c r="P12" s="9"/>
    </row>
    <row r="13" spans="1:16" ht="15">
      <c r="A13" s="12"/>
      <c r="B13" s="23">
        <v>334.7</v>
      </c>
      <c r="C13" s="19" t="s">
        <v>72</v>
      </c>
      <c r="D13" s="43">
        <v>48347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48347</v>
      </c>
      <c r="O13" s="44">
        <f t="shared" si="2"/>
        <v>155.95806451612904</v>
      </c>
      <c r="P13" s="9"/>
    </row>
    <row r="14" spans="1:16" ht="15">
      <c r="A14" s="12"/>
      <c r="B14" s="23">
        <v>335.14</v>
      </c>
      <c r="C14" s="19" t="s">
        <v>60</v>
      </c>
      <c r="D14" s="43">
        <v>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</v>
      </c>
      <c r="O14" s="44">
        <f t="shared" si="2"/>
        <v>0.10967741935483871</v>
      </c>
      <c r="P14" s="9"/>
    </row>
    <row r="15" spans="1:16" ht="15">
      <c r="A15" s="12"/>
      <c r="B15" s="23">
        <v>335.15</v>
      </c>
      <c r="C15" s="19" t="s">
        <v>61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0.06774193548387097</v>
      </c>
      <c r="P15" s="9"/>
    </row>
    <row r="16" spans="1:16" ht="15">
      <c r="A16" s="12"/>
      <c r="B16" s="23">
        <v>335.18</v>
      </c>
      <c r="C16" s="19" t="s">
        <v>62</v>
      </c>
      <c r="D16" s="43">
        <v>14448</v>
      </c>
      <c r="E16" s="43">
        <v>5628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20076</v>
      </c>
      <c r="O16" s="44">
        <f t="shared" si="2"/>
        <v>64.76129032258065</v>
      </c>
      <c r="P16" s="9"/>
    </row>
    <row r="17" spans="1:16" ht="15">
      <c r="A17" s="12"/>
      <c r="B17" s="23">
        <v>335.19</v>
      </c>
      <c r="C17" s="19" t="s">
        <v>48</v>
      </c>
      <c r="D17" s="43">
        <v>50961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50961</v>
      </c>
      <c r="O17" s="44">
        <f t="shared" si="2"/>
        <v>164.39032258064515</v>
      </c>
      <c r="P17" s="9"/>
    </row>
    <row r="18" spans="1:16" ht="15.75">
      <c r="A18" s="27" t="s">
        <v>15</v>
      </c>
      <c r="B18" s="28"/>
      <c r="C18" s="29"/>
      <c r="D18" s="30">
        <f aca="true" t="shared" si="4" ref="D18:M18">SUM(D19:D20)</f>
        <v>8288</v>
      </c>
      <c r="E18" s="30">
        <f t="shared" si="4"/>
        <v>0</v>
      </c>
      <c r="F18" s="30">
        <f t="shared" si="4"/>
        <v>0</v>
      </c>
      <c r="G18" s="30">
        <f t="shared" si="4"/>
        <v>0</v>
      </c>
      <c r="H18" s="30">
        <f t="shared" si="4"/>
        <v>0</v>
      </c>
      <c r="I18" s="30">
        <f t="shared" si="4"/>
        <v>148272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30">
        <f t="shared" si="1"/>
        <v>156560</v>
      </c>
      <c r="O18" s="42">
        <f t="shared" si="2"/>
        <v>505.03225806451616</v>
      </c>
      <c r="P18" s="10"/>
    </row>
    <row r="19" spans="1:16" ht="15">
      <c r="A19" s="12"/>
      <c r="B19" s="23">
        <v>341.9</v>
      </c>
      <c r="C19" s="19" t="s">
        <v>49</v>
      </c>
      <c r="D19" s="43">
        <v>8288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8288</v>
      </c>
      <c r="O19" s="44">
        <f t="shared" si="2"/>
        <v>26.73548387096774</v>
      </c>
      <c r="P19" s="9"/>
    </row>
    <row r="20" spans="1:16" ht="15">
      <c r="A20" s="12"/>
      <c r="B20" s="23">
        <v>343.3</v>
      </c>
      <c r="C20" s="19" t="s">
        <v>18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148272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148272</v>
      </c>
      <c r="O20" s="44">
        <f t="shared" si="2"/>
        <v>478.2967741935484</v>
      </c>
      <c r="P20" s="9"/>
    </row>
    <row r="21" spans="1:16" ht="15.75">
      <c r="A21" s="27" t="s">
        <v>1</v>
      </c>
      <c r="B21" s="28"/>
      <c r="C21" s="29"/>
      <c r="D21" s="30">
        <f aca="true" t="shared" si="5" ref="D21:M21">SUM(D22:D22)</f>
        <v>161029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161029</v>
      </c>
      <c r="O21" s="42">
        <f t="shared" si="2"/>
        <v>519.4483870967742</v>
      </c>
      <c r="P21" s="10"/>
    </row>
    <row r="22" spans="1:16" ht="15">
      <c r="A22" s="12"/>
      <c r="B22" s="23">
        <v>369.9</v>
      </c>
      <c r="C22" s="19" t="s">
        <v>22</v>
      </c>
      <c r="D22" s="43">
        <v>161029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161029</v>
      </c>
      <c r="O22" s="44">
        <f t="shared" si="2"/>
        <v>519.4483870967742</v>
      </c>
      <c r="P22" s="9"/>
    </row>
    <row r="23" spans="1:16" ht="15.75">
      <c r="A23" s="27" t="s">
        <v>16</v>
      </c>
      <c r="B23" s="28"/>
      <c r="C23" s="29"/>
      <c r="D23" s="30">
        <f aca="true" t="shared" si="6" ref="D23:M23">SUM(D24:D25)</f>
        <v>11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10000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10011</v>
      </c>
      <c r="O23" s="42">
        <f t="shared" si="2"/>
        <v>32.29354838709678</v>
      </c>
      <c r="P23" s="9"/>
    </row>
    <row r="24" spans="1:16" ht="15">
      <c r="A24" s="12"/>
      <c r="B24" s="23">
        <v>381</v>
      </c>
      <c r="C24" s="19" t="s">
        <v>45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10000</v>
      </c>
      <c r="O24" s="44">
        <f t="shared" si="2"/>
        <v>32.25806451612903</v>
      </c>
      <c r="P24" s="9"/>
    </row>
    <row r="25" spans="1:16" ht="15.75" thickBot="1">
      <c r="A25" s="12"/>
      <c r="B25" s="23">
        <v>389.1</v>
      </c>
      <c r="C25" s="19" t="s">
        <v>63</v>
      </c>
      <c r="D25" s="43">
        <v>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</v>
      </c>
      <c r="O25" s="44">
        <f t="shared" si="2"/>
        <v>0.035483870967741936</v>
      </c>
      <c r="P25" s="9"/>
    </row>
    <row r="26" spans="1:119" ht="16.5" thickBot="1">
      <c r="A26" s="13" t="s">
        <v>19</v>
      </c>
      <c r="B26" s="21"/>
      <c r="C26" s="20"/>
      <c r="D26" s="14">
        <f>SUM(D5,D10,D18,D21,D23)</f>
        <v>363843</v>
      </c>
      <c r="E26" s="14">
        <f aca="true" t="shared" si="7" ref="E26:M26">SUM(E5,E10,E18,E21,E23)</f>
        <v>7867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158272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529982</v>
      </c>
      <c r="O26" s="36">
        <f t="shared" si="2"/>
        <v>1709.6193548387096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80</v>
      </c>
      <c r="M28" s="45"/>
      <c r="N28" s="45"/>
      <c r="O28" s="40">
        <v>310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39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35066</v>
      </c>
      <c r="E5" s="25">
        <f t="shared" si="0"/>
        <v>2472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37538</v>
      </c>
      <c r="O5" s="31">
        <f aca="true" t="shared" si="2" ref="O5:O28">(N5/O$30)</f>
        <v>103.98337950138504</v>
      </c>
      <c r="P5" s="6"/>
    </row>
    <row r="6" spans="1:16" ht="15">
      <c r="A6" s="12"/>
      <c r="B6" s="23">
        <v>312.1</v>
      </c>
      <c r="C6" s="19" t="s">
        <v>54</v>
      </c>
      <c r="D6" s="43">
        <v>0</v>
      </c>
      <c r="E6" s="43">
        <v>2472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2472</v>
      </c>
      <c r="O6" s="44">
        <f t="shared" si="2"/>
        <v>6.847645429362881</v>
      </c>
      <c r="P6" s="9"/>
    </row>
    <row r="7" spans="1:16" ht="15">
      <c r="A7" s="12"/>
      <c r="B7" s="23">
        <v>314.1</v>
      </c>
      <c r="C7" s="19" t="s">
        <v>55</v>
      </c>
      <c r="D7" s="43">
        <v>31375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31375</v>
      </c>
      <c r="O7" s="44">
        <f t="shared" si="2"/>
        <v>86.91135734072022</v>
      </c>
      <c r="P7" s="9"/>
    </row>
    <row r="8" spans="1:16" ht="15">
      <c r="A8" s="12"/>
      <c r="B8" s="23">
        <v>314.4</v>
      </c>
      <c r="C8" s="19" t="s">
        <v>71</v>
      </c>
      <c r="D8" s="43">
        <v>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</v>
      </c>
      <c r="O8" s="44">
        <f t="shared" si="2"/>
        <v>0.13573407202216067</v>
      </c>
      <c r="P8" s="9"/>
    </row>
    <row r="9" spans="1:16" ht="15">
      <c r="A9" s="12"/>
      <c r="B9" s="23">
        <v>315</v>
      </c>
      <c r="C9" s="19" t="s">
        <v>56</v>
      </c>
      <c r="D9" s="43">
        <v>3642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3642</v>
      </c>
      <c r="O9" s="44">
        <f t="shared" si="2"/>
        <v>10.088642659279778</v>
      </c>
      <c r="P9" s="9"/>
    </row>
    <row r="10" spans="1:16" ht="15.75">
      <c r="A10" s="27" t="s">
        <v>9</v>
      </c>
      <c r="B10" s="28"/>
      <c r="C10" s="29"/>
      <c r="D10" s="30">
        <f aca="true" t="shared" si="3" ref="D10:M10">SUM(D11:D19)</f>
        <v>269267</v>
      </c>
      <c r="E10" s="30">
        <f t="shared" si="3"/>
        <v>6113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18938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294318</v>
      </c>
      <c r="O10" s="42">
        <f t="shared" si="2"/>
        <v>815.2853185595568</v>
      </c>
      <c r="P10" s="10"/>
    </row>
    <row r="11" spans="1:16" ht="15">
      <c r="A11" s="12"/>
      <c r="B11" s="23">
        <v>331.1</v>
      </c>
      <c r="C11" s="19" t="s">
        <v>35</v>
      </c>
      <c r="D11" s="43">
        <v>33635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33635</v>
      </c>
      <c r="O11" s="44">
        <f t="shared" si="2"/>
        <v>93.17174515235457</v>
      </c>
      <c r="P11" s="9"/>
    </row>
    <row r="12" spans="1:16" ht="15">
      <c r="A12" s="12"/>
      <c r="B12" s="23">
        <v>331.9</v>
      </c>
      <c r="C12" s="19" t="s">
        <v>75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18938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18938</v>
      </c>
      <c r="O12" s="44">
        <f t="shared" si="2"/>
        <v>52.45983379501385</v>
      </c>
      <c r="P12" s="9"/>
    </row>
    <row r="13" spans="1:16" ht="15">
      <c r="A13" s="12"/>
      <c r="B13" s="23">
        <v>334.2</v>
      </c>
      <c r="C13" s="19" t="s">
        <v>57</v>
      </c>
      <c r="D13" s="43">
        <v>96493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96493</v>
      </c>
      <c r="O13" s="44">
        <f t="shared" si="2"/>
        <v>267.29362880886424</v>
      </c>
      <c r="P13" s="9"/>
    </row>
    <row r="14" spans="1:16" ht="15">
      <c r="A14" s="12"/>
      <c r="B14" s="23">
        <v>334.7</v>
      </c>
      <c r="C14" s="19" t="s">
        <v>72</v>
      </c>
      <c r="D14" s="43">
        <v>50000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4" ref="N14:N19">SUM(D14:M14)</f>
        <v>50000</v>
      </c>
      <c r="O14" s="44">
        <f t="shared" si="2"/>
        <v>138.50415512465375</v>
      </c>
      <c r="P14" s="9"/>
    </row>
    <row r="15" spans="1:16" ht="15">
      <c r="A15" s="12"/>
      <c r="B15" s="23">
        <v>334.9</v>
      </c>
      <c r="C15" s="19" t="s">
        <v>59</v>
      </c>
      <c r="D15" s="43">
        <v>15500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15500</v>
      </c>
      <c r="O15" s="44">
        <f t="shared" si="2"/>
        <v>42.93628808864266</v>
      </c>
      <c r="P15" s="9"/>
    </row>
    <row r="16" spans="1:16" ht="15">
      <c r="A16" s="12"/>
      <c r="B16" s="23">
        <v>335.14</v>
      </c>
      <c r="C16" s="19" t="s">
        <v>60</v>
      </c>
      <c r="D16" s="43">
        <v>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</v>
      </c>
      <c r="O16" s="44">
        <f t="shared" si="2"/>
        <v>0.09418282548476455</v>
      </c>
      <c r="P16" s="9"/>
    </row>
    <row r="17" spans="1:16" ht="15">
      <c r="A17" s="12"/>
      <c r="B17" s="23">
        <v>335.15</v>
      </c>
      <c r="C17" s="19" t="s">
        <v>61</v>
      </c>
      <c r="D17" s="43">
        <v>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</v>
      </c>
      <c r="O17" s="44">
        <f t="shared" si="2"/>
        <v>0.05817174515235457</v>
      </c>
      <c r="P17" s="9"/>
    </row>
    <row r="18" spans="1:16" ht="15">
      <c r="A18" s="12"/>
      <c r="B18" s="23">
        <v>335.18</v>
      </c>
      <c r="C18" s="19" t="s">
        <v>62</v>
      </c>
      <c r="D18" s="43">
        <v>17598</v>
      </c>
      <c r="E18" s="43">
        <v>6113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23711</v>
      </c>
      <c r="O18" s="44">
        <f t="shared" si="2"/>
        <v>65.68144044321329</v>
      </c>
      <c r="P18" s="9"/>
    </row>
    <row r="19" spans="1:16" ht="15">
      <c r="A19" s="12"/>
      <c r="B19" s="23">
        <v>335.19</v>
      </c>
      <c r="C19" s="19" t="s">
        <v>48</v>
      </c>
      <c r="D19" s="43">
        <v>55986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55986</v>
      </c>
      <c r="O19" s="44">
        <f t="shared" si="2"/>
        <v>155.08587257617728</v>
      </c>
      <c r="P19" s="9"/>
    </row>
    <row r="20" spans="1:16" ht="15.75">
      <c r="A20" s="27" t="s">
        <v>15</v>
      </c>
      <c r="B20" s="28"/>
      <c r="C20" s="29"/>
      <c r="D20" s="30">
        <f aca="true" t="shared" si="5" ref="D20:M20">SUM(D21:D22)</f>
        <v>4815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156104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aca="true" t="shared" si="6" ref="N20:N28">SUM(D20:M20)</f>
        <v>160919</v>
      </c>
      <c r="O20" s="42">
        <f t="shared" si="2"/>
        <v>445.7590027700831</v>
      </c>
      <c r="P20" s="10"/>
    </row>
    <row r="21" spans="1:16" ht="15">
      <c r="A21" s="12"/>
      <c r="B21" s="23">
        <v>341.9</v>
      </c>
      <c r="C21" s="19" t="s">
        <v>49</v>
      </c>
      <c r="D21" s="43">
        <v>4815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4815</v>
      </c>
      <c r="O21" s="44">
        <f t="shared" si="2"/>
        <v>13.337950138504155</v>
      </c>
      <c r="P21" s="9"/>
    </row>
    <row r="22" spans="1:16" ht="15">
      <c r="A22" s="12"/>
      <c r="B22" s="23">
        <v>343.3</v>
      </c>
      <c r="C22" s="19" t="s">
        <v>18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156104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156104</v>
      </c>
      <c r="O22" s="44">
        <f t="shared" si="2"/>
        <v>432.42105263157896</v>
      </c>
      <c r="P22" s="9"/>
    </row>
    <row r="23" spans="1:16" ht="15.75">
      <c r="A23" s="27" t="s">
        <v>1</v>
      </c>
      <c r="B23" s="28"/>
      <c r="C23" s="29"/>
      <c r="D23" s="30">
        <f aca="true" t="shared" si="7" ref="D23:M23">SUM(D24:D24)</f>
        <v>108388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6"/>
        <v>108388</v>
      </c>
      <c r="O23" s="42">
        <f t="shared" si="2"/>
        <v>300.2437673130194</v>
      </c>
      <c r="P23" s="10"/>
    </row>
    <row r="24" spans="1:16" ht="15">
      <c r="A24" s="12"/>
      <c r="B24" s="23">
        <v>369.9</v>
      </c>
      <c r="C24" s="19" t="s">
        <v>22</v>
      </c>
      <c r="D24" s="43">
        <v>108388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108388</v>
      </c>
      <c r="O24" s="44">
        <f t="shared" si="2"/>
        <v>300.2437673130194</v>
      </c>
      <c r="P24" s="9"/>
    </row>
    <row r="25" spans="1:16" ht="15.75">
      <c r="A25" s="27" t="s">
        <v>16</v>
      </c>
      <c r="B25" s="28"/>
      <c r="C25" s="29"/>
      <c r="D25" s="30">
        <f aca="true" t="shared" si="8" ref="D25:M25">SUM(D26:D27)</f>
        <v>7313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5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6"/>
        <v>7318</v>
      </c>
      <c r="O25" s="42">
        <f t="shared" si="2"/>
        <v>20.27146814404432</v>
      </c>
      <c r="P25" s="9"/>
    </row>
    <row r="26" spans="1:16" ht="15">
      <c r="A26" s="12"/>
      <c r="B26" s="23">
        <v>381</v>
      </c>
      <c r="C26" s="19" t="s">
        <v>45</v>
      </c>
      <c r="D26" s="43">
        <v>7303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7303</v>
      </c>
      <c r="O26" s="44">
        <f t="shared" si="2"/>
        <v>20.229916897506925</v>
      </c>
      <c r="P26" s="9"/>
    </row>
    <row r="27" spans="1:16" ht="15.75" thickBot="1">
      <c r="A27" s="12"/>
      <c r="B27" s="23">
        <v>389.1</v>
      </c>
      <c r="C27" s="19" t="s">
        <v>63</v>
      </c>
      <c r="D27" s="43">
        <v>10</v>
      </c>
      <c r="E27" s="43">
        <v>0</v>
      </c>
      <c r="F27" s="43">
        <v>0</v>
      </c>
      <c r="G27" s="43">
        <v>0</v>
      </c>
      <c r="H27" s="43">
        <v>0</v>
      </c>
      <c r="I27" s="43">
        <v>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15</v>
      </c>
      <c r="O27" s="44">
        <f t="shared" si="2"/>
        <v>0.04155124653739612</v>
      </c>
      <c r="P27" s="9"/>
    </row>
    <row r="28" spans="1:119" ht="16.5" thickBot="1">
      <c r="A28" s="13" t="s">
        <v>19</v>
      </c>
      <c r="B28" s="21"/>
      <c r="C28" s="20"/>
      <c r="D28" s="14">
        <f>SUM(D5,D10,D20,D23,D25)</f>
        <v>424849</v>
      </c>
      <c r="E28" s="14">
        <f aca="true" t="shared" si="9" ref="E28:M28">SUM(E5,E10,E20,E23,E25)</f>
        <v>8585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175047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6"/>
        <v>608481</v>
      </c>
      <c r="O28" s="36">
        <f t="shared" si="2"/>
        <v>1685.5429362880886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76</v>
      </c>
      <c r="M30" s="45"/>
      <c r="N30" s="45"/>
      <c r="O30" s="40">
        <v>361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customHeight="1" thickBot="1">
      <c r="A32" s="49" t="s">
        <v>39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41101</v>
      </c>
      <c r="E5" s="25">
        <f t="shared" si="0"/>
        <v>2372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43473</v>
      </c>
      <c r="O5" s="31">
        <f aca="true" t="shared" si="2" ref="O5:O24">(N5/O$26)</f>
        <v>115.928</v>
      </c>
      <c r="P5" s="6"/>
    </row>
    <row r="6" spans="1:16" ht="15">
      <c r="A6" s="12"/>
      <c r="B6" s="23">
        <v>312.1</v>
      </c>
      <c r="C6" s="19" t="s">
        <v>54</v>
      </c>
      <c r="D6" s="43">
        <v>0</v>
      </c>
      <c r="E6" s="43">
        <v>2372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2372</v>
      </c>
      <c r="O6" s="44">
        <f t="shared" si="2"/>
        <v>6.325333333333333</v>
      </c>
      <c r="P6" s="9"/>
    </row>
    <row r="7" spans="1:16" ht="15">
      <c r="A7" s="12"/>
      <c r="B7" s="23">
        <v>314.1</v>
      </c>
      <c r="C7" s="19" t="s">
        <v>55</v>
      </c>
      <c r="D7" s="43">
        <v>29709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29709</v>
      </c>
      <c r="O7" s="44">
        <f t="shared" si="2"/>
        <v>79.224</v>
      </c>
      <c r="P7" s="9"/>
    </row>
    <row r="8" spans="1:16" ht="15">
      <c r="A8" s="12"/>
      <c r="B8" s="23">
        <v>314.4</v>
      </c>
      <c r="C8" s="19" t="s">
        <v>71</v>
      </c>
      <c r="D8" s="43">
        <v>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</v>
      </c>
      <c r="O8" s="44">
        <f t="shared" si="2"/>
        <v>0.328</v>
      </c>
      <c r="P8" s="9"/>
    </row>
    <row r="9" spans="1:16" ht="15">
      <c r="A9" s="12"/>
      <c r="B9" s="23">
        <v>315</v>
      </c>
      <c r="C9" s="19" t="s">
        <v>56</v>
      </c>
      <c r="D9" s="43">
        <v>11269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11269</v>
      </c>
      <c r="O9" s="44">
        <f t="shared" si="2"/>
        <v>30.050666666666668</v>
      </c>
      <c r="P9" s="9"/>
    </row>
    <row r="10" spans="1:16" ht="15.75">
      <c r="A10" s="27" t="s">
        <v>9</v>
      </c>
      <c r="B10" s="28"/>
      <c r="C10" s="29"/>
      <c r="D10" s="30">
        <f aca="true" t="shared" si="3" ref="D10:M10">SUM(D11:D15)</f>
        <v>158621</v>
      </c>
      <c r="E10" s="30">
        <f t="shared" si="3"/>
        <v>5666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164287</v>
      </c>
      <c r="O10" s="42">
        <f t="shared" si="2"/>
        <v>438.09866666666665</v>
      </c>
      <c r="P10" s="10"/>
    </row>
    <row r="11" spans="1:16" ht="15">
      <c r="A11" s="12"/>
      <c r="B11" s="23">
        <v>334.7</v>
      </c>
      <c r="C11" s="19" t="s">
        <v>72</v>
      </c>
      <c r="D11" s="43">
        <v>95626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95626</v>
      </c>
      <c r="O11" s="44">
        <f t="shared" si="2"/>
        <v>255.00266666666667</v>
      </c>
      <c r="P11" s="9"/>
    </row>
    <row r="12" spans="1:16" ht="15">
      <c r="A12" s="12"/>
      <c r="B12" s="23">
        <v>335.14</v>
      </c>
      <c r="C12" s="19" t="s">
        <v>60</v>
      </c>
      <c r="D12" s="43">
        <v>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</v>
      </c>
      <c r="O12" s="44">
        <f t="shared" si="2"/>
        <v>0.088</v>
      </c>
      <c r="P12" s="9"/>
    </row>
    <row r="13" spans="1:16" ht="15">
      <c r="A13" s="12"/>
      <c r="B13" s="23">
        <v>335.15</v>
      </c>
      <c r="C13" s="19" t="s">
        <v>61</v>
      </c>
      <c r="D13" s="43">
        <v>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</v>
      </c>
      <c r="O13" s="44">
        <f t="shared" si="2"/>
        <v>0.056</v>
      </c>
      <c r="P13" s="9"/>
    </row>
    <row r="14" spans="1:16" ht="15">
      <c r="A14" s="12"/>
      <c r="B14" s="23">
        <v>335.18</v>
      </c>
      <c r="C14" s="19" t="s">
        <v>62</v>
      </c>
      <c r="D14" s="43">
        <v>14109</v>
      </c>
      <c r="E14" s="43">
        <v>5666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19775</v>
      </c>
      <c r="O14" s="44">
        <f t="shared" si="2"/>
        <v>52.733333333333334</v>
      </c>
      <c r="P14" s="9"/>
    </row>
    <row r="15" spans="1:16" ht="15">
      <c r="A15" s="12"/>
      <c r="B15" s="23">
        <v>335.19</v>
      </c>
      <c r="C15" s="19" t="s">
        <v>48</v>
      </c>
      <c r="D15" s="43">
        <v>48832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48832</v>
      </c>
      <c r="O15" s="44">
        <f t="shared" si="2"/>
        <v>130.21866666666668</v>
      </c>
      <c r="P15" s="9"/>
    </row>
    <row r="16" spans="1:16" ht="15.75">
      <c r="A16" s="27" t="s">
        <v>15</v>
      </c>
      <c r="B16" s="28"/>
      <c r="C16" s="29"/>
      <c r="D16" s="30">
        <f aca="true" t="shared" si="4" ref="D16:M16">SUM(D17:D18)</f>
        <v>6237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159039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165276</v>
      </c>
      <c r="O16" s="42">
        <f t="shared" si="2"/>
        <v>440.736</v>
      </c>
      <c r="P16" s="10"/>
    </row>
    <row r="17" spans="1:16" ht="15">
      <c r="A17" s="12"/>
      <c r="B17" s="23">
        <v>341.9</v>
      </c>
      <c r="C17" s="19" t="s">
        <v>49</v>
      </c>
      <c r="D17" s="43">
        <v>6237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6237</v>
      </c>
      <c r="O17" s="44">
        <f t="shared" si="2"/>
        <v>16.632</v>
      </c>
      <c r="P17" s="9"/>
    </row>
    <row r="18" spans="1:16" ht="15">
      <c r="A18" s="12"/>
      <c r="B18" s="23">
        <v>343.3</v>
      </c>
      <c r="C18" s="19" t="s">
        <v>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159039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159039</v>
      </c>
      <c r="O18" s="44">
        <f t="shared" si="2"/>
        <v>424.104</v>
      </c>
      <c r="P18" s="9"/>
    </row>
    <row r="19" spans="1:16" ht="15.75">
      <c r="A19" s="27" t="s">
        <v>1</v>
      </c>
      <c r="B19" s="28"/>
      <c r="C19" s="29"/>
      <c r="D19" s="30">
        <f aca="true" t="shared" si="5" ref="D19:M19">SUM(D20:D20)</f>
        <v>43854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43854</v>
      </c>
      <c r="O19" s="42">
        <f t="shared" si="2"/>
        <v>116.944</v>
      </c>
      <c r="P19" s="10"/>
    </row>
    <row r="20" spans="1:16" ht="15">
      <c r="A20" s="12"/>
      <c r="B20" s="23">
        <v>369.9</v>
      </c>
      <c r="C20" s="19" t="s">
        <v>22</v>
      </c>
      <c r="D20" s="43">
        <v>43854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43854</v>
      </c>
      <c r="O20" s="44">
        <f t="shared" si="2"/>
        <v>116.944</v>
      </c>
      <c r="P20" s="9"/>
    </row>
    <row r="21" spans="1:16" ht="15.75">
      <c r="A21" s="27" t="s">
        <v>16</v>
      </c>
      <c r="B21" s="28"/>
      <c r="C21" s="29"/>
      <c r="D21" s="30">
        <f aca="true" t="shared" si="6" ref="D21:M21">SUM(D22:D23)</f>
        <v>41906</v>
      </c>
      <c r="E21" s="30">
        <f t="shared" si="6"/>
        <v>3507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9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45422</v>
      </c>
      <c r="O21" s="42">
        <f t="shared" si="2"/>
        <v>121.12533333333333</v>
      </c>
      <c r="P21" s="9"/>
    </row>
    <row r="22" spans="1:16" ht="15">
      <c r="A22" s="12"/>
      <c r="B22" s="23">
        <v>381</v>
      </c>
      <c r="C22" s="19" t="s">
        <v>45</v>
      </c>
      <c r="D22" s="43">
        <v>41897</v>
      </c>
      <c r="E22" s="43">
        <v>3507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45404</v>
      </c>
      <c r="O22" s="44">
        <f t="shared" si="2"/>
        <v>121.07733333333333</v>
      </c>
      <c r="P22" s="9"/>
    </row>
    <row r="23" spans="1:16" ht="15.75" thickBot="1">
      <c r="A23" s="12"/>
      <c r="B23" s="23">
        <v>389.1</v>
      </c>
      <c r="C23" s="19" t="s">
        <v>63</v>
      </c>
      <c r="D23" s="43">
        <v>9</v>
      </c>
      <c r="E23" s="43">
        <v>0</v>
      </c>
      <c r="F23" s="43">
        <v>0</v>
      </c>
      <c r="G23" s="43">
        <v>0</v>
      </c>
      <c r="H23" s="43">
        <v>0</v>
      </c>
      <c r="I23" s="43">
        <v>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</v>
      </c>
      <c r="O23" s="44">
        <f t="shared" si="2"/>
        <v>0.048</v>
      </c>
      <c r="P23" s="9"/>
    </row>
    <row r="24" spans="1:119" ht="16.5" thickBot="1">
      <c r="A24" s="13" t="s">
        <v>19</v>
      </c>
      <c r="B24" s="21"/>
      <c r="C24" s="20"/>
      <c r="D24" s="14">
        <f>SUM(D5,D10,D16,D19,D21)</f>
        <v>291719</v>
      </c>
      <c r="E24" s="14">
        <f aca="true" t="shared" si="7" ref="E24:M24">SUM(E5,E10,E16,E19,E21)</f>
        <v>11545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159048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462312</v>
      </c>
      <c r="O24" s="36">
        <f t="shared" si="2"/>
        <v>1232.832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73</v>
      </c>
      <c r="M26" s="45"/>
      <c r="N26" s="45"/>
      <c r="O26" s="40">
        <v>375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35134</v>
      </c>
      <c r="E5" s="25">
        <f t="shared" si="0"/>
        <v>3071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38205</v>
      </c>
      <c r="O5" s="31">
        <f aca="true" t="shared" si="2" ref="O5:O27">(N5/O$29)</f>
        <v>100.53947368421052</v>
      </c>
      <c r="P5" s="6"/>
    </row>
    <row r="6" spans="1:16" ht="15">
      <c r="A6" s="12"/>
      <c r="B6" s="23">
        <v>312.1</v>
      </c>
      <c r="C6" s="19" t="s">
        <v>54</v>
      </c>
      <c r="D6" s="43">
        <v>0</v>
      </c>
      <c r="E6" s="43">
        <v>3071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3071</v>
      </c>
      <c r="O6" s="44">
        <f t="shared" si="2"/>
        <v>8.08157894736842</v>
      </c>
      <c r="P6" s="9"/>
    </row>
    <row r="7" spans="1:16" ht="15">
      <c r="A7" s="12"/>
      <c r="B7" s="23">
        <v>314.1</v>
      </c>
      <c r="C7" s="19" t="s">
        <v>55</v>
      </c>
      <c r="D7" s="43">
        <v>30573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30573</v>
      </c>
      <c r="O7" s="44">
        <f t="shared" si="2"/>
        <v>80.45526315789473</v>
      </c>
      <c r="P7" s="9"/>
    </row>
    <row r="8" spans="1:16" ht="15">
      <c r="A8" s="12"/>
      <c r="B8" s="23">
        <v>315</v>
      </c>
      <c r="C8" s="19" t="s">
        <v>56</v>
      </c>
      <c r="D8" s="43">
        <v>4561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4561</v>
      </c>
      <c r="O8" s="44">
        <f t="shared" si="2"/>
        <v>12.00263157894737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SUM(D10:D15)</f>
        <v>74191</v>
      </c>
      <c r="E9" s="30">
        <f t="shared" si="3"/>
        <v>430340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504531</v>
      </c>
      <c r="O9" s="42">
        <f t="shared" si="2"/>
        <v>1327.713157894737</v>
      </c>
      <c r="P9" s="10"/>
    </row>
    <row r="10" spans="1:16" ht="15">
      <c r="A10" s="12"/>
      <c r="B10" s="23">
        <v>334.2</v>
      </c>
      <c r="C10" s="19" t="s">
        <v>57</v>
      </c>
      <c r="D10" s="43">
        <v>14136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14136</v>
      </c>
      <c r="O10" s="44">
        <f t="shared" si="2"/>
        <v>37.2</v>
      </c>
      <c r="P10" s="9"/>
    </row>
    <row r="11" spans="1:16" ht="15">
      <c r="A11" s="12"/>
      <c r="B11" s="23">
        <v>334.49</v>
      </c>
      <c r="C11" s="19" t="s">
        <v>58</v>
      </c>
      <c r="D11" s="43">
        <v>0</v>
      </c>
      <c r="E11" s="43">
        <v>424955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424955</v>
      </c>
      <c r="O11" s="44">
        <f t="shared" si="2"/>
        <v>1118.3026315789473</v>
      </c>
      <c r="P11" s="9"/>
    </row>
    <row r="12" spans="1:16" ht="15">
      <c r="A12" s="12"/>
      <c r="B12" s="23">
        <v>335.14</v>
      </c>
      <c r="C12" s="19" t="s">
        <v>60</v>
      </c>
      <c r="D12" s="43">
        <v>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</v>
      </c>
      <c r="O12" s="44">
        <f t="shared" si="2"/>
        <v>0.08947368421052632</v>
      </c>
      <c r="P12" s="9"/>
    </row>
    <row r="13" spans="1:16" ht="15">
      <c r="A13" s="12"/>
      <c r="B13" s="23">
        <v>335.15</v>
      </c>
      <c r="C13" s="19" t="s">
        <v>61</v>
      </c>
      <c r="D13" s="43">
        <v>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</v>
      </c>
      <c r="O13" s="44">
        <f t="shared" si="2"/>
        <v>0.05526315789473684</v>
      </c>
      <c r="P13" s="9"/>
    </row>
    <row r="14" spans="1:16" ht="15">
      <c r="A14" s="12"/>
      <c r="B14" s="23">
        <v>335.18</v>
      </c>
      <c r="C14" s="19" t="s">
        <v>62</v>
      </c>
      <c r="D14" s="43">
        <v>13828</v>
      </c>
      <c r="E14" s="43">
        <v>5385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19213</v>
      </c>
      <c r="O14" s="44">
        <f t="shared" si="2"/>
        <v>50.560526315789474</v>
      </c>
      <c r="P14" s="9"/>
    </row>
    <row r="15" spans="1:16" ht="15">
      <c r="A15" s="12"/>
      <c r="B15" s="23">
        <v>335.19</v>
      </c>
      <c r="C15" s="19" t="s">
        <v>48</v>
      </c>
      <c r="D15" s="43">
        <v>46172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46172</v>
      </c>
      <c r="O15" s="44">
        <f t="shared" si="2"/>
        <v>121.50526315789473</v>
      </c>
      <c r="P15" s="9"/>
    </row>
    <row r="16" spans="1:16" ht="15.75">
      <c r="A16" s="27" t="s">
        <v>15</v>
      </c>
      <c r="B16" s="28"/>
      <c r="C16" s="29"/>
      <c r="D16" s="30">
        <f aca="true" t="shared" si="4" ref="D16:M16">SUM(D17:D18)</f>
        <v>4399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150917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155316</v>
      </c>
      <c r="O16" s="42">
        <f t="shared" si="2"/>
        <v>408.7263157894737</v>
      </c>
      <c r="P16" s="10"/>
    </row>
    <row r="17" spans="1:16" ht="15">
      <c r="A17" s="12"/>
      <c r="B17" s="23">
        <v>341.9</v>
      </c>
      <c r="C17" s="19" t="s">
        <v>49</v>
      </c>
      <c r="D17" s="43">
        <v>4399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4399</v>
      </c>
      <c r="O17" s="44">
        <f t="shared" si="2"/>
        <v>11.576315789473684</v>
      </c>
      <c r="P17" s="9"/>
    </row>
    <row r="18" spans="1:16" ht="15">
      <c r="A18" s="12"/>
      <c r="B18" s="23">
        <v>343.3</v>
      </c>
      <c r="C18" s="19" t="s">
        <v>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150917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150917</v>
      </c>
      <c r="O18" s="44">
        <f t="shared" si="2"/>
        <v>397.15</v>
      </c>
      <c r="P18" s="9"/>
    </row>
    <row r="19" spans="1:16" ht="15.75">
      <c r="A19" s="27" t="s">
        <v>1</v>
      </c>
      <c r="B19" s="28"/>
      <c r="C19" s="29"/>
      <c r="D19" s="30">
        <f aca="true" t="shared" si="5" ref="D19:M19">SUM(D20:D21)</f>
        <v>56115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56115</v>
      </c>
      <c r="O19" s="42">
        <f t="shared" si="2"/>
        <v>147.67105263157896</v>
      </c>
      <c r="P19" s="10"/>
    </row>
    <row r="20" spans="1:16" ht="15">
      <c r="A20" s="12"/>
      <c r="B20" s="23">
        <v>361.1</v>
      </c>
      <c r="C20" s="19" t="s">
        <v>21</v>
      </c>
      <c r="D20" s="43">
        <v>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</v>
      </c>
      <c r="O20" s="44">
        <f t="shared" si="2"/>
        <v>0.015789473684210527</v>
      </c>
      <c r="P20" s="9"/>
    </row>
    <row r="21" spans="1:16" ht="15">
      <c r="A21" s="12"/>
      <c r="B21" s="23">
        <v>369.9</v>
      </c>
      <c r="C21" s="19" t="s">
        <v>22</v>
      </c>
      <c r="D21" s="43">
        <v>56109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56109</v>
      </c>
      <c r="O21" s="44">
        <f t="shared" si="2"/>
        <v>147.65526315789472</v>
      </c>
      <c r="P21" s="9"/>
    </row>
    <row r="22" spans="1:16" ht="15.75">
      <c r="A22" s="27" t="s">
        <v>16</v>
      </c>
      <c r="B22" s="28"/>
      <c r="C22" s="29"/>
      <c r="D22" s="30">
        <f aca="true" t="shared" si="6" ref="D22:M22">SUM(D23:D26)</f>
        <v>151450</v>
      </c>
      <c r="E22" s="30">
        <f t="shared" si="6"/>
        <v>75211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586701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813362</v>
      </c>
      <c r="O22" s="42">
        <f t="shared" si="2"/>
        <v>2140.426315789474</v>
      </c>
      <c r="P22" s="9"/>
    </row>
    <row r="23" spans="1:16" ht="15">
      <c r="A23" s="12"/>
      <c r="B23" s="23">
        <v>381</v>
      </c>
      <c r="C23" s="19" t="s">
        <v>45</v>
      </c>
      <c r="D23" s="43">
        <v>0</v>
      </c>
      <c r="E23" s="43">
        <v>211</v>
      </c>
      <c r="F23" s="43">
        <v>0</v>
      </c>
      <c r="G23" s="43">
        <v>0</v>
      </c>
      <c r="H23" s="43">
        <v>0</v>
      </c>
      <c r="I23" s="43">
        <v>2316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2527</v>
      </c>
      <c r="O23" s="44">
        <f t="shared" si="2"/>
        <v>6.65</v>
      </c>
      <c r="P23" s="9"/>
    </row>
    <row r="24" spans="1:16" ht="15">
      <c r="A24" s="12"/>
      <c r="B24" s="23">
        <v>384</v>
      </c>
      <c r="C24" s="19" t="s">
        <v>23</v>
      </c>
      <c r="D24" s="43">
        <v>151450</v>
      </c>
      <c r="E24" s="43">
        <v>75000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226450</v>
      </c>
      <c r="O24" s="44">
        <f t="shared" si="2"/>
        <v>595.921052631579</v>
      </c>
      <c r="P24" s="9"/>
    </row>
    <row r="25" spans="1:16" ht="15">
      <c r="A25" s="12"/>
      <c r="B25" s="23">
        <v>389.1</v>
      </c>
      <c r="C25" s="19" t="s">
        <v>63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</v>
      </c>
      <c r="O25" s="44">
        <f t="shared" si="2"/>
        <v>0.02368421052631579</v>
      </c>
      <c r="P25" s="9"/>
    </row>
    <row r="26" spans="1:16" ht="15.75" thickBot="1">
      <c r="A26" s="12"/>
      <c r="B26" s="23">
        <v>389.4</v>
      </c>
      <c r="C26" s="19" t="s">
        <v>64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584376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584376</v>
      </c>
      <c r="O26" s="44">
        <f t="shared" si="2"/>
        <v>1537.8315789473684</v>
      </c>
      <c r="P26" s="9"/>
    </row>
    <row r="27" spans="1:119" ht="16.5" thickBot="1">
      <c r="A27" s="13" t="s">
        <v>19</v>
      </c>
      <c r="B27" s="21"/>
      <c r="C27" s="20"/>
      <c r="D27" s="14">
        <f>SUM(D5,D9,D16,D19,D22)</f>
        <v>321289</v>
      </c>
      <c r="E27" s="14">
        <f aca="true" t="shared" si="7" ref="E27:M27">SUM(E5,E9,E16,E19,E22)</f>
        <v>508622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737618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1567529</v>
      </c>
      <c r="O27" s="36">
        <f t="shared" si="2"/>
        <v>4125.0763157894735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69</v>
      </c>
      <c r="M29" s="45"/>
      <c r="N29" s="45"/>
      <c r="O29" s="40">
        <v>380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39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37747</v>
      </c>
      <c r="E5" s="25">
        <f t="shared" si="0"/>
        <v>2376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40123</v>
      </c>
      <c r="O5" s="31">
        <f aca="true" t="shared" si="2" ref="O5:O26">(N5/O$28)</f>
        <v>104.7597911227154</v>
      </c>
      <c r="P5" s="6"/>
    </row>
    <row r="6" spans="1:16" ht="15">
      <c r="A6" s="12"/>
      <c r="B6" s="23">
        <v>312.1</v>
      </c>
      <c r="C6" s="19" t="s">
        <v>54</v>
      </c>
      <c r="D6" s="43">
        <v>0</v>
      </c>
      <c r="E6" s="43">
        <v>2376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2376</v>
      </c>
      <c r="O6" s="44">
        <f t="shared" si="2"/>
        <v>6.203655352480418</v>
      </c>
      <c r="P6" s="9"/>
    </row>
    <row r="7" spans="1:16" ht="15">
      <c r="A7" s="12"/>
      <c r="B7" s="23">
        <v>314.1</v>
      </c>
      <c r="C7" s="19" t="s">
        <v>55</v>
      </c>
      <c r="D7" s="43">
        <v>33537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33537</v>
      </c>
      <c r="O7" s="44">
        <f t="shared" si="2"/>
        <v>87.56396866840731</v>
      </c>
      <c r="P7" s="9"/>
    </row>
    <row r="8" spans="1:16" ht="15">
      <c r="A8" s="12"/>
      <c r="B8" s="23">
        <v>315</v>
      </c>
      <c r="C8" s="19" t="s">
        <v>56</v>
      </c>
      <c r="D8" s="43">
        <v>4210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4210</v>
      </c>
      <c r="O8" s="44">
        <f t="shared" si="2"/>
        <v>10.992167101827675</v>
      </c>
      <c r="P8" s="9"/>
    </row>
    <row r="9" spans="1:16" ht="15.75">
      <c r="A9" s="27" t="s">
        <v>9</v>
      </c>
      <c r="B9" s="28"/>
      <c r="C9" s="29"/>
      <c r="D9" s="30">
        <f aca="true" t="shared" si="3" ref="D9:M9">SUM(D10:D15)</f>
        <v>61472</v>
      </c>
      <c r="E9" s="30">
        <f t="shared" si="3"/>
        <v>43751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105223</v>
      </c>
      <c r="O9" s="42">
        <f t="shared" si="2"/>
        <v>274.73368146214096</v>
      </c>
      <c r="P9" s="10"/>
    </row>
    <row r="10" spans="1:16" ht="15">
      <c r="A10" s="12"/>
      <c r="B10" s="23">
        <v>334.2</v>
      </c>
      <c r="C10" s="19" t="s">
        <v>57</v>
      </c>
      <c r="D10" s="43">
        <v>3000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3000</v>
      </c>
      <c r="O10" s="44">
        <f t="shared" si="2"/>
        <v>7.83289817232376</v>
      </c>
      <c r="P10" s="9"/>
    </row>
    <row r="11" spans="1:16" ht="15">
      <c r="A11" s="12"/>
      <c r="B11" s="23">
        <v>334.49</v>
      </c>
      <c r="C11" s="19" t="s">
        <v>58</v>
      </c>
      <c r="D11" s="43">
        <v>0</v>
      </c>
      <c r="E11" s="43">
        <v>38425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38425</v>
      </c>
      <c r="O11" s="44">
        <f t="shared" si="2"/>
        <v>100.32637075718016</v>
      </c>
      <c r="P11" s="9"/>
    </row>
    <row r="12" spans="1:16" ht="15">
      <c r="A12" s="12"/>
      <c r="B12" s="23">
        <v>335.14</v>
      </c>
      <c r="C12" s="19" t="s">
        <v>60</v>
      </c>
      <c r="D12" s="43">
        <v>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</v>
      </c>
      <c r="O12" s="44">
        <f t="shared" si="2"/>
        <v>0.08877284595300261</v>
      </c>
      <c r="P12" s="9"/>
    </row>
    <row r="13" spans="1:16" ht="15">
      <c r="A13" s="12"/>
      <c r="B13" s="23">
        <v>335.15</v>
      </c>
      <c r="C13" s="19" t="s">
        <v>61</v>
      </c>
      <c r="D13" s="43">
        <v>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</v>
      </c>
      <c r="O13" s="44">
        <f t="shared" si="2"/>
        <v>0.05483028720626632</v>
      </c>
      <c r="P13" s="9"/>
    </row>
    <row r="14" spans="1:16" ht="15">
      <c r="A14" s="12"/>
      <c r="B14" s="23">
        <v>335.18</v>
      </c>
      <c r="C14" s="19" t="s">
        <v>62</v>
      </c>
      <c r="D14" s="43">
        <v>12863</v>
      </c>
      <c r="E14" s="43">
        <v>5326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18189</v>
      </c>
      <c r="O14" s="44">
        <f t="shared" si="2"/>
        <v>47.49086161879895</v>
      </c>
      <c r="P14" s="9"/>
    </row>
    <row r="15" spans="1:16" ht="15">
      <c r="A15" s="12"/>
      <c r="B15" s="23">
        <v>335.19</v>
      </c>
      <c r="C15" s="19" t="s">
        <v>48</v>
      </c>
      <c r="D15" s="43">
        <v>45554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45554</v>
      </c>
      <c r="O15" s="44">
        <f t="shared" si="2"/>
        <v>118.93994778067885</v>
      </c>
      <c r="P15" s="9"/>
    </row>
    <row r="16" spans="1:16" ht="15.75">
      <c r="A16" s="27" t="s">
        <v>15</v>
      </c>
      <c r="B16" s="28"/>
      <c r="C16" s="29"/>
      <c r="D16" s="30">
        <f aca="true" t="shared" si="4" ref="D16:M16">SUM(D17:D18)</f>
        <v>4826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169112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173938</v>
      </c>
      <c r="O16" s="42">
        <f t="shared" si="2"/>
        <v>454.1462140992167</v>
      </c>
      <c r="P16" s="10"/>
    </row>
    <row r="17" spans="1:16" ht="15">
      <c r="A17" s="12"/>
      <c r="B17" s="23">
        <v>341.9</v>
      </c>
      <c r="C17" s="19" t="s">
        <v>49</v>
      </c>
      <c r="D17" s="43">
        <v>4826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4826</v>
      </c>
      <c r="O17" s="44">
        <f t="shared" si="2"/>
        <v>12.600522193211487</v>
      </c>
      <c r="P17" s="9"/>
    </row>
    <row r="18" spans="1:16" ht="15">
      <c r="A18" s="12"/>
      <c r="B18" s="23">
        <v>343.3</v>
      </c>
      <c r="C18" s="19" t="s">
        <v>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169112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169112</v>
      </c>
      <c r="O18" s="44">
        <f t="shared" si="2"/>
        <v>441.54569190600523</v>
      </c>
      <c r="P18" s="9"/>
    </row>
    <row r="19" spans="1:16" ht="15.75">
      <c r="A19" s="27" t="s">
        <v>1</v>
      </c>
      <c r="B19" s="28"/>
      <c r="C19" s="29"/>
      <c r="D19" s="30">
        <f aca="true" t="shared" si="5" ref="D19:M19">SUM(D20:D21)</f>
        <v>63100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63100</v>
      </c>
      <c r="O19" s="42">
        <f t="shared" si="2"/>
        <v>164.75195822454307</v>
      </c>
      <c r="P19" s="10"/>
    </row>
    <row r="20" spans="1:16" ht="15">
      <c r="A20" s="12"/>
      <c r="B20" s="23">
        <v>361.1</v>
      </c>
      <c r="C20" s="19" t="s">
        <v>21</v>
      </c>
      <c r="D20" s="43">
        <v>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</v>
      </c>
      <c r="O20" s="44">
        <f t="shared" si="2"/>
        <v>0.015665796344647518</v>
      </c>
      <c r="P20" s="9"/>
    </row>
    <row r="21" spans="1:16" ht="15">
      <c r="A21" s="12"/>
      <c r="B21" s="23">
        <v>369.9</v>
      </c>
      <c r="C21" s="19" t="s">
        <v>22</v>
      </c>
      <c r="D21" s="43">
        <v>63094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63094</v>
      </c>
      <c r="O21" s="44">
        <f t="shared" si="2"/>
        <v>164.73629242819842</v>
      </c>
      <c r="P21" s="9"/>
    </row>
    <row r="22" spans="1:16" ht="15.75">
      <c r="A22" s="27" t="s">
        <v>16</v>
      </c>
      <c r="B22" s="28"/>
      <c r="C22" s="29"/>
      <c r="D22" s="30">
        <f aca="true" t="shared" si="6" ref="D22:M22">SUM(D23:D25)</f>
        <v>39000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18959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57959</v>
      </c>
      <c r="O22" s="42">
        <f t="shared" si="2"/>
        <v>151.3289817232376</v>
      </c>
      <c r="P22" s="9"/>
    </row>
    <row r="23" spans="1:16" ht="15">
      <c r="A23" s="12"/>
      <c r="B23" s="23">
        <v>384</v>
      </c>
      <c r="C23" s="19" t="s">
        <v>23</v>
      </c>
      <c r="D23" s="43">
        <v>39000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39000</v>
      </c>
      <c r="O23" s="44">
        <f t="shared" si="2"/>
        <v>101.82767624020887</v>
      </c>
      <c r="P23" s="9"/>
    </row>
    <row r="24" spans="1:16" ht="15">
      <c r="A24" s="12"/>
      <c r="B24" s="23">
        <v>389.1</v>
      </c>
      <c r="C24" s="19" t="s">
        <v>63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</v>
      </c>
      <c r="O24" s="44">
        <f t="shared" si="2"/>
        <v>0.02349869451697128</v>
      </c>
      <c r="P24" s="9"/>
    </row>
    <row r="25" spans="1:16" ht="15.75" thickBot="1">
      <c r="A25" s="12"/>
      <c r="B25" s="23">
        <v>389.4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18950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18950</v>
      </c>
      <c r="O25" s="44">
        <f t="shared" si="2"/>
        <v>49.47780678851175</v>
      </c>
      <c r="P25" s="9"/>
    </row>
    <row r="26" spans="1:119" ht="16.5" thickBot="1">
      <c r="A26" s="13" t="s">
        <v>19</v>
      </c>
      <c r="B26" s="21"/>
      <c r="C26" s="20"/>
      <c r="D26" s="14">
        <f>SUM(D5,D9,D16,D19,D22)</f>
        <v>206145</v>
      </c>
      <c r="E26" s="14">
        <f aca="true" t="shared" si="7" ref="E26:M26">SUM(E5,E9,E16,E19,E22)</f>
        <v>46127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188071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440343</v>
      </c>
      <c r="O26" s="36">
        <f t="shared" si="2"/>
        <v>1149.7206266318537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67</v>
      </c>
      <c r="M28" s="45"/>
      <c r="N28" s="45"/>
      <c r="O28" s="40">
        <v>383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39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39036</v>
      </c>
      <c r="E5" s="25">
        <f t="shared" si="0"/>
        <v>2227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41263</v>
      </c>
      <c r="O5" s="31">
        <f aca="true" t="shared" si="1" ref="O5:O26">(N5/O$28)</f>
        <v>106.3479381443299</v>
      </c>
      <c r="P5" s="6"/>
    </row>
    <row r="6" spans="1:16" ht="15">
      <c r="A6" s="12"/>
      <c r="B6" s="23">
        <v>312.1</v>
      </c>
      <c r="C6" s="19" t="s">
        <v>54</v>
      </c>
      <c r="D6" s="43">
        <v>0</v>
      </c>
      <c r="E6" s="43">
        <v>2227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2227</v>
      </c>
      <c r="O6" s="44">
        <f t="shared" si="1"/>
        <v>5.739690721649485</v>
      </c>
      <c r="P6" s="9"/>
    </row>
    <row r="7" spans="1:16" ht="15">
      <c r="A7" s="12"/>
      <c r="B7" s="23">
        <v>314.1</v>
      </c>
      <c r="C7" s="19" t="s">
        <v>55</v>
      </c>
      <c r="D7" s="43">
        <v>34585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34585</v>
      </c>
      <c r="O7" s="44">
        <f t="shared" si="1"/>
        <v>89.13659793814433</v>
      </c>
      <c r="P7" s="9"/>
    </row>
    <row r="8" spans="1:16" ht="15">
      <c r="A8" s="12"/>
      <c r="B8" s="23">
        <v>315</v>
      </c>
      <c r="C8" s="19" t="s">
        <v>56</v>
      </c>
      <c r="D8" s="43">
        <v>4451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4451</v>
      </c>
      <c r="O8" s="44">
        <f t="shared" si="1"/>
        <v>11.471649484536082</v>
      </c>
      <c r="P8" s="9"/>
    </row>
    <row r="9" spans="1:16" ht="15.75">
      <c r="A9" s="27" t="s">
        <v>9</v>
      </c>
      <c r="B9" s="28"/>
      <c r="C9" s="29"/>
      <c r="D9" s="30">
        <f aca="true" t="shared" si="2" ref="D9:M9">SUM(D10:D15)</f>
        <v>67867</v>
      </c>
      <c r="E9" s="30">
        <f t="shared" si="2"/>
        <v>16821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41">
        <f>SUM(D9:M9)</f>
        <v>84688</v>
      </c>
      <c r="O9" s="42">
        <f t="shared" si="1"/>
        <v>218.2680412371134</v>
      </c>
      <c r="P9" s="10"/>
    </row>
    <row r="10" spans="1:16" ht="15">
      <c r="A10" s="12"/>
      <c r="B10" s="23">
        <v>334.49</v>
      </c>
      <c r="C10" s="19" t="s">
        <v>58</v>
      </c>
      <c r="D10" s="43">
        <v>0</v>
      </c>
      <c r="E10" s="43">
        <v>10875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aca="true" t="shared" si="3" ref="N10:N15">SUM(D10:M10)</f>
        <v>10875</v>
      </c>
      <c r="O10" s="44">
        <f t="shared" si="1"/>
        <v>28.028350515463917</v>
      </c>
      <c r="P10" s="9"/>
    </row>
    <row r="11" spans="1:16" ht="15">
      <c r="A11" s="12"/>
      <c r="B11" s="23">
        <v>334.9</v>
      </c>
      <c r="C11" s="19" t="s">
        <v>59</v>
      </c>
      <c r="D11" s="43">
        <v>9071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3"/>
        <v>9071</v>
      </c>
      <c r="O11" s="44">
        <f t="shared" si="1"/>
        <v>23.378865979381445</v>
      </c>
      <c r="P11" s="9"/>
    </row>
    <row r="12" spans="1:16" ht="15">
      <c r="A12" s="12"/>
      <c r="B12" s="23">
        <v>335.14</v>
      </c>
      <c r="C12" s="19" t="s">
        <v>60</v>
      </c>
      <c r="D12" s="43">
        <v>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3"/>
        <v>34</v>
      </c>
      <c r="O12" s="44">
        <f t="shared" si="1"/>
        <v>0.08762886597938144</v>
      </c>
      <c r="P12" s="9"/>
    </row>
    <row r="13" spans="1:16" ht="15">
      <c r="A13" s="12"/>
      <c r="B13" s="23">
        <v>335.15</v>
      </c>
      <c r="C13" s="19" t="s">
        <v>61</v>
      </c>
      <c r="D13" s="43">
        <v>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3"/>
        <v>28</v>
      </c>
      <c r="O13" s="44">
        <f t="shared" si="1"/>
        <v>0.07216494845360824</v>
      </c>
      <c r="P13" s="9"/>
    </row>
    <row r="14" spans="1:16" ht="15">
      <c r="A14" s="12"/>
      <c r="B14" s="23">
        <v>335.18</v>
      </c>
      <c r="C14" s="19" t="s">
        <v>62</v>
      </c>
      <c r="D14" s="43">
        <v>13537</v>
      </c>
      <c r="E14" s="43">
        <v>5946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3"/>
        <v>19483</v>
      </c>
      <c r="O14" s="44">
        <f t="shared" si="1"/>
        <v>50.2139175257732</v>
      </c>
      <c r="P14" s="9"/>
    </row>
    <row r="15" spans="1:16" ht="15">
      <c r="A15" s="12"/>
      <c r="B15" s="23">
        <v>335.19</v>
      </c>
      <c r="C15" s="19" t="s">
        <v>48</v>
      </c>
      <c r="D15" s="43">
        <v>45197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3"/>
        <v>45197</v>
      </c>
      <c r="O15" s="44">
        <f t="shared" si="1"/>
        <v>116.48711340206185</v>
      </c>
      <c r="P15" s="9"/>
    </row>
    <row r="16" spans="1:16" ht="15.75">
      <c r="A16" s="27" t="s">
        <v>15</v>
      </c>
      <c r="B16" s="28"/>
      <c r="C16" s="29"/>
      <c r="D16" s="30">
        <f aca="true" t="shared" si="4" ref="D16:M16">SUM(D17:D18)</f>
        <v>950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151160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aca="true" t="shared" si="5" ref="N16:N26">SUM(D16:M16)</f>
        <v>152110</v>
      </c>
      <c r="O16" s="42">
        <f t="shared" si="1"/>
        <v>392.0360824742268</v>
      </c>
      <c r="P16" s="10"/>
    </row>
    <row r="17" spans="1:16" ht="15">
      <c r="A17" s="12"/>
      <c r="B17" s="23">
        <v>341.9</v>
      </c>
      <c r="C17" s="19" t="s">
        <v>49</v>
      </c>
      <c r="D17" s="43">
        <v>950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950</v>
      </c>
      <c r="O17" s="44">
        <f t="shared" si="1"/>
        <v>2.448453608247423</v>
      </c>
      <c r="P17" s="9"/>
    </row>
    <row r="18" spans="1:16" ht="15">
      <c r="A18" s="12"/>
      <c r="B18" s="23">
        <v>343.3</v>
      </c>
      <c r="C18" s="19" t="s">
        <v>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151160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151160</v>
      </c>
      <c r="O18" s="44">
        <f t="shared" si="1"/>
        <v>389.58762886597935</v>
      </c>
      <c r="P18" s="9"/>
    </row>
    <row r="19" spans="1:16" ht="15.75">
      <c r="A19" s="27" t="s">
        <v>1</v>
      </c>
      <c r="B19" s="28"/>
      <c r="C19" s="29"/>
      <c r="D19" s="30">
        <f aca="true" t="shared" si="6" ref="D19:M19">SUM(D20:D21)</f>
        <v>55146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5"/>
        <v>55146</v>
      </c>
      <c r="O19" s="42">
        <f t="shared" si="1"/>
        <v>142.12886597938143</v>
      </c>
      <c r="P19" s="10"/>
    </row>
    <row r="20" spans="1:16" ht="15">
      <c r="A20" s="12"/>
      <c r="B20" s="23">
        <v>361.1</v>
      </c>
      <c r="C20" s="19" t="s">
        <v>21</v>
      </c>
      <c r="D20" s="43">
        <v>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</v>
      </c>
      <c r="O20" s="44">
        <f t="shared" si="1"/>
        <v>0.01288659793814433</v>
      </c>
      <c r="P20" s="9"/>
    </row>
    <row r="21" spans="1:16" ht="15">
      <c r="A21" s="12"/>
      <c r="B21" s="23">
        <v>369.9</v>
      </c>
      <c r="C21" s="19" t="s">
        <v>22</v>
      </c>
      <c r="D21" s="43">
        <v>55141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55141</v>
      </c>
      <c r="O21" s="44">
        <f t="shared" si="1"/>
        <v>142.1159793814433</v>
      </c>
      <c r="P21" s="9"/>
    </row>
    <row r="22" spans="1:16" ht="15.75">
      <c r="A22" s="27" t="s">
        <v>16</v>
      </c>
      <c r="B22" s="28"/>
      <c r="C22" s="29"/>
      <c r="D22" s="30">
        <f aca="true" t="shared" si="7" ref="D22:M22">SUM(D23:D25)</f>
        <v>0</v>
      </c>
      <c r="E22" s="30">
        <f t="shared" si="7"/>
        <v>25000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5059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5"/>
        <v>30059</v>
      </c>
      <c r="O22" s="42">
        <f t="shared" si="1"/>
        <v>77.47164948453609</v>
      </c>
      <c r="P22" s="9"/>
    </row>
    <row r="23" spans="1:16" ht="15">
      <c r="A23" s="12"/>
      <c r="B23" s="23">
        <v>384</v>
      </c>
      <c r="C23" s="19" t="s">
        <v>23</v>
      </c>
      <c r="D23" s="43">
        <v>0</v>
      </c>
      <c r="E23" s="43">
        <v>25000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25000</v>
      </c>
      <c r="O23" s="44">
        <f t="shared" si="1"/>
        <v>64.43298969072166</v>
      </c>
      <c r="P23" s="9"/>
    </row>
    <row r="24" spans="1:16" ht="15">
      <c r="A24" s="12"/>
      <c r="B24" s="23">
        <v>389.1</v>
      </c>
      <c r="C24" s="19" t="s">
        <v>63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9</v>
      </c>
      <c r="O24" s="44">
        <f t="shared" si="1"/>
        <v>0.023195876288659795</v>
      </c>
      <c r="P24" s="9"/>
    </row>
    <row r="25" spans="1:16" ht="15.75" thickBot="1">
      <c r="A25" s="12"/>
      <c r="B25" s="23">
        <v>389.4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5050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5"/>
        <v>5050</v>
      </c>
      <c r="O25" s="44">
        <f t="shared" si="1"/>
        <v>13.015463917525773</v>
      </c>
      <c r="P25" s="9"/>
    </row>
    <row r="26" spans="1:119" ht="16.5" thickBot="1">
      <c r="A26" s="13" t="s">
        <v>19</v>
      </c>
      <c r="B26" s="21"/>
      <c r="C26" s="20"/>
      <c r="D26" s="14">
        <f>SUM(D5,D9,D16,D19,D22)</f>
        <v>162999</v>
      </c>
      <c r="E26" s="14">
        <f aca="true" t="shared" si="8" ref="E26:M26">SUM(E5,E9,E16,E19,E22)</f>
        <v>44048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156219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5"/>
        <v>363266</v>
      </c>
      <c r="O26" s="36">
        <f t="shared" si="1"/>
        <v>936.2525773195877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65</v>
      </c>
      <c r="M28" s="45"/>
      <c r="N28" s="45"/>
      <c r="O28" s="40">
        <v>388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39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51350</v>
      </c>
      <c r="E5" s="25">
        <f t="shared" si="0"/>
        <v>7369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58719</v>
      </c>
      <c r="O5" s="31">
        <f aca="true" t="shared" si="2" ref="O5:O16">(N5/O$18)</f>
        <v>155.75331564986737</v>
      </c>
      <c r="P5" s="6"/>
    </row>
    <row r="6" spans="1:16" ht="15">
      <c r="A6" s="12"/>
      <c r="B6" s="23">
        <v>319</v>
      </c>
      <c r="C6" s="19" t="s">
        <v>8</v>
      </c>
      <c r="D6" s="43">
        <v>51350</v>
      </c>
      <c r="E6" s="43">
        <v>7369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58719</v>
      </c>
      <c r="O6" s="44">
        <f t="shared" si="2"/>
        <v>155.75331564986737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SUM(D8:D9)</f>
        <v>85406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85406</v>
      </c>
      <c r="O7" s="42">
        <f t="shared" si="2"/>
        <v>226.54111405835545</v>
      </c>
      <c r="P7" s="10"/>
    </row>
    <row r="8" spans="1:16" ht="15">
      <c r="A8" s="12"/>
      <c r="B8" s="23">
        <v>334.62</v>
      </c>
      <c r="C8" s="19" t="s">
        <v>36</v>
      </c>
      <c r="D8" s="43">
        <v>68803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68803</v>
      </c>
      <c r="O8" s="44">
        <f t="shared" si="2"/>
        <v>182.50132625994695</v>
      </c>
      <c r="P8" s="9"/>
    </row>
    <row r="9" spans="1:16" ht="15">
      <c r="A9" s="12"/>
      <c r="B9" s="23">
        <v>335.19</v>
      </c>
      <c r="C9" s="19" t="s">
        <v>48</v>
      </c>
      <c r="D9" s="43">
        <v>16603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16603</v>
      </c>
      <c r="O9" s="44">
        <f t="shared" si="2"/>
        <v>44.03978779840849</v>
      </c>
      <c r="P9" s="9"/>
    </row>
    <row r="10" spans="1:16" ht="15.75">
      <c r="A10" s="27" t="s">
        <v>15</v>
      </c>
      <c r="B10" s="28"/>
      <c r="C10" s="29"/>
      <c r="D10" s="30">
        <f aca="true" t="shared" si="4" ref="D10:M10">SUM(D11:D12)</f>
        <v>1021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141373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142394</v>
      </c>
      <c r="O10" s="42">
        <f t="shared" si="2"/>
        <v>377.7029177718833</v>
      </c>
      <c r="P10" s="10"/>
    </row>
    <row r="11" spans="1:16" ht="15">
      <c r="A11" s="12"/>
      <c r="B11" s="23">
        <v>341.9</v>
      </c>
      <c r="C11" s="19" t="s">
        <v>49</v>
      </c>
      <c r="D11" s="43">
        <v>1021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1021</v>
      </c>
      <c r="O11" s="44">
        <f t="shared" si="2"/>
        <v>2.7082228116710874</v>
      </c>
      <c r="P11" s="9"/>
    </row>
    <row r="12" spans="1:16" ht="15">
      <c r="A12" s="12"/>
      <c r="B12" s="23">
        <v>343.3</v>
      </c>
      <c r="C12" s="19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141373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141373</v>
      </c>
      <c r="O12" s="44">
        <f t="shared" si="2"/>
        <v>374.9946949602122</v>
      </c>
      <c r="P12" s="9"/>
    </row>
    <row r="13" spans="1:16" ht="15.75">
      <c r="A13" s="27" t="s">
        <v>1</v>
      </c>
      <c r="B13" s="28"/>
      <c r="C13" s="29"/>
      <c r="D13" s="30">
        <f aca="true" t="shared" si="5" ref="D13:M13">SUM(D14:D15)</f>
        <v>23525</v>
      </c>
      <c r="E13" s="30">
        <f t="shared" si="5"/>
        <v>222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9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23756</v>
      </c>
      <c r="O13" s="42">
        <f t="shared" si="2"/>
        <v>63.0132625994695</v>
      </c>
      <c r="P13" s="10"/>
    </row>
    <row r="14" spans="1:16" ht="15">
      <c r="A14" s="12"/>
      <c r="B14" s="23">
        <v>361.1</v>
      </c>
      <c r="C14" s="19" t="s">
        <v>21</v>
      </c>
      <c r="D14" s="43">
        <v>3</v>
      </c>
      <c r="E14" s="43">
        <v>0</v>
      </c>
      <c r="F14" s="43">
        <v>0</v>
      </c>
      <c r="G14" s="43">
        <v>0</v>
      </c>
      <c r="H14" s="43">
        <v>0</v>
      </c>
      <c r="I14" s="43">
        <v>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</v>
      </c>
      <c r="O14" s="44">
        <f t="shared" si="2"/>
        <v>0.03183023872679045</v>
      </c>
      <c r="P14" s="9"/>
    </row>
    <row r="15" spans="1:16" ht="15.75" thickBot="1">
      <c r="A15" s="12"/>
      <c r="B15" s="23">
        <v>369.9</v>
      </c>
      <c r="C15" s="19" t="s">
        <v>22</v>
      </c>
      <c r="D15" s="43">
        <v>23522</v>
      </c>
      <c r="E15" s="43">
        <v>222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23744</v>
      </c>
      <c r="O15" s="44">
        <f t="shared" si="2"/>
        <v>62.98143236074271</v>
      </c>
      <c r="P15" s="9"/>
    </row>
    <row r="16" spans="1:119" ht="16.5" thickBot="1">
      <c r="A16" s="13" t="s">
        <v>19</v>
      </c>
      <c r="B16" s="21"/>
      <c r="C16" s="20"/>
      <c r="D16" s="14">
        <f>SUM(D5,D7,D10,D13)</f>
        <v>161302</v>
      </c>
      <c r="E16" s="14">
        <f aca="true" t="shared" si="6" ref="E16:M16">SUM(E5,E7,E10,E13)</f>
        <v>7591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141382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310275</v>
      </c>
      <c r="O16" s="36">
        <f t="shared" si="2"/>
        <v>823.0106100795756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52</v>
      </c>
      <c r="M18" s="45"/>
      <c r="N18" s="45"/>
      <c r="O18" s="40">
        <v>377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SUM(D6:D6)</f>
        <v>51157</v>
      </c>
      <c r="E5" s="25">
        <f t="shared" si="0"/>
        <v>7679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58836</v>
      </c>
      <c r="O5" s="31">
        <f aca="true" t="shared" si="2" ref="O5:O16">(N5/O$18)</f>
        <v>145.27407407407406</v>
      </c>
      <c r="P5" s="6"/>
    </row>
    <row r="6" spans="1:16" ht="15">
      <c r="A6" s="12"/>
      <c r="B6" s="23">
        <v>319</v>
      </c>
      <c r="C6" s="19" t="s">
        <v>8</v>
      </c>
      <c r="D6" s="43">
        <v>51157</v>
      </c>
      <c r="E6" s="43">
        <v>7679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58836</v>
      </c>
      <c r="O6" s="44">
        <f t="shared" si="2"/>
        <v>145.27407407407406</v>
      </c>
      <c r="P6" s="9"/>
    </row>
    <row r="7" spans="1:16" ht="15.75">
      <c r="A7" s="27" t="s">
        <v>9</v>
      </c>
      <c r="B7" s="28"/>
      <c r="C7" s="29"/>
      <c r="D7" s="30">
        <f aca="true" t="shared" si="3" ref="D7:M7">SUM(D8:D9)</f>
        <v>71815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71815</v>
      </c>
      <c r="O7" s="42">
        <f t="shared" si="2"/>
        <v>177.320987654321</v>
      </c>
      <c r="P7" s="10"/>
    </row>
    <row r="8" spans="1:16" ht="15">
      <c r="A8" s="12"/>
      <c r="B8" s="23">
        <v>334.62</v>
      </c>
      <c r="C8" s="19" t="s">
        <v>36</v>
      </c>
      <c r="D8" s="43">
        <v>55149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55149</v>
      </c>
      <c r="O8" s="44">
        <f t="shared" si="2"/>
        <v>136.17037037037036</v>
      </c>
      <c r="P8" s="9"/>
    </row>
    <row r="9" spans="1:16" ht="15">
      <c r="A9" s="12"/>
      <c r="B9" s="23">
        <v>335.19</v>
      </c>
      <c r="C9" s="19" t="s">
        <v>48</v>
      </c>
      <c r="D9" s="43">
        <v>16666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16666</v>
      </c>
      <c r="O9" s="44">
        <f t="shared" si="2"/>
        <v>41.150617283950616</v>
      </c>
      <c r="P9" s="9"/>
    </row>
    <row r="10" spans="1:16" ht="15.75">
      <c r="A10" s="27" t="s">
        <v>15</v>
      </c>
      <c r="B10" s="28"/>
      <c r="C10" s="29"/>
      <c r="D10" s="30">
        <f aca="true" t="shared" si="4" ref="D10:M10">SUM(D11:D12)</f>
        <v>3843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151763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155606</v>
      </c>
      <c r="O10" s="42">
        <f t="shared" si="2"/>
        <v>384.21234567901234</v>
      </c>
      <c r="P10" s="10"/>
    </row>
    <row r="11" spans="1:16" ht="15">
      <c r="A11" s="12"/>
      <c r="B11" s="23">
        <v>341.9</v>
      </c>
      <c r="C11" s="19" t="s">
        <v>49</v>
      </c>
      <c r="D11" s="43">
        <v>3843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3843</v>
      </c>
      <c r="O11" s="44">
        <f t="shared" si="2"/>
        <v>9.488888888888889</v>
      </c>
      <c r="P11" s="9"/>
    </row>
    <row r="12" spans="1:16" ht="15">
      <c r="A12" s="12"/>
      <c r="B12" s="23">
        <v>343.3</v>
      </c>
      <c r="C12" s="19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151763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151763</v>
      </c>
      <c r="O12" s="44">
        <f t="shared" si="2"/>
        <v>374.72345679012346</v>
      </c>
      <c r="P12" s="9"/>
    </row>
    <row r="13" spans="1:16" ht="15.75">
      <c r="A13" s="27" t="s">
        <v>1</v>
      </c>
      <c r="B13" s="28"/>
      <c r="C13" s="29"/>
      <c r="D13" s="30">
        <f aca="true" t="shared" si="5" ref="D13:M13">SUM(D14:D15)</f>
        <v>14690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3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14693</v>
      </c>
      <c r="O13" s="42">
        <f t="shared" si="2"/>
        <v>36.279012345679014</v>
      </c>
      <c r="P13" s="10"/>
    </row>
    <row r="14" spans="1:16" ht="15">
      <c r="A14" s="12"/>
      <c r="B14" s="23">
        <v>361.1</v>
      </c>
      <c r="C14" s="19" t="s">
        <v>21</v>
      </c>
      <c r="D14" s="43">
        <v>211</v>
      </c>
      <c r="E14" s="43">
        <v>0</v>
      </c>
      <c r="F14" s="43">
        <v>0</v>
      </c>
      <c r="G14" s="43">
        <v>0</v>
      </c>
      <c r="H14" s="43">
        <v>0</v>
      </c>
      <c r="I14" s="43">
        <v>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214</v>
      </c>
      <c r="O14" s="44">
        <f t="shared" si="2"/>
        <v>0.528395061728395</v>
      </c>
      <c r="P14" s="9"/>
    </row>
    <row r="15" spans="1:16" ht="15.75" thickBot="1">
      <c r="A15" s="12"/>
      <c r="B15" s="23">
        <v>369.9</v>
      </c>
      <c r="C15" s="19" t="s">
        <v>22</v>
      </c>
      <c r="D15" s="43">
        <v>14479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14479</v>
      </c>
      <c r="O15" s="44">
        <f t="shared" si="2"/>
        <v>35.75061728395062</v>
      </c>
      <c r="P15" s="9"/>
    </row>
    <row r="16" spans="1:119" ht="16.5" thickBot="1">
      <c r="A16" s="13" t="s">
        <v>19</v>
      </c>
      <c r="B16" s="21"/>
      <c r="C16" s="20"/>
      <c r="D16" s="14">
        <f>SUM(D5,D7,D10,D13)</f>
        <v>141505</v>
      </c>
      <c r="E16" s="14">
        <f aca="true" t="shared" si="6" ref="E16:M16">SUM(E5,E7,E10,E13)</f>
        <v>7679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151766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300950</v>
      </c>
      <c r="O16" s="36">
        <f t="shared" si="2"/>
        <v>743.0864197530864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50</v>
      </c>
      <c r="M18" s="45"/>
      <c r="N18" s="45"/>
      <c r="O18" s="40">
        <v>405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2022-07-19T17:36:22Z</cp:lastPrinted>
  <dcterms:created xsi:type="dcterms:W3CDTF">2000-08-31T21:26:31Z</dcterms:created>
  <dcterms:modified xsi:type="dcterms:W3CDTF">2022-07-19T17:36:25Z</dcterms:modified>
  <cp:category/>
  <cp:version/>
  <cp:contentType/>
  <cp:contentStatus/>
</cp:coreProperties>
</file>