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'2008'!$A$1:$O$35</definedName>
    <definedName name="_xlnm.Print_Area" localSheetId="12">'2009'!$A$1:$O$32</definedName>
    <definedName name="_xlnm.Print_Area" localSheetId="11">'2010'!$A$1:$O$32</definedName>
    <definedName name="_xlnm.Print_Area" localSheetId="10">'2011'!$A$1:$O$34</definedName>
    <definedName name="_xlnm.Print_Area" localSheetId="9">'2012'!$A$1:$O$31</definedName>
    <definedName name="_xlnm.Print_Area" localSheetId="8">'2013'!$A$1:$O$33</definedName>
    <definedName name="_xlnm.Print_Area" localSheetId="7">'2014'!$A$1:$O$30</definedName>
    <definedName name="_xlnm.Print_Area" localSheetId="6">'2015'!$A$1:$O$36</definedName>
    <definedName name="_xlnm.Print_Area" localSheetId="5">'2016'!$A$1:$O$34</definedName>
    <definedName name="_xlnm.Print_Area" localSheetId="4">'2017'!$A$1:$O$35</definedName>
    <definedName name="_xlnm.Print_Area" localSheetId="3">'2018'!$A$1:$O$34</definedName>
    <definedName name="_xlnm.Print_Area" localSheetId="2">'2019'!$A$1:$O$27</definedName>
    <definedName name="_xlnm.Print_Area" localSheetId="1">'2020'!$A$1:$O$26</definedName>
    <definedName name="_xlnm.Print_Area" localSheetId="0">'2021'!$A$1:$P$182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<sst xmlns="http://schemas.openxmlformats.org/spreadsheetml/2006/main" count="816" uniqueCount="235">
  <si>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</si>
  <si>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</si>
  <si>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</si>
  <si>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</si>
  <si>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</si>
  <si>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</si>
  <si>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</si>
  <si>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</si>
  <si>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</si>
  <si>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</si>
  <si>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</si>
  <si>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</si>
  <si>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</si>
  <si>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</si>
  <si>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</si>
  <si>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</si>
  <si>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</si>
  <si>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</si>
  <si>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</si>
  <si>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</si>
  <si>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</si>
  <si>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</si>
  <si>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</si>
  <si>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</si>
  <si>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</si>
  <si>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</si>
  <si>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</si>
  <si>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</si>
  <si>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</si>
  <si>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</si>
  <si>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</si>
  <si>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</si>
  <si>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Transportation</t>
  </si>
  <si>
    <t>Road and Street Facilities</t>
  </si>
  <si>
    <t>Economic Environment</t>
  </si>
  <si>
    <t>Other Economic Environment</t>
  </si>
  <si>
    <t>Human Services</t>
  </si>
  <si>
    <t>Health Services</t>
  </si>
  <si>
    <t>Culture / Recreation</t>
  </si>
  <si>
    <t>Parks and Recreation</t>
  </si>
  <si>
    <t>Special Events</t>
  </si>
  <si>
    <t>2009 Municipal Population:</t>
  </si>
  <si>
    <t>White Springs Expenditures Reported by Account Code and Fund Type</t>
  </si>
  <si>
    <t>Local Fiscal Year Ended September 30, 2010</t>
  </si>
  <si>
    <t>Other Human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</si>
  <si>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</si>
  <si>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</si>
  <si>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</si>
  <si>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Uses and Non-Operating</t>
  </si>
  <si>
    <t>Inter-Fund Group Transfers Out</t>
  </si>
  <si>
    <t>2011 Municipal Population:</t>
  </si>
  <si>
    <t>Local Fiscal Year Ended September 30, 2012</t>
  </si>
  <si>
    <t>2012 Municipal Population:</t>
  </si>
  <si>
    <t>Local Fiscal Year Ended September 30, 2008</t>
  </si>
  <si>
    <t>Other Culture / Recreation</t>
  </si>
  <si>
    <t>2008 Municipal Population:</t>
  </si>
  <si>
    <t>Local Fiscal Year Ended September 30, 2013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</si>
  <si>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</si>
  <si>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</si>
  <si>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</si>
  <si>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</si>
  <si>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</si>
  <si>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</si>
  <si>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</si>
  <si>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</si>
  <si>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</si>
  <si>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Emergency and Disaster Relief Services</t>
  </si>
  <si>
    <t>2007 Municipal Population:</t>
  </si>
  <si>
    <t>Local Fiscal Year Ended September 30, 2015</t>
  </si>
  <si>
    <t>Water / Sewer Services</t>
  </si>
  <si>
    <t>Industry Development</t>
  </si>
  <si>
    <t>Cultural Services</t>
  </si>
  <si>
    <t>Non-Operating Interest Expense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</si>
  <si>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</si>
  <si>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</si>
  <si>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</si>
  <si>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</si>
  <si>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</si>
  <si>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</si>
  <si>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</si>
  <si>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</si>
  <si>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General Government</t>
  </si>
  <si>
    <t>Other Public Safety</t>
  </si>
  <si>
    <t>Other Transportation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</si>
  <si>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</si>
  <si>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</si>
  <si>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</si>
  <si>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</si>
  <si>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</si>
  <si>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</si>
  <si>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</si>
  <si>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Non-Court Information Systems</t>
  </si>
  <si>
    <t>Debt Service Payments</t>
  </si>
  <si>
    <t>Pension Benefits</t>
  </si>
  <si>
    <t>Other General Government Services</t>
  </si>
  <si>
    <t>Detention and/or Correction</t>
  </si>
  <si>
    <t>Ambulance and Rescue Services</t>
  </si>
  <si>
    <t>Medical Examiners</t>
  </si>
  <si>
    <t>Consumer Affairs</t>
  </si>
  <si>
    <t>Electric Utility Services</t>
  </si>
  <si>
    <t>Gas Utility Services</t>
  </si>
  <si>
    <t>Water-Sewer Combination Services</t>
  </si>
  <si>
    <t>Conservation and Resource Management</t>
  </si>
  <si>
    <t>Flood Control / Stormwater Management</t>
  </si>
  <si>
    <t>Other Physical Environment</t>
  </si>
  <si>
    <t>Airports</t>
  </si>
  <si>
    <t>Water Transportation Systems</t>
  </si>
  <si>
    <t>Mass Transit Systems</t>
  </si>
  <si>
    <t>Parking Facilities</t>
  </si>
  <si>
    <t>Other Transportation Systems / Services</t>
  </si>
  <si>
    <t>Employment Opportunity and Development</t>
  </si>
  <si>
    <t>Veteran's Services</t>
  </si>
  <si>
    <t>Housing and Urban Development</t>
  </si>
  <si>
    <t>Hospital Services</t>
  </si>
  <si>
    <t>Mental Health Services</t>
  </si>
  <si>
    <t>Public Assistance Services</t>
  </si>
  <si>
    <t>Developmental Disabilities Services</t>
  </si>
  <si>
    <t>Libraries</t>
  </si>
  <si>
    <t>Special Recreation Facilities</t>
  </si>
  <si>
    <t>Charter Schools</t>
  </si>
  <si>
    <t>Inter-fund Group Transfers Out</t>
  </si>
  <si>
    <t>Installment Purchase Acquisitions</t>
  </si>
  <si>
    <t>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</si>
  <si>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</si>
  <si>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</si>
  <si>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</si>
  <si>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</si>
  <si>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</si>
  <si>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</si>
  <si>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</si>
  <si>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</si>
  <si>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Court-Related Expenditures</t>
  </si>
  <si>
    <t>General Administration - Regional Counsel Administration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</si>
  <si>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</si>
  <si>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</si>
  <si>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</si>
  <si>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</si>
  <si>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</si>
  <si>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</si>
  <si>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</si>
  <si>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</si>
  <si>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 Programs</t>
  </si>
  <si>
    <t>Circuit Court - Criminal - Court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</si>
  <si>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</si>
  <si>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</si>
  <si>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</si>
  <si>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</si>
  <si>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</si>
  <si>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</si>
  <si>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</si>
  <si>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</si>
  <si>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</si>
  <si>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</si>
  <si>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</si>
  <si>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</si>
  <si>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</si>
  <si>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</si>
  <si>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</si>
  <si>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</si>
  <si>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</si>
  <si>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</si>
  <si>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</si>
  <si>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</si>
  <si>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</si>
  <si>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</si>
  <si>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</si>
  <si>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</si>
  <si>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</si>
  <si>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</si>
  <si>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</si>
  <si>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</si>
  <si>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</si>
  <si>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</si>
  <si>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</si>
  <si>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</si>
  <si>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</si>
  <si>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</si>
  <si>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</si>
  <si>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</si>
  <si>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</si>
  <si>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</si>
  <si>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</si>
  <si>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</si>
  <si>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</si>
  <si>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</si>
  <si>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</si>
  <si>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</si>
  <si>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</si>
  <si>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</si>
  <si>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</si>
  <si>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</si>
  <si>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 Administration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</si>
  <si>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</si>
  <si>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</si>
  <si>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</si>
  <si>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</si>
  <si>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</si>
  <si>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</si>
  <si>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</t>
  </si>
  <si>
    <t>Circuit Court - Probate - Attorney Fees</t>
  </si>
  <si>
    <t>Circuit Court - Probate - Public Guardian</t>
  </si>
  <si>
    <t>Circuit Court - Probate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</si>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</sst>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82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SUM(D6:D14)</f>
        <v>0</v>
      </c>
      <c r="E5" s="26">
        <f aca="true" t="shared" si="0" ref="E5:N5">SUM(E6:E14)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>SUM(L6:L14)</f>
        <v>0</v>
      </c>
      <c r="M5" s="26">
        <f t="shared" si="0"/>
        <v>0</v>
      </c>
      <c r="N5" s="26">
        <f t="shared" si="0"/>
        <v>0</v>
      </c>
      <c r="O5" s="27">
        <f>SUM(D5:N5)</f>
        <v>0</v>
      </c>
      <c r="P5" s="32">
        <f aca="true" t="shared" si="1" ref="P5:P68">(O5/P$180)</f>
        <v>0</v>
      </c>
      <c r="Q5" s="6"/>
    </row>
    <row r="6" spans="1:17" ht="15">
      <c r="A6" s="12"/>
      <c r="B6" s="44">
        <v>511</v>
      </c>
      <c r="C6" s="20" t="s">
        <v>19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0</v>
      </c>
      <c r="P6" s="47">
        <f t="shared" si="1"/>
        <v>0</v>
      </c>
      <c r="Q6" s="9"/>
    </row>
    <row r="7" spans="1:17" ht="15">
      <c r="A7" s="12"/>
      <c r="B7" s="44">
        <v>512</v>
      </c>
      <c r="C7" s="20" t="s">
        <v>20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2" ref="O7:O14">SUM(D7:N7)</f>
        <v>0</v>
      </c>
      <c r="P7" s="47">
        <f t="shared" si="1"/>
        <v>0</v>
      </c>
      <c r="Q7" s="9"/>
    </row>
    <row r="8" spans="1:17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0</v>
      </c>
      <c r="P8" s="47">
        <f t="shared" si="1"/>
        <v>0</v>
      </c>
      <c r="Q8" s="9"/>
    </row>
    <row r="9" spans="1:17" ht="15">
      <c r="A9" s="12"/>
      <c r="B9" s="44">
        <v>514</v>
      </c>
      <c r="C9" s="20" t="s">
        <v>22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0</v>
      </c>
      <c r="P9" s="47">
        <f t="shared" si="1"/>
        <v>0</v>
      </c>
      <c r="Q9" s="9"/>
    </row>
    <row r="10" spans="1:17" ht="15">
      <c r="A10" s="12"/>
      <c r="B10" s="44">
        <v>515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0</v>
      </c>
      <c r="P10" s="47">
        <f t="shared" si="1"/>
        <v>0</v>
      </c>
      <c r="Q10" s="9"/>
    </row>
    <row r="11" spans="1:17" ht="15">
      <c r="A11" s="12"/>
      <c r="B11" s="44">
        <v>516</v>
      </c>
      <c r="C11" s="20" t="s">
        <v>91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0</v>
      </c>
      <c r="P11" s="47">
        <f t="shared" si="1"/>
        <v>0</v>
      </c>
      <c r="Q11" s="9"/>
    </row>
    <row r="12" spans="1:17" ht="15">
      <c r="A12" s="12"/>
      <c r="B12" s="44">
        <v>517</v>
      </c>
      <c r="C12" s="20" t="s">
        <v>92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0</v>
      </c>
      <c r="P12" s="47">
        <f t="shared" si="1"/>
        <v>0</v>
      </c>
      <c r="Q12" s="9"/>
    </row>
    <row r="13" spans="1:17" ht="15">
      <c r="A13" s="12"/>
      <c r="B13" s="44">
        <v>518</v>
      </c>
      <c r="C13" s="20" t="s">
        <v>93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0</v>
      </c>
      <c r="P13" s="47">
        <f t="shared" si="1"/>
        <v>0</v>
      </c>
      <c r="Q13" s="9"/>
    </row>
    <row r="14" spans="1:17" ht="15">
      <c r="A14" s="12"/>
      <c r="B14" s="44">
        <v>519</v>
      </c>
      <c r="C14" s="20" t="s">
        <v>94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0</v>
      </c>
      <c r="P14" s="47">
        <f t="shared" si="1"/>
        <v>0</v>
      </c>
      <c r="Q14" s="9"/>
    </row>
    <row r="15" spans="1:17" ht="15.75">
      <c r="A15" s="28" t="s">
        <v>24</v>
      </c>
      <c r="B15" s="29"/>
      <c r="C15" s="30"/>
      <c r="D15" s="31">
        <f>SUM(D16:D24)</f>
        <v>0</v>
      </c>
      <c r="E15" s="31">
        <f aca="true" t="shared" si="3" ref="E15:N15">SUM(E16:E24)</f>
        <v>0</v>
      </c>
      <c r="F15" s="31">
        <f t="shared" si="3"/>
        <v>0</v>
      </c>
      <c r="G15" s="31">
        <f t="shared" si="3"/>
        <v>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>SUM(L16:L24)</f>
        <v>0</v>
      </c>
      <c r="M15" s="31">
        <f t="shared" si="3"/>
        <v>0</v>
      </c>
      <c r="N15" s="31">
        <f t="shared" si="3"/>
        <v>0</v>
      </c>
      <c r="O15" s="42">
        <f>SUM(D15:N15)</f>
        <v>0</v>
      </c>
      <c r="P15" s="43">
        <f t="shared" si="1"/>
        <v>0</v>
      </c>
      <c r="Q15" s="10"/>
    </row>
    <row r="16" spans="1:17" ht="15">
      <c r="A16" s="12"/>
      <c r="B16" s="44">
        <v>521</v>
      </c>
      <c r="C16" s="20" t="s">
        <v>25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0</v>
      </c>
      <c r="P16" s="47">
        <f t="shared" si="1"/>
        <v>0</v>
      </c>
      <c r="Q16" s="9"/>
    </row>
    <row r="17" spans="1:17" ht="15">
      <c r="A17" s="12"/>
      <c r="B17" s="44">
        <v>522</v>
      </c>
      <c r="C17" s="20" t="s">
        <v>26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4" ref="O17:O24">SUM(D17:N17)</f>
        <v>0</v>
      </c>
      <c r="P17" s="47">
        <f t="shared" si="1"/>
        <v>0</v>
      </c>
      <c r="Q17" s="9"/>
    </row>
    <row r="18" spans="1:17" ht="15">
      <c r="A18" s="12"/>
      <c r="B18" s="44">
        <v>523</v>
      </c>
      <c r="C18" s="20" t="s">
        <v>95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0</v>
      </c>
      <c r="P18" s="47">
        <f t="shared" si="1"/>
        <v>0</v>
      </c>
      <c r="Q18" s="9"/>
    </row>
    <row r="19" spans="1:17" ht="15">
      <c r="A19" s="12"/>
      <c r="B19" s="44">
        <v>524</v>
      </c>
      <c r="C19" s="20" t="s">
        <v>27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0</v>
      </c>
      <c r="P19" s="47">
        <f t="shared" si="1"/>
        <v>0</v>
      </c>
      <c r="Q19" s="9"/>
    </row>
    <row r="20" spans="1:17" ht="15">
      <c r="A20" s="12"/>
      <c r="B20" s="44">
        <v>525</v>
      </c>
      <c r="C20" s="20" t="s">
        <v>66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0</v>
      </c>
      <c r="P20" s="47">
        <f t="shared" si="1"/>
        <v>0</v>
      </c>
      <c r="Q20" s="9"/>
    </row>
    <row r="21" spans="1:17" ht="15">
      <c r="A21" s="12"/>
      <c r="B21" s="44">
        <v>526</v>
      </c>
      <c r="C21" s="20" t="s">
        <v>96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0</v>
      </c>
      <c r="P21" s="47">
        <f t="shared" si="1"/>
        <v>0</v>
      </c>
      <c r="Q21" s="9"/>
    </row>
    <row r="22" spans="1:17" ht="15">
      <c r="A22" s="12"/>
      <c r="B22" s="44">
        <v>527</v>
      </c>
      <c r="C22" s="20" t="s">
        <v>97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0</v>
      </c>
      <c r="P22" s="47">
        <f t="shared" si="1"/>
        <v>0</v>
      </c>
      <c r="Q22" s="9"/>
    </row>
    <row r="23" spans="1:17" ht="15">
      <c r="A23" s="12"/>
      <c r="B23" s="44">
        <v>528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0</v>
      </c>
      <c r="P23" s="47">
        <f t="shared" si="1"/>
        <v>0</v>
      </c>
      <c r="Q23" s="9"/>
    </row>
    <row r="24" spans="1:17" ht="15">
      <c r="A24" s="12"/>
      <c r="B24" s="44">
        <v>529</v>
      </c>
      <c r="C24" s="20" t="s">
        <v>82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0</v>
      </c>
      <c r="P24" s="47">
        <f t="shared" si="1"/>
        <v>0</v>
      </c>
      <c r="Q24" s="9"/>
    </row>
    <row r="25" spans="1:17" ht="15.75">
      <c r="A25" s="28" t="s">
        <v>28</v>
      </c>
      <c r="B25" s="29"/>
      <c r="C25" s="30"/>
      <c r="D25" s="31">
        <f aca="true" t="shared" si="5" ref="D25:N25">SUM(D26:D34)</f>
        <v>0</v>
      </c>
      <c r="E25" s="31">
        <f t="shared" si="5"/>
        <v>0</v>
      </c>
      <c r="F25" s="31">
        <f t="shared" si="5"/>
        <v>0</v>
      </c>
      <c r="G25" s="31">
        <f t="shared" si="5"/>
        <v>0</v>
      </c>
      <c r="H25" s="31">
        <f t="shared" si="5"/>
        <v>0</v>
      </c>
      <c r="I25" s="31">
        <f t="shared" si="5"/>
        <v>0</v>
      </c>
      <c r="J25" s="31">
        <f t="shared" si="5"/>
        <v>0</v>
      </c>
      <c r="K25" s="31">
        <f t="shared" si="5"/>
        <v>0</v>
      </c>
      <c r="L25" s="31">
        <f>SUM(L26:L34)</f>
        <v>0</v>
      </c>
      <c r="M25" s="31">
        <f t="shared" si="5"/>
        <v>0</v>
      </c>
      <c r="N25" s="31">
        <f t="shared" si="5"/>
        <v>0</v>
      </c>
      <c r="O25" s="42">
        <f>SUM(D25:N25)</f>
        <v>0</v>
      </c>
      <c r="P25" s="43">
        <f t="shared" si="1"/>
        <v>0</v>
      </c>
      <c r="Q25" s="10"/>
    </row>
    <row r="26" spans="1:17" ht="15">
      <c r="A26" s="12"/>
      <c r="B26" s="44">
        <v>531</v>
      </c>
      <c r="C26" s="20" t="s">
        <v>99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0</v>
      </c>
      <c r="P26" s="47">
        <f t="shared" si="1"/>
        <v>0</v>
      </c>
      <c r="Q26" s="9"/>
    </row>
    <row r="27" spans="1:17" ht="15">
      <c r="A27" s="12"/>
      <c r="B27" s="44">
        <v>532</v>
      </c>
      <c r="C27" s="20" t="s">
        <v>100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0</v>
      </c>
      <c r="P27" s="47">
        <f t="shared" si="1"/>
        <v>0</v>
      </c>
      <c r="Q27" s="9"/>
    </row>
    <row r="28" spans="1:17" ht="15">
      <c r="A28" s="12"/>
      <c r="B28" s="44">
        <v>533</v>
      </c>
      <c r="C28" s="20" t="s">
        <v>29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aca="true" t="shared" si="6" ref="O28:O34">SUM(D28:N28)</f>
        <v>0</v>
      </c>
      <c r="P28" s="47">
        <f t="shared" si="1"/>
        <v>0</v>
      </c>
      <c r="Q28" s="9"/>
    </row>
    <row r="29" spans="1:17" ht="15">
      <c r="A29" s="12"/>
      <c r="B29" s="44">
        <v>534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0</v>
      </c>
      <c r="P29" s="47">
        <f t="shared" si="1"/>
        <v>0</v>
      </c>
      <c r="Q29" s="9"/>
    </row>
    <row r="30" spans="1:17" ht="15">
      <c r="A30" s="12"/>
      <c r="B30" s="44">
        <v>535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0</v>
      </c>
      <c r="P30" s="47">
        <f t="shared" si="1"/>
        <v>0</v>
      </c>
      <c r="Q30" s="9"/>
    </row>
    <row r="31" spans="1:17" ht="15">
      <c r="A31" s="12"/>
      <c r="B31" s="44">
        <v>536</v>
      </c>
      <c r="C31" s="20" t="s">
        <v>101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0</v>
      </c>
      <c r="P31" s="47">
        <f t="shared" si="1"/>
        <v>0</v>
      </c>
      <c r="Q31" s="9"/>
    </row>
    <row r="32" spans="1:17" ht="15">
      <c r="A32" s="12"/>
      <c r="B32" s="44">
        <v>537</v>
      </c>
      <c r="C32" s="20" t="s">
        <v>102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0</v>
      </c>
      <c r="P32" s="47">
        <f t="shared" si="1"/>
        <v>0</v>
      </c>
      <c r="Q32" s="9"/>
    </row>
    <row r="33" spans="1:17" ht="15">
      <c r="A33" s="12"/>
      <c r="B33" s="44">
        <v>538</v>
      </c>
      <c r="C33" s="20" t="s">
        <v>103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0</v>
      </c>
      <c r="P33" s="47">
        <f t="shared" si="1"/>
        <v>0</v>
      </c>
      <c r="Q33" s="9"/>
    </row>
    <row r="34" spans="1:17" ht="15">
      <c r="A34" s="12"/>
      <c r="B34" s="44">
        <v>539</v>
      </c>
      <c r="C34" s="20" t="s">
        <v>104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0</v>
      </c>
      <c r="P34" s="47">
        <f t="shared" si="1"/>
        <v>0</v>
      </c>
      <c r="Q34" s="9"/>
    </row>
    <row r="35" spans="1:17" ht="15.75">
      <c r="A35" s="28" t="s">
        <v>32</v>
      </c>
      <c r="B35" s="29"/>
      <c r="C35" s="30"/>
      <c r="D35" s="31">
        <f>SUM(D36:D41)</f>
        <v>0</v>
      </c>
      <c r="E35" s="31">
        <f aca="true" t="shared" si="7" ref="E35:N35">SUM(E36:E41)</f>
        <v>0</v>
      </c>
      <c r="F35" s="31">
        <f t="shared" si="7"/>
        <v>0</v>
      </c>
      <c r="G35" s="31">
        <f t="shared" si="7"/>
        <v>0</v>
      </c>
      <c r="H35" s="31">
        <f t="shared" si="7"/>
        <v>0</v>
      </c>
      <c r="I35" s="31">
        <f t="shared" si="7"/>
        <v>0</v>
      </c>
      <c r="J35" s="31">
        <f t="shared" si="7"/>
        <v>0</v>
      </c>
      <c r="K35" s="31">
        <f t="shared" si="7"/>
        <v>0</v>
      </c>
      <c r="L35" s="31">
        <f>SUM(L36:L41)</f>
        <v>0</v>
      </c>
      <c r="M35" s="31">
        <f t="shared" si="7"/>
        <v>0</v>
      </c>
      <c r="N35" s="31">
        <f t="shared" si="7"/>
        <v>0</v>
      </c>
      <c r="O35" s="31">
        <f aca="true" t="shared" si="8" ref="O35:O49">SUM(D35:N35)</f>
        <v>0</v>
      </c>
      <c r="P35" s="43">
        <f t="shared" si="1"/>
        <v>0</v>
      </c>
      <c r="Q35" s="10"/>
    </row>
    <row r="36" spans="1:17" ht="15">
      <c r="A36" s="12"/>
      <c r="B36" s="44">
        <v>541</v>
      </c>
      <c r="C36" s="20" t="s">
        <v>33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0</v>
      </c>
      <c r="P36" s="47">
        <f t="shared" si="1"/>
        <v>0</v>
      </c>
      <c r="Q36" s="9"/>
    </row>
    <row r="37" spans="1:17" ht="15">
      <c r="A37" s="12"/>
      <c r="B37" s="44">
        <v>542</v>
      </c>
      <c r="C37" s="20" t="s">
        <v>105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0</v>
      </c>
      <c r="P37" s="47">
        <f t="shared" si="1"/>
        <v>0</v>
      </c>
      <c r="Q37" s="9"/>
    </row>
    <row r="38" spans="1:17" ht="15">
      <c r="A38" s="12"/>
      <c r="B38" s="44">
        <v>543</v>
      </c>
      <c r="C38" s="20" t="s">
        <v>106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0</v>
      </c>
      <c r="P38" s="47">
        <f t="shared" si="1"/>
        <v>0</v>
      </c>
      <c r="Q38" s="9"/>
    </row>
    <row r="39" spans="1:17" ht="15">
      <c r="A39" s="12"/>
      <c r="B39" s="44">
        <v>544</v>
      </c>
      <c r="C39" s="20" t="s">
        <v>107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0</v>
      </c>
      <c r="P39" s="47">
        <f t="shared" si="1"/>
        <v>0</v>
      </c>
      <c r="Q39" s="9"/>
    </row>
    <row r="40" spans="1:17" ht="15">
      <c r="A40" s="12"/>
      <c r="B40" s="44">
        <v>545</v>
      </c>
      <c r="C40" s="20" t="s">
        <v>108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0</v>
      </c>
      <c r="P40" s="47">
        <f t="shared" si="1"/>
        <v>0</v>
      </c>
      <c r="Q40" s="9"/>
    </row>
    <row r="41" spans="1:17" ht="15">
      <c r="A41" s="12"/>
      <c r="B41" s="44">
        <v>549</v>
      </c>
      <c r="C41" s="20" t="s">
        <v>109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0</v>
      </c>
      <c r="P41" s="47">
        <f t="shared" si="1"/>
        <v>0</v>
      </c>
      <c r="Q41" s="9"/>
    </row>
    <row r="42" spans="1:17" ht="15.75">
      <c r="A42" s="28" t="s">
        <v>34</v>
      </c>
      <c r="B42" s="29"/>
      <c r="C42" s="30"/>
      <c r="D42" s="31">
        <f>SUM(D43:D47)</f>
        <v>0</v>
      </c>
      <c r="E42" s="31">
        <f aca="true" t="shared" si="9" ref="E42:N42">SUM(E43:E47)</f>
        <v>0</v>
      </c>
      <c r="F42" s="31">
        <f t="shared" si="9"/>
        <v>0</v>
      </c>
      <c r="G42" s="31">
        <f t="shared" si="9"/>
        <v>0</v>
      </c>
      <c r="H42" s="31">
        <f t="shared" si="9"/>
        <v>0</v>
      </c>
      <c r="I42" s="31">
        <f t="shared" si="9"/>
        <v>0</v>
      </c>
      <c r="J42" s="31">
        <f t="shared" si="9"/>
        <v>0</v>
      </c>
      <c r="K42" s="31">
        <f t="shared" si="9"/>
        <v>0</v>
      </c>
      <c r="L42" s="31">
        <f>SUM(L43:L47)</f>
        <v>0</v>
      </c>
      <c r="M42" s="31">
        <f t="shared" si="9"/>
        <v>0</v>
      </c>
      <c r="N42" s="31">
        <f t="shared" si="9"/>
        <v>0</v>
      </c>
      <c r="O42" s="31">
        <f t="shared" si="8"/>
        <v>0</v>
      </c>
      <c r="P42" s="43">
        <f t="shared" si="1"/>
        <v>0</v>
      </c>
      <c r="Q42" s="10"/>
    </row>
    <row r="43" spans="1:17" ht="15">
      <c r="A43" s="13"/>
      <c r="B43" s="45">
        <v>551</v>
      </c>
      <c r="C43" s="21" t="s">
        <v>110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0</v>
      </c>
      <c r="P43" s="47">
        <f t="shared" si="1"/>
        <v>0</v>
      </c>
      <c r="Q43" s="9"/>
    </row>
    <row r="44" spans="1:17" ht="15">
      <c r="A44" s="13"/>
      <c r="B44" s="45">
        <v>552</v>
      </c>
      <c r="C44" s="21" t="s">
        <v>70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0</v>
      </c>
      <c r="P44" s="47">
        <f t="shared" si="1"/>
        <v>0</v>
      </c>
      <c r="Q44" s="9"/>
    </row>
    <row r="45" spans="1:17" ht="15">
      <c r="A45" s="13"/>
      <c r="B45" s="45">
        <v>553</v>
      </c>
      <c r="C45" s="21" t="s">
        <v>111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0</v>
      </c>
      <c r="P45" s="47">
        <f t="shared" si="1"/>
        <v>0</v>
      </c>
      <c r="Q45" s="9"/>
    </row>
    <row r="46" spans="1:17" ht="15">
      <c r="A46" s="13"/>
      <c r="B46" s="45">
        <v>554</v>
      </c>
      <c r="C46" s="21" t="s">
        <v>112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0</v>
      </c>
      <c r="P46" s="47">
        <f t="shared" si="1"/>
        <v>0</v>
      </c>
      <c r="Q46" s="9"/>
    </row>
    <row r="47" spans="1:17" ht="15">
      <c r="A47" s="13"/>
      <c r="B47" s="45">
        <v>559</v>
      </c>
      <c r="C47" s="21" t="s">
        <v>35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0</v>
      </c>
      <c r="P47" s="47">
        <f t="shared" si="1"/>
        <v>0</v>
      </c>
      <c r="Q47" s="9"/>
    </row>
    <row r="48" spans="1:17" ht="15.75">
      <c r="A48" s="28" t="s">
        <v>36</v>
      </c>
      <c r="B48" s="29"/>
      <c r="C48" s="30"/>
      <c r="D48" s="31">
        <f>SUM(D49:D54)</f>
        <v>0</v>
      </c>
      <c r="E48" s="31">
        <f aca="true" t="shared" si="10" ref="E48:N48">SUM(E49:E54)</f>
        <v>0</v>
      </c>
      <c r="F48" s="31">
        <f t="shared" si="10"/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>SUM(L49:L54)</f>
        <v>0</v>
      </c>
      <c r="M48" s="31">
        <f t="shared" si="10"/>
        <v>0</v>
      </c>
      <c r="N48" s="31">
        <f t="shared" si="10"/>
        <v>0</v>
      </c>
      <c r="O48" s="31">
        <f t="shared" si="8"/>
        <v>0</v>
      </c>
      <c r="P48" s="43">
        <f t="shared" si="1"/>
        <v>0</v>
      </c>
      <c r="Q48" s="10"/>
    </row>
    <row r="49" spans="1:17" ht="15">
      <c r="A49" s="12"/>
      <c r="B49" s="44">
        <v>561</v>
      </c>
      <c r="C49" s="20" t="s">
        <v>113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8"/>
        <v>0</v>
      </c>
      <c r="P49" s="47">
        <f t="shared" si="1"/>
        <v>0</v>
      </c>
      <c r="Q49" s="9"/>
    </row>
    <row r="50" spans="1:17" ht="15">
      <c r="A50" s="12"/>
      <c r="B50" s="44">
        <v>562</v>
      </c>
      <c r="C50" s="20" t="s">
        <v>37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aca="true" t="shared" si="11" ref="O50:O62">SUM(D50:N50)</f>
        <v>0</v>
      </c>
      <c r="P50" s="47">
        <f t="shared" si="1"/>
        <v>0</v>
      </c>
      <c r="Q50" s="9"/>
    </row>
    <row r="51" spans="1:17" ht="15">
      <c r="A51" s="12"/>
      <c r="B51" s="44">
        <v>563</v>
      </c>
      <c r="C51" s="20" t="s">
        <v>114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0</v>
      </c>
      <c r="P51" s="47">
        <f t="shared" si="1"/>
        <v>0</v>
      </c>
      <c r="Q51" s="9"/>
    </row>
    <row r="52" spans="1:17" ht="15">
      <c r="A52" s="12"/>
      <c r="B52" s="44">
        <v>564</v>
      </c>
      <c r="C52" s="20" t="s">
        <v>115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0</v>
      </c>
      <c r="P52" s="47">
        <f t="shared" si="1"/>
        <v>0</v>
      </c>
      <c r="Q52" s="9"/>
    </row>
    <row r="53" spans="1:17" ht="15">
      <c r="A53" s="12"/>
      <c r="B53" s="44">
        <v>565</v>
      </c>
      <c r="C53" s="20" t="s">
        <v>116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0</v>
      </c>
      <c r="P53" s="47">
        <f t="shared" si="1"/>
        <v>0</v>
      </c>
      <c r="Q53" s="9"/>
    </row>
    <row r="54" spans="1:17" ht="15">
      <c r="A54" s="12"/>
      <c r="B54" s="44">
        <v>569</v>
      </c>
      <c r="C54" s="20" t="s">
        <v>44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0</v>
      </c>
      <c r="P54" s="47">
        <f t="shared" si="1"/>
        <v>0</v>
      </c>
      <c r="Q54" s="9"/>
    </row>
    <row r="55" spans="1:17" ht="15.75">
      <c r="A55" s="28" t="s">
        <v>38</v>
      </c>
      <c r="B55" s="29"/>
      <c r="C55" s="30"/>
      <c r="D55" s="31">
        <f>SUM(D56:D62)</f>
        <v>0</v>
      </c>
      <c r="E55" s="31">
        <f aca="true" t="shared" si="12" ref="E55:N55">SUM(E56:E62)</f>
        <v>0</v>
      </c>
      <c r="F55" s="31">
        <f t="shared" si="12"/>
        <v>0</v>
      </c>
      <c r="G55" s="31">
        <f t="shared" si="12"/>
        <v>0</v>
      </c>
      <c r="H55" s="31">
        <f t="shared" si="12"/>
        <v>0</v>
      </c>
      <c r="I55" s="31">
        <f t="shared" si="12"/>
        <v>0</v>
      </c>
      <c r="J55" s="31">
        <f t="shared" si="12"/>
        <v>0</v>
      </c>
      <c r="K55" s="31">
        <f t="shared" si="12"/>
        <v>0</v>
      </c>
      <c r="L55" s="31">
        <f>SUM(L56:L62)</f>
        <v>0</v>
      </c>
      <c r="M55" s="31">
        <f t="shared" si="12"/>
        <v>0</v>
      </c>
      <c r="N55" s="31">
        <f t="shared" si="12"/>
        <v>0</v>
      </c>
      <c r="O55" s="31">
        <f>SUM(D55:N55)</f>
        <v>0</v>
      </c>
      <c r="P55" s="43">
        <f t="shared" si="1"/>
        <v>0</v>
      </c>
      <c r="Q55" s="9"/>
    </row>
    <row r="56" spans="1:17" ht="15">
      <c r="A56" s="12"/>
      <c r="B56" s="44">
        <v>571</v>
      </c>
      <c r="C56" s="20" t="s">
        <v>117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0</v>
      </c>
      <c r="P56" s="47">
        <f t="shared" si="1"/>
        <v>0</v>
      </c>
      <c r="Q56" s="9"/>
    </row>
    <row r="57" spans="1:17" ht="15">
      <c r="A57" s="12"/>
      <c r="B57" s="44">
        <v>572</v>
      </c>
      <c r="C57" s="20" t="s">
        <v>39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0</v>
      </c>
      <c r="P57" s="47">
        <f t="shared" si="1"/>
        <v>0</v>
      </c>
      <c r="Q57" s="9"/>
    </row>
    <row r="58" spans="1:17" ht="15">
      <c r="A58" s="12"/>
      <c r="B58" s="44">
        <v>573</v>
      </c>
      <c r="C58" s="20" t="s">
        <v>71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0</v>
      </c>
      <c r="P58" s="47">
        <f t="shared" si="1"/>
        <v>0</v>
      </c>
      <c r="Q58" s="9"/>
    </row>
    <row r="59" spans="1:17" ht="15">
      <c r="A59" s="12"/>
      <c r="B59" s="44">
        <v>574</v>
      </c>
      <c r="C59" s="20" t="s">
        <v>40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0</v>
      </c>
      <c r="P59" s="47">
        <f t="shared" si="1"/>
        <v>0</v>
      </c>
      <c r="Q59" s="9"/>
    </row>
    <row r="60" spans="1:17" ht="15">
      <c r="A60" s="12"/>
      <c r="B60" s="44">
        <v>575</v>
      </c>
      <c r="C60" s="20" t="s">
        <v>118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0</v>
      </c>
      <c r="P60" s="47">
        <f t="shared" si="1"/>
        <v>0</v>
      </c>
      <c r="Q60" s="9"/>
    </row>
    <row r="61" spans="1:17" ht="15">
      <c r="A61" s="12"/>
      <c r="B61" s="44">
        <v>578</v>
      </c>
      <c r="C61" s="20" t="s">
        <v>119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1"/>
        <v>0</v>
      </c>
      <c r="P61" s="47">
        <f t="shared" si="1"/>
        <v>0</v>
      </c>
      <c r="Q61" s="9"/>
    </row>
    <row r="62" spans="1:17" ht="15">
      <c r="A62" s="12"/>
      <c r="B62" s="44">
        <v>579</v>
      </c>
      <c r="C62" s="20" t="s">
        <v>54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1"/>
        <v>0</v>
      </c>
      <c r="P62" s="47">
        <f t="shared" si="1"/>
        <v>0</v>
      </c>
      <c r="Q62" s="9"/>
    </row>
    <row r="63" spans="1:17" ht="15.75">
      <c r="A63" s="28" t="s">
        <v>48</v>
      </c>
      <c r="B63" s="29"/>
      <c r="C63" s="30"/>
      <c r="D63" s="31">
        <f>SUM(D64:D74)</f>
        <v>0</v>
      </c>
      <c r="E63" s="31">
        <f aca="true" t="shared" si="13" ref="E63:N63">SUM(E64:E74)</f>
        <v>0</v>
      </c>
      <c r="F63" s="31">
        <f t="shared" si="13"/>
        <v>0</v>
      </c>
      <c r="G63" s="31">
        <f t="shared" si="13"/>
        <v>0</v>
      </c>
      <c r="H63" s="31">
        <f t="shared" si="13"/>
        <v>0</v>
      </c>
      <c r="I63" s="31">
        <f t="shared" si="13"/>
        <v>0</v>
      </c>
      <c r="J63" s="31">
        <f t="shared" si="13"/>
        <v>0</v>
      </c>
      <c r="K63" s="31">
        <f t="shared" si="13"/>
        <v>0</v>
      </c>
      <c r="L63" s="31">
        <f>SUM(L64:L74)</f>
        <v>0</v>
      </c>
      <c r="M63" s="31">
        <f t="shared" si="13"/>
        <v>0</v>
      </c>
      <c r="N63" s="31">
        <f t="shared" si="13"/>
        <v>0</v>
      </c>
      <c r="O63" s="31">
        <f>SUM(D63:N63)</f>
        <v>0</v>
      </c>
      <c r="P63" s="43">
        <f t="shared" si="1"/>
        <v>0</v>
      </c>
      <c r="Q63" s="9"/>
    </row>
    <row r="64" spans="1:17" ht="15">
      <c r="A64" s="12"/>
      <c r="B64" s="44">
        <v>581</v>
      </c>
      <c r="C64" s="20" t="s">
        <v>120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0</v>
      </c>
      <c r="P64" s="47">
        <f t="shared" si="1"/>
        <v>0</v>
      </c>
      <c r="Q64" s="9"/>
    </row>
    <row r="65" spans="1:17" ht="15">
      <c r="A65" s="12"/>
      <c r="B65" s="44">
        <v>583</v>
      </c>
      <c r="C65" s="20" t="s">
        <v>121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aca="true" t="shared" si="14" ref="O65:O84">SUM(D65:N65)</f>
        <v>0</v>
      </c>
      <c r="P65" s="47">
        <f t="shared" si="1"/>
        <v>0</v>
      </c>
      <c r="Q65" s="9"/>
    </row>
    <row r="66" spans="1:17" ht="15">
      <c r="A66" s="12"/>
      <c r="B66" s="44">
        <v>584</v>
      </c>
      <c r="C66" s="20" t="s">
        <v>122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4"/>
        <v>0</v>
      </c>
      <c r="P66" s="47">
        <f t="shared" si="1"/>
        <v>0</v>
      </c>
      <c r="Q66" s="9"/>
    </row>
    <row r="67" spans="1:17" ht="15">
      <c r="A67" s="12"/>
      <c r="B67" s="44">
        <v>585</v>
      </c>
      <c r="C67" s="20" t="s">
        <v>123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4"/>
        <v>0</v>
      </c>
      <c r="P67" s="47">
        <f t="shared" si="1"/>
        <v>0</v>
      </c>
      <c r="Q67" s="9"/>
    </row>
    <row r="68" spans="1:17" ht="15">
      <c r="A68" s="12"/>
      <c r="B68" s="44">
        <v>586</v>
      </c>
      <c r="C68" s="20" t="s">
        <v>124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>SUM(D68:N68)</f>
        <v>0</v>
      </c>
      <c r="P68" s="47">
        <f t="shared" si="1"/>
        <v>0</v>
      </c>
      <c r="Q68" s="9"/>
    </row>
    <row r="69" spans="1:17" ht="15">
      <c r="A69" s="12"/>
      <c r="B69" s="44">
        <v>587</v>
      </c>
      <c r="C69" s="20" t="s">
        <v>125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4"/>
        <v>0</v>
      </c>
      <c r="P69" s="47">
        <f aca="true" t="shared" si="15" ref="P69:P132">(O69/P$180)</f>
        <v>0</v>
      </c>
      <c r="Q69" s="9"/>
    </row>
    <row r="70" spans="1:17" ht="15">
      <c r="A70" s="12"/>
      <c r="B70" s="44">
        <v>588</v>
      </c>
      <c r="C70" s="20" t="s">
        <v>126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4"/>
        <v>0</v>
      </c>
      <c r="P70" s="47">
        <f t="shared" si="15"/>
        <v>0</v>
      </c>
      <c r="Q70" s="9"/>
    </row>
    <row r="71" spans="1:17" ht="15">
      <c r="A71" s="12"/>
      <c r="B71" s="44">
        <v>590</v>
      </c>
      <c r="C71" s="20" t="s">
        <v>127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4"/>
        <v>0</v>
      </c>
      <c r="P71" s="47">
        <f t="shared" si="15"/>
        <v>0</v>
      </c>
      <c r="Q71" s="9"/>
    </row>
    <row r="72" spans="1:17" ht="15">
      <c r="A72" s="12"/>
      <c r="B72" s="44">
        <v>591</v>
      </c>
      <c r="C72" s="20" t="s">
        <v>128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4"/>
        <v>0</v>
      </c>
      <c r="P72" s="47">
        <f t="shared" si="15"/>
        <v>0</v>
      </c>
      <c r="Q72" s="9"/>
    </row>
    <row r="73" spans="1:17" ht="15">
      <c r="A73" s="12"/>
      <c r="B73" s="44">
        <v>592</v>
      </c>
      <c r="C73" s="20" t="s">
        <v>129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0</v>
      </c>
      <c r="P73" s="47">
        <f t="shared" si="15"/>
        <v>0</v>
      </c>
      <c r="Q73" s="9"/>
    </row>
    <row r="74" spans="1:17" ht="15">
      <c r="A74" s="12"/>
      <c r="B74" s="44">
        <v>593</v>
      </c>
      <c r="C74" s="20" t="s">
        <v>130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4"/>
        <v>0</v>
      </c>
      <c r="P74" s="47">
        <f t="shared" si="15"/>
        <v>0</v>
      </c>
      <c r="Q74" s="9"/>
    </row>
    <row r="75" spans="1:17" ht="15.75">
      <c r="A75" s="28" t="s">
        <v>131</v>
      </c>
      <c r="B75" s="29"/>
      <c r="C75" s="30"/>
      <c r="D75" s="31">
        <f aca="true" t="shared" si="16" ref="D75:N75">SUM(D76:D177)</f>
        <v>0</v>
      </c>
      <c r="E75" s="31">
        <f t="shared" si="16"/>
        <v>0</v>
      </c>
      <c r="F75" s="31">
        <f t="shared" si="16"/>
        <v>0</v>
      </c>
      <c r="G75" s="31">
        <f t="shared" si="16"/>
        <v>0</v>
      </c>
      <c r="H75" s="31">
        <f t="shared" si="16"/>
        <v>0</v>
      </c>
      <c r="I75" s="31">
        <f t="shared" si="16"/>
        <v>0</v>
      </c>
      <c r="J75" s="31">
        <f t="shared" si="16"/>
        <v>0</v>
      </c>
      <c r="K75" s="31">
        <f t="shared" si="16"/>
        <v>0</v>
      </c>
      <c r="L75" s="31">
        <f t="shared" si="16"/>
        <v>0</v>
      </c>
      <c r="M75" s="31">
        <f t="shared" si="16"/>
        <v>0</v>
      </c>
      <c r="N75" s="31">
        <f t="shared" si="16"/>
        <v>0</v>
      </c>
      <c r="O75" s="31">
        <f>SUM(D75:N75)</f>
        <v>0</v>
      </c>
      <c r="P75" s="43">
        <f t="shared" si="15"/>
        <v>0</v>
      </c>
      <c r="Q75" s="9"/>
    </row>
    <row r="76" spans="1:17" ht="15">
      <c r="A76" s="12"/>
      <c r="B76" s="44">
        <v>600</v>
      </c>
      <c r="C76" s="20" t="s">
        <v>132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4"/>
        <v>0</v>
      </c>
      <c r="P76" s="47">
        <f t="shared" si="15"/>
        <v>0</v>
      </c>
      <c r="Q76" s="9"/>
    </row>
    <row r="77" spans="1:17" ht="15">
      <c r="A77" s="12"/>
      <c r="B77" s="44">
        <v>601</v>
      </c>
      <c r="C77" s="20" t="s">
        <v>133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4"/>
        <v>0</v>
      </c>
      <c r="P77" s="47">
        <f t="shared" si="15"/>
        <v>0</v>
      </c>
      <c r="Q77" s="9"/>
    </row>
    <row r="78" spans="1:17" ht="15">
      <c r="A78" s="12"/>
      <c r="B78" s="44">
        <v>602</v>
      </c>
      <c r="C78" s="20" t="s">
        <v>134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4"/>
        <v>0</v>
      </c>
      <c r="P78" s="47">
        <f t="shared" si="15"/>
        <v>0</v>
      </c>
      <c r="Q78" s="9"/>
    </row>
    <row r="79" spans="1:17" ht="15">
      <c r="A79" s="12"/>
      <c r="B79" s="44">
        <v>603</v>
      </c>
      <c r="C79" s="20" t="s">
        <v>135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4"/>
        <v>0</v>
      </c>
      <c r="P79" s="47">
        <f t="shared" si="15"/>
        <v>0</v>
      </c>
      <c r="Q79" s="9"/>
    </row>
    <row r="80" spans="1:17" ht="15">
      <c r="A80" s="12"/>
      <c r="B80" s="44">
        <v>604</v>
      </c>
      <c r="C80" s="20" t="s">
        <v>136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4"/>
        <v>0</v>
      </c>
      <c r="P80" s="47">
        <f t="shared" si="15"/>
        <v>0</v>
      </c>
      <c r="Q80" s="9"/>
    </row>
    <row r="81" spans="1:17" ht="15">
      <c r="A81" s="12"/>
      <c r="B81" s="44">
        <v>605</v>
      </c>
      <c r="C81" s="20" t="s">
        <v>137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4"/>
        <v>0</v>
      </c>
      <c r="P81" s="47">
        <f t="shared" si="15"/>
        <v>0</v>
      </c>
      <c r="Q81" s="9"/>
    </row>
    <row r="82" spans="1:17" ht="15">
      <c r="A82" s="12"/>
      <c r="B82" s="44">
        <v>606</v>
      </c>
      <c r="C82" s="20" t="s">
        <v>138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4"/>
        <v>0</v>
      </c>
      <c r="P82" s="47">
        <f t="shared" si="15"/>
        <v>0</v>
      </c>
      <c r="Q82" s="9"/>
    </row>
    <row r="83" spans="1:17" ht="15">
      <c r="A83" s="12"/>
      <c r="B83" s="44">
        <v>607</v>
      </c>
      <c r="C83" s="20" t="s">
        <v>139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4"/>
        <v>0</v>
      </c>
      <c r="P83" s="47">
        <f t="shared" si="15"/>
        <v>0</v>
      </c>
      <c r="Q83" s="9"/>
    </row>
    <row r="84" spans="1:17" ht="15">
      <c r="A84" s="12"/>
      <c r="B84" s="44">
        <v>608</v>
      </c>
      <c r="C84" s="20" t="s">
        <v>140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 t="shared" si="14"/>
        <v>0</v>
      </c>
      <c r="P84" s="47">
        <f t="shared" si="15"/>
        <v>0</v>
      </c>
      <c r="Q84" s="9"/>
    </row>
    <row r="85" spans="1:17" ht="15">
      <c r="A85" s="12"/>
      <c r="B85" s="44">
        <v>609</v>
      </c>
      <c r="C85" s="20" t="s">
        <v>141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f>SUM(D85:N85)</f>
        <v>0</v>
      </c>
      <c r="P85" s="47">
        <f t="shared" si="15"/>
        <v>0</v>
      </c>
      <c r="Q85" s="9"/>
    </row>
    <row r="86" spans="1:17" ht="15">
      <c r="A86" s="12"/>
      <c r="B86" s="44">
        <v>611</v>
      </c>
      <c r="C86" s="20" t="s">
        <v>142</v>
      </c>
      <c r="D86" s="46">
        <v>0</v>
      </c>
      <c r="E86" s="46"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f aca="true" t="shared" si="17" ref="O86:O149">SUM(D86:N86)</f>
        <v>0</v>
      </c>
      <c r="P86" s="47">
        <f t="shared" si="15"/>
        <v>0</v>
      </c>
      <c r="Q86" s="9"/>
    </row>
    <row r="87" spans="1:17" ht="15">
      <c r="A87" s="12"/>
      <c r="B87" s="44">
        <v>614</v>
      </c>
      <c r="C87" s="20" t="s">
        <v>143</v>
      </c>
      <c r="D87" s="46">
        <v>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f t="shared" si="17"/>
        <v>0</v>
      </c>
      <c r="P87" s="47">
        <f t="shared" si="15"/>
        <v>0</v>
      </c>
      <c r="Q87" s="9"/>
    </row>
    <row r="88" spans="1:17" ht="15">
      <c r="A88" s="12"/>
      <c r="B88" s="44">
        <v>615</v>
      </c>
      <c r="C88" s="20" t="s">
        <v>144</v>
      </c>
      <c r="D88" s="46">
        <v>0</v>
      </c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f t="shared" si="17"/>
        <v>0</v>
      </c>
      <c r="P88" s="47">
        <f t="shared" si="15"/>
        <v>0</v>
      </c>
      <c r="Q88" s="9"/>
    </row>
    <row r="89" spans="1:17" ht="15">
      <c r="A89" s="12"/>
      <c r="B89" s="44">
        <v>616</v>
      </c>
      <c r="C89" s="20" t="s">
        <v>145</v>
      </c>
      <c r="D89" s="46">
        <v>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f t="shared" si="17"/>
        <v>0</v>
      </c>
      <c r="P89" s="47">
        <f t="shared" si="15"/>
        <v>0</v>
      </c>
      <c r="Q89" s="9"/>
    </row>
    <row r="90" spans="1:17" ht="15">
      <c r="A90" s="12"/>
      <c r="B90" s="44">
        <v>617</v>
      </c>
      <c r="C90" s="20" t="s">
        <v>146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f t="shared" si="17"/>
        <v>0</v>
      </c>
      <c r="P90" s="47">
        <f t="shared" si="15"/>
        <v>0</v>
      </c>
      <c r="Q90" s="9"/>
    </row>
    <row r="91" spans="1:17" ht="15">
      <c r="A91" s="12"/>
      <c r="B91" s="44">
        <v>618</v>
      </c>
      <c r="C91" s="20" t="s">
        <v>147</v>
      </c>
      <c r="D91" s="46">
        <v>0</v>
      </c>
      <c r="E91" s="46">
        <v>0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f t="shared" si="17"/>
        <v>0</v>
      </c>
      <c r="P91" s="47">
        <f t="shared" si="15"/>
        <v>0</v>
      </c>
      <c r="Q91" s="9"/>
    </row>
    <row r="92" spans="1:17" ht="15">
      <c r="A92" s="12"/>
      <c r="B92" s="44">
        <v>619</v>
      </c>
      <c r="C92" s="20" t="s">
        <v>148</v>
      </c>
      <c r="D92" s="46">
        <v>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46">
        <f t="shared" si="17"/>
        <v>0</v>
      </c>
      <c r="P92" s="47">
        <f t="shared" si="15"/>
        <v>0</v>
      </c>
      <c r="Q92" s="9"/>
    </row>
    <row r="93" spans="1:17" ht="15">
      <c r="A93" s="12"/>
      <c r="B93" s="44">
        <v>622</v>
      </c>
      <c r="C93" s="20" t="s">
        <v>149</v>
      </c>
      <c r="D93" s="46">
        <v>0</v>
      </c>
      <c r="E93" s="46">
        <v>0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f t="shared" si="17"/>
        <v>0</v>
      </c>
      <c r="P93" s="47">
        <f t="shared" si="15"/>
        <v>0</v>
      </c>
      <c r="Q93" s="9"/>
    </row>
    <row r="94" spans="1:17" ht="15">
      <c r="A94" s="12"/>
      <c r="B94" s="44">
        <v>623</v>
      </c>
      <c r="C94" s="20" t="s">
        <v>150</v>
      </c>
      <c r="D94" s="46">
        <v>0</v>
      </c>
      <c r="E94" s="46">
        <v>0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f t="shared" si="17"/>
        <v>0</v>
      </c>
      <c r="P94" s="47">
        <f t="shared" si="15"/>
        <v>0</v>
      </c>
      <c r="Q94" s="9"/>
    </row>
    <row r="95" spans="1:17" ht="15">
      <c r="A95" s="12"/>
      <c r="B95" s="44">
        <v>624</v>
      </c>
      <c r="C95" s="20" t="s">
        <v>151</v>
      </c>
      <c r="D95" s="46">
        <v>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f t="shared" si="17"/>
        <v>0</v>
      </c>
      <c r="P95" s="47">
        <f t="shared" si="15"/>
        <v>0</v>
      </c>
      <c r="Q95" s="9"/>
    </row>
    <row r="96" spans="1:17" ht="15">
      <c r="A96" s="12"/>
      <c r="B96" s="44">
        <v>629</v>
      </c>
      <c r="C96" s="20" t="s">
        <v>152</v>
      </c>
      <c r="D96" s="46">
        <v>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f t="shared" si="17"/>
        <v>0</v>
      </c>
      <c r="P96" s="47">
        <f t="shared" si="15"/>
        <v>0</v>
      </c>
      <c r="Q96" s="9"/>
    </row>
    <row r="97" spans="1:17" ht="15">
      <c r="A97" s="12"/>
      <c r="B97" s="44">
        <v>631</v>
      </c>
      <c r="C97" s="20" t="s">
        <v>153</v>
      </c>
      <c r="D97" s="46">
        <v>0</v>
      </c>
      <c r="E97" s="46"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f t="shared" si="17"/>
        <v>0</v>
      </c>
      <c r="P97" s="47">
        <f t="shared" si="15"/>
        <v>0</v>
      </c>
      <c r="Q97" s="9"/>
    </row>
    <row r="98" spans="1:17" ht="15">
      <c r="A98" s="12"/>
      <c r="B98" s="44">
        <v>634</v>
      </c>
      <c r="C98" s="20" t="s">
        <v>154</v>
      </c>
      <c r="D98" s="46">
        <v>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f t="shared" si="17"/>
        <v>0</v>
      </c>
      <c r="P98" s="47">
        <f t="shared" si="15"/>
        <v>0</v>
      </c>
      <c r="Q98" s="9"/>
    </row>
    <row r="99" spans="1:17" ht="15">
      <c r="A99" s="12"/>
      <c r="B99" s="44">
        <v>635</v>
      </c>
      <c r="C99" s="20" t="s">
        <v>155</v>
      </c>
      <c r="D99" s="46">
        <v>0</v>
      </c>
      <c r="E99" s="46"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f t="shared" si="17"/>
        <v>0</v>
      </c>
      <c r="P99" s="47">
        <f t="shared" si="15"/>
        <v>0</v>
      </c>
      <c r="Q99" s="9"/>
    </row>
    <row r="100" spans="1:17" ht="15">
      <c r="A100" s="12"/>
      <c r="B100" s="44">
        <v>636</v>
      </c>
      <c r="C100" s="20" t="s">
        <v>156</v>
      </c>
      <c r="D100" s="46">
        <v>0</v>
      </c>
      <c r="E100" s="46">
        <v>0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f t="shared" si="17"/>
        <v>0</v>
      </c>
      <c r="P100" s="47">
        <f t="shared" si="15"/>
        <v>0</v>
      </c>
      <c r="Q100" s="9"/>
    </row>
    <row r="101" spans="1:17" ht="15">
      <c r="A101" s="12"/>
      <c r="B101" s="44">
        <v>637</v>
      </c>
      <c r="C101" s="20" t="s">
        <v>157</v>
      </c>
      <c r="D101" s="46">
        <v>0</v>
      </c>
      <c r="E101" s="46"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f t="shared" si="17"/>
        <v>0</v>
      </c>
      <c r="P101" s="47">
        <f t="shared" si="15"/>
        <v>0</v>
      </c>
      <c r="Q101" s="9"/>
    </row>
    <row r="102" spans="1:17" ht="15">
      <c r="A102" s="12"/>
      <c r="B102" s="44">
        <v>638</v>
      </c>
      <c r="C102" s="20" t="s">
        <v>158</v>
      </c>
      <c r="D102" s="46">
        <v>0</v>
      </c>
      <c r="E102" s="46"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f t="shared" si="17"/>
        <v>0</v>
      </c>
      <c r="P102" s="47">
        <f t="shared" si="15"/>
        <v>0</v>
      </c>
      <c r="Q102" s="9"/>
    </row>
    <row r="103" spans="1:17" ht="15">
      <c r="A103" s="12"/>
      <c r="B103" s="44">
        <v>639</v>
      </c>
      <c r="C103" s="20" t="s">
        <v>159</v>
      </c>
      <c r="D103" s="46">
        <v>0</v>
      </c>
      <c r="E103" s="46"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f t="shared" si="17"/>
        <v>0</v>
      </c>
      <c r="P103" s="47">
        <f t="shared" si="15"/>
        <v>0</v>
      </c>
      <c r="Q103" s="9"/>
    </row>
    <row r="104" spans="1:17" ht="15">
      <c r="A104" s="12"/>
      <c r="B104" s="44">
        <v>641</v>
      </c>
      <c r="C104" s="20" t="s">
        <v>160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f t="shared" si="17"/>
        <v>0</v>
      </c>
      <c r="P104" s="47">
        <f t="shared" si="15"/>
        <v>0</v>
      </c>
      <c r="Q104" s="9"/>
    </row>
    <row r="105" spans="1:17" ht="15">
      <c r="A105" s="12"/>
      <c r="B105" s="44">
        <v>642</v>
      </c>
      <c r="C105" s="20" t="s">
        <v>161</v>
      </c>
      <c r="D105" s="46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f t="shared" si="17"/>
        <v>0</v>
      </c>
      <c r="P105" s="47">
        <f t="shared" si="15"/>
        <v>0</v>
      </c>
      <c r="Q105" s="9"/>
    </row>
    <row r="106" spans="1:17" ht="15">
      <c r="A106" s="12"/>
      <c r="B106" s="44">
        <v>649</v>
      </c>
      <c r="C106" s="20" t="s">
        <v>162</v>
      </c>
      <c r="D106" s="46">
        <v>0</v>
      </c>
      <c r="E106" s="46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f t="shared" si="17"/>
        <v>0</v>
      </c>
      <c r="P106" s="47">
        <f t="shared" si="15"/>
        <v>0</v>
      </c>
      <c r="Q106" s="9"/>
    </row>
    <row r="107" spans="1:17" ht="15">
      <c r="A107" s="12"/>
      <c r="B107" s="44">
        <v>651</v>
      </c>
      <c r="C107" s="20" t="s">
        <v>163</v>
      </c>
      <c r="D107" s="46">
        <v>0</v>
      </c>
      <c r="E107" s="46"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f t="shared" si="17"/>
        <v>0</v>
      </c>
      <c r="P107" s="47">
        <f t="shared" si="15"/>
        <v>0</v>
      </c>
      <c r="Q107" s="9"/>
    </row>
    <row r="108" spans="1:17" ht="15">
      <c r="A108" s="12"/>
      <c r="B108" s="44">
        <v>654</v>
      </c>
      <c r="C108" s="20" t="s">
        <v>164</v>
      </c>
      <c r="D108" s="46">
        <v>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f t="shared" si="17"/>
        <v>0</v>
      </c>
      <c r="P108" s="47">
        <f t="shared" si="15"/>
        <v>0</v>
      </c>
      <c r="Q108" s="9"/>
    </row>
    <row r="109" spans="1:17" ht="15">
      <c r="A109" s="12"/>
      <c r="B109" s="44">
        <v>655</v>
      </c>
      <c r="C109" s="20" t="s">
        <v>165</v>
      </c>
      <c r="D109" s="46">
        <v>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f t="shared" si="17"/>
        <v>0</v>
      </c>
      <c r="P109" s="47">
        <f t="shared" si="15"/>
        <v>0</v>
      </c>
      <c r="Q109" s="9"/>
    </row>
    <row r="110" spans="1:17" ht="15">
      <c r="A110" s="12"/>
      <c r="B110" s="44">
        <v>656</v>
      </c>
      <c r="C110" s="20" t="s">
        <v>166</v>
      </c>
      <c r="D110" s="46">
        <v>0</v>
      </c>
      <c r="E110" s="46"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f t="shared" si="17"/>
        <v>0</v>
      </c>
      <c r="P110" s="47">
        <f t="shared" si="15"/>
        <v>0</v>
      </c>
      <c r="Q110" s="9"/>
    </row>
    <row r="111" spans="1:17" ht="15">
      <c r="A111" s="12"/>
      <c r="B111" s="44">
        <v>657</v>
      </c>
      <c r="C111" s="20" t="s">
        <v>167</v>
      </c>
      <c r="D111" s="46">
        <v>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f t="shared" si="17"/>
        <v>0</v>
      </c>
      <c r="P111" s="47">
        <f t="shared" si="15"/>
        <v>0</v>
      </c>
      <c r="Q111" s="9"/>
    </row>
    <row r="112" spans="1:17" ht="15">
      <c r="A112" s="12"/>
      <c r="B112" s="44">
        <v>658</v>
      </c>
      <c r="C112" s="20" t="s">
        <v>168</v>
      </c>
      <c r="D112" s="46">
        <v>0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f t="shared" si="17"/>
        <v>0</v>
      </c>
      <c r="P112" s="47">
        <f t="shared" si="15"/>
        <v>0</v>
      </c>
      <c r="Q112" s="9"/>
    </row>
    <row r="113" spans="1:17" ht="15">
      <c r="A113" s="12"/>
      <c r="B113" s="44">
        <v>659</v>
      </c>
      <c r="C113" s="20" t="s">
        <v>169</v>
      </c>
      <c r="D113" s="46">
        <v>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f t="shared" si="17"/>
        <v>0</v>
      </c>
      <c r="P113" s="47">
        <f t="shared" si="15"/>
        <v>0</v>
      </c>
      <c r="Q113" s="9"/>
    </row>
    <row r="114" spans="1:17" ht="15">
      <c r="A114" s="12"/>
      <c r="B114" s="44">
        <v>661</v>
      </c>
      <c r="C114" s="20" t="s">
        <v>170</v>
      </c>
      <c r="D114" s="46">
        <v>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f t="shared" si="17"/>
        <v>0</v>
      </c>
      <c r="P114" s="47">
        <f t="shared" si="15"/>
        <v>0</v>
      </c>
      <c r="Q114" s="9"/>
    </row>
    <row r="115" spans="1:17" ht="15">
      <c r="A115" s="12"/>
      <c r="B115" s="44">
        <v>662</v>
      </c>
      <c r="C115" s="20" t="s">
        <v>171</v>
      </c>
      <c r="D115" s="46">
        <v>0</v>
      </c>
      <c r="E115" s="46"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f t="shared" si="17"/>
        <v>0</v>
      </c>
      <c r="P115" s="47">
        <f t="shared" si="15"/>
        <v>0</v>
      </c>
      <c r="Q115" s="9"/>
    </row>
    <row r="116" spans="1:17" ht="15">
      <c r="A116" s="12"/>
      <c r="B116" s="44">
        <v>663</v>
      </c>
      <c r="C116" s="20" t="s">
        <v>172</v>
      </c>
      <c r="D116" s="46">
        <v>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f t="shared" si="17"/>
        <v>0</v>
      </c>
      <c r="P116" s="47">
        <f t="shared" si="15"/>
        <v>0</v>
      </c>
      <c r="Q116" s="9"/>
    </row>
    <row r="117" spans="1:17" ht="15">
      <c r="A117" s="12"/>
      <c r="B117" s="44">
        <v>664</v>
      </c>
      <c r="C117" s="20" t="s">
        <v>173</v>
      </c>
      <c r="D117" s="46">
        <v>0</v>
      </c>
      <c r="E117" s="46"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f t="shared" si="17"/>
        <v>0</v>
      </c>
      <c r="P117" s="47">
        <f t="shared" si="15"/>
        <v>0</v>
      </c>
      <c r="Q117" s="9"/>
    </row>
    <row r="118" spans="1:17" ht="15">
      <c r="A118" s="12"/>
      <c r="B118" s="44">
        <v>665</v>
      </c>
      <c r="C118" s="20" t="s">
        <v>174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f t="shared" si="17"/>
        <v>0</v>
      </c>
      <c r="P118" s="47">
        <f t="shared" si="15"/>
        <v>0</v>
      </c>
      <c r="Q118" s="9"/>
    </row>
    <row r="119" spans="1:17" ht="15">
      <c r="A119" s="12"/>
      <c r="B119" s="44">
        <v>666</v>
      </c>
      <c r="C119" s="20" t="s">
        <v>175</v>
      </c>
      <c r="D119" s="46">
        <v>0</v>
      </c>
      <c r="E119" s="46"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f t="shared" si="17"/>
        <v>0</v>
      </c>
      <c r="P119" s="47">
        <f t="shared" si="15"/>
        <v>0</v>
      </c>
      <c r="Q119" s="9"/>
    </row>
    <row r="120" spans="1:17" ht="15">
      <c r="A120" s="12"/>
      <c r="B120" s="44">
        <v>667</v>
      </c>
      <c r="C120" s="20" t="s">
        <v>176</v>
      </c>
      <c r="D120" s="46">
        <v>0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f t="shared" si="17"/>
        <v>0</v>
      </c>
      <c r="P120" s="47">
        <f t="shared" si="15"/>
        <v>0</v>
      </c>
      <c r="Q120" s="9"/>
    </row>
    <row r="121" spans="1:17" ht="15">
      <c r="A121" s="12"/>
      <c r="B121" s="44">
        <v>669</v>
      </c>
      <c r="C121" s="20" t="s">
        <v>177</v>
      </c>
      <c r="D121" s="46">
        <v>0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f t="shared" si="17"/>
        <v>0</v>
      </c>
      <c r="P121" s="47">
        <f t="shared" si="15"/>
        <v>0</v>
      </c>
      <c r="Q121" s="9"/>
    </row>
    <row r="122" spans="1:17" ht="15">
      <c r="A122" s="12"/>
      <c r="B122" s="44">
        <v>671</v>
      </c>
      <c r="C122" s="20" t="s">
        <v>178</v>
      </c>
      <c r="D122" s="46">
        <v>0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0</v>
      </c>
      <c r="O122" s="46">
        <f t="shared" si="17"/>
        <v>0</v>
      </c>
      <c r="P122" s="47">
        <f t="shared" si="15"/>
        <v>0</v>
      </c>
      <c r="Q122" s="9"/>
    </row>
    <row r="123" spans="1:17" ht="15">
      <c r="A123" s="12"/>
      <c r="B123" s="44">
        <v>674</v>
      </c>
      <c r="C123" s="20" t="s">
        <v>179</v>
      </c>
      <c r="D123" s="46">
        <v>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f t="shared" si="17"/>
        <v>0</v>
      </c>
      <c r="P123" s="47">
        <f t="shared" si="15"/>
        <v>0</v>
      </c>
      <c r="Q123" s="9"/>
    </row>
    <row r="124" spans="1:17" ht="15">
      <c r="A124" s="12"/>
      <c r="B124" s="44">
        <v>675</v>
      </c>
      <c r="C124" s="20" t="s">
        <v>180</v>
      </c>
      <c r="D124" s="46">
        <v>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f t="shared" si="17"/>
        <v>0</v>
      </c>
      <c r="P124" s="47">
        <f t="shared" si="15"/>
        <v>0</v>
      </c>
      <c r="Q124" s="9"/>
    </row>
    <row r="125" spans="1:17" ht="15">
      <c r="A125" s="12"/>
      <c r="B125" s="44">
        <v>676</v>
      </c>
      <c r="C125" s="20" t="s">
        <v>181</v>
      </c>
      <c r="D125" s="46">
        <v>0</v>
      </c>
      <c r="E125" s="46">
        <v>0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f t="shared" si="17"/>
        <v>0</v>
      </c>
      <c r="P125" s="47">
        <f t="shared" si="15"/>
        <v>0</v>
      </c>
      <c r="Q125" s="9"/>
    </row>
    <row r="126" spans="1:17" ht="15">
      <c r="A126" s="12"/>
      <c r="B126" s="44">
        <v>677</v>
      </c>
      <c r="C126" s="20" t="s">
        <v>182</v>
      </c>
      <c r="D126" s="46">
        <v>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f t="shared" si="17"/>
        <v>0</v>
      </c>
      <c r="P126" s="47">
        <f t="shared" si="15"/>
        <v>0</v>
      </c>
      <c r="Q126" s="9"/>
    </row>
    <row r="127" spans="1:17" ht="15">
      <c r="A127" s="12"/>
      <c r="B127" s="44">
        <v>678</v>
      </c>
      <c r="C127" s="20" t="s">
        <v>183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f t="shared" si="17"/>
        <v>0</v>
      </c>
      <c r="P127" s="47">
        <f t="shared" si="15"/>
        <v>0</v>
      </c>
      <c r="Q127" s="9"/>
    </row>
    <row r="128" spans="1:17" ht="15">
      <c r="A128" s="12"/>
      <c r="B128" s="44">
        <v>679</v>
      </c>
      <c r="C128" s="20" t="s">
        <v>184</v>
      </c>
      <c r="D128" s="46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f t="shared" si="17"/>
        <v>0</v>
      </c>
      <c r="P128" s="47">
        <f t="shared" si="15"/>
        <v>0</v>
      </c>
      <c r="Q128" s="9"/>
    </row>
    <row r="129" spans="1:17" ht="15">
      <c r="A129" s="12"/>
      <c r="B129" s="44">
        <v>682</v>
      </c>
      <c r="C129" s="20" t="s">
        <v>185</v>
      </c>
      <c r="D129" s="46">
        <v>0</v>
      </c>
      <c r="E129" s="46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f t="shared" si="17"/>
        <v>0</v>
      </c>
      <c r="P129" s="47">
        <f t="shared" si="15"/>
        <v>0</v>
      </c>
      <c r="Q129" s="9"/>
    </row>
    <row r="130" spans="1:17" ht="15">
      <c r="A130" s="12"/>
      <c r="B130" s="44">
        <v>683</v>
      </c>
      <c r="C130" s="20" t="s">
        <v>186</v>
      </c>
      <c r="D130" s="46">
        <v>0</v>
      </c>
      <c r="E130" s="46"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f t="shared" si="17"/>
        <v>0</v>
      </c>
      <c r="P130" s="47">
        <f t="shared" si="15"/>
        <v>0</v>
      </c>
      <c r="Q130" s="9"/>
    </row>
    <row r="131" spans="1:17" ht="15">
      <c r="A131" s="12"/>
      <c r="B131" s="44">
        <v>684</v>
      </c>
      <c r="C131" s="20" t="s">
        <v>187</v>
      </c>
      <c r="D131" s="46">
        <v>0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f t="shared" si="17"/>
        <v>0</v>
      </c>
      <c r="P131" s="47">
        <f t="shared" si="15"/>
        <v>0</v>
      </c>
      <c r="Q131" s="9"/>
    </row>
    <row r="132" spans="1:17" ht="15">
      <c r="A132" s="12"/>
      <c r="B132" s="44">
        <v>685</v>
      </c>
      <c r="C132" s="20" t="s">
        <v>188</v>
      </c>
      <c r="D132" s="46">
        <v>0</v>
      </c>
      <c r="E132" s="46">
        <v>0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f t="shared" si="17"/>
        <v>0</v>
      </c>
      <c r="P132" s="47">
        <f t="shared" si="15"/>
        <v>0</v>
      </c>
      <c r="Q132" s="9"/>
    </row>
    <row r="133" spans="1:17" ht="15">
      <c r="A133" s="12"/>
      <c r="B133" s="44">
        <v>689</v>
      </c>
      <c r="C133" s="20" t="s">
        <v>189</v>
      </c>
      <c r="D133" s="46">
        <v>0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f t="shared" si="17"/>
        <v>0</v>
      </c>
      <c r="P133" s="47">
        <f aca="true" t="shared" si="18" ref="P133:P178">(O133/P$180)</f>
        <v>0</v>
      </c>
      <c r="Q133" s="9"/>
    </row>
    <row r="134" spans="1:17" ht="15">
      <c r="A134" s="12"/>
      <c r="B134" s="44">
        <v>691</v>
      </c>
      <c r="C134" s="20" t="s">
        <v>190</v>
      </c>
      <c r="D134" s="46">
        <v>0</v>
      </c>
      <c r="E134" s="46"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f t="shared" si="17"/>
        <v>0</v>
      </c>
      <c r="P134" s="47">
        <f t="shared" si="18"/>
        <v>0</v>
      </c>
      <c r="Q134" s="9"/>
    </row>
    <row r="135" spans="1:17" ht="15">
      <c r="A135" s="12"/>
      <c r="B135" s="44">
        <v>694</v>
      </c>
      <c r="C135" s="20" t="s">
        <v>191</v>
      </c>
      <c r="D135" s="46">
        <v>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f t="shared" si="17"/>
        <v>0</v>
      </c>
      <c r="P135" s="47">
        <f t="shared" si="18"/>
        <v>0</v>
      </c>
      <c r="Q135" s="9"/>
    </row>
    <row r="136" spans="1:17" ht="15">
      <c r="A136" s="12"/>
      <c r="B136" s="44">
        <v>695</v>
      </c>
      <c r="C136" s="20" t="s">
        <v>192</v>
      </c>
      <c r="D136" s="46">
        <v>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f t="shared" si="17"/>
        <v>0</v>
      </c>
      <c r="P136" s="47">
        <f t="shared" si="18"/>
        <v>0</v>
      </c>
      <c r="Q136" s="9"/>
    </row>
    <row r="137" spans="1:17" ht="15">
      <c r="A137" s="12"/>
      <c r="B137" s="44">
        <v>696</v>
      </c>
      <c r="C137" s="20" t="s">
        <v>193</v>
      </c>
      <c r="D137" s="46">
        <v>0</v>
      </c>
      <c r="E137" s="46"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f t="shared" si="17"/>
        <v>0</v>
      </c>
      <c r="P137" s="47">
        <f t="shared" si="18"/>
        <v>0</v>
      </c>
      <c r="Q137" s="9"/>
    </row>
    <row r="138" spans="1:17" ht="15">
      <c r="A138" s="12"/>
      <c r="B138" s="44">
        <v>697</v>
      </c>
      <c r="C138" s="20" t="s">
        <v>194</v>
      </c>
      <c r="D138" s="46">
        <v>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f t="shared" si="17"/>
        <v>0</v>
      </c>
      <c r="P138" s="47">
        <f t="shared" si="18"/>
        <v>0</v>
      </c>
      <c r="Q138" s="9"/>
    </row>
    <row r="139" spans="1:17" ht="15">
      <c r="A139" s="12"/>
      <c r="B139" s="44">
        <v>698</v>
      </c>
      <c r="C139" s="20" t="s">
        <v>195</v>
      </c>
      <c r="D139" s="46">
        <v>0</v>
      </c>
      <c r="E139" s="46">
        <v>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f t="shared" si="17"/>
        <v>0</v>
      </c>
      <c r="P139" s="47">
        <f t="shared" si="18"/>
        <v>0</v>
      </c>
      <c r="Q139" s="9"/>
    </row>
    <row r="140" spans="1:17" ht="15">
      <c r="A140" s="12"/>
      <c r="B140" s="44">
        <v>699</v>
      </c>
      <c r="C140" s="20" t="s">
        <v>196</v>
      </c>
      <c r="D140" s="46">
        <v>0</v>
      </c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f t="shared" si="17"/>
        <v>0</v>
      </c>
      <c r="P140" s="47">
        <f t="shared" si="18"/>
        <v>0</v>
      </c>
      <c r="Q140" s="9"/>
    </row>
    <row r="141" spans="1:17" ht="15">
      <c r="A141" s="12"/>
      <c r="B141" s="44">
        <v>701</v>
      </c>
      <c r="C141" s="20" t="s">
        <v>197</v>
      </c>
      <c r="D141" s="46">
        <v>0</v>
      </c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f t="shared" si="17"/>
        <v>0</v>
      </c>
      <c r="P141" s="47">
        <f t="shared" si="18"/>
        <v>0</v>
      </c>
      <c r="Q141" s="9"/>
    </row>
    <row r="142" spans="1:17" ht="15">
      <c r="A142" s="12"/>
      <c r="B142" s="44">
        <v>702</v>
      </c>
      <c r="C142" s="20" t="s">
        <v>198</v>
      </c>
      <c r="D142" s="46">
        <v>0</v>
      </c>
      <c r="E142" s="46">
        <v>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f t="shared" si="17"/>
        <v>0</v>
      </c>
      <c r="P142" s="47">
        <f t="shared" si="18"/>
        <v>0</v>
      </c>
      <c r="Q142" s="9"/>
    </row>
    <row r="143" spans="1:17" ht="15">
      <c r="A143" s="12"/>
      <c r="B143" s="44">
        <v>703</v>
      </c>
      <c r="C143" s="20" t="s">
        <v>199</v>
      </c>
      <c r="D143" s="46">
        <v>0</v>
      </c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f t="shared" si="17"/>
        <v>0</v>
      </c>
      <c r="P143" s="47">
        <f t="shared" si="18"/>
        <v>0</v>
      </c>
      <c r="Q143" s="9"/>
    </row>
    <row r="144" spans="1:17" ht="15">
      <c r="A144" s="12"/>
      <c r="B144" s="44">
        <v>704</v>
      </c>
      <c r="C144" s="20" t="s">
        <v>200</v>
      </c>
      <c r="D144" s="46">
        <v>0</v>
      </c>
      <c r="E144" s="46">
        <v>0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f t="shared" si="17"/>
        <v>0</v>
      </c>
      <c r="P144" s="47">
        <f t="shared" si="18"/>
        <v>0</v>
      </c>
      <c r="Q144" s="9"/>
    </row>
    <row r="145" spans="1:17" ht="15">
      <c r="A145" s="12"/>
      <c r="B145" s="44">
        <v>709</v>
      </c>
      <c r="C145" s="20" t="s">
        <v>201</v>
      </c>
      <c r="D145" s="46">
        <v>0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f t="shared" si="17"/>
        <v>0</v>
      </c>
      <c r="P145" s="47">
        <f t="shared" si="18"/>
        <v>0</v>
      </c>
      <c r="Q145" s="9"/>
    </row>
    <row r="146" spans="1:17" ht="15">
      <c r="A146" s="12"/>
      <c r="B146" s="44">
        <v>711</v>
      </c>
      <c r="C146" s="20" t="s">
        <v>202</v>
      </c>
      <c r="D146" s="46">
        <v>0</v>
      </c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f t="shared" si="17"/>
        <v>0</v>
      </c>
      <c r="P146" s="47">
        <f t="shared" si="18"/>
        <v>0</v>
      </c>
      <c r="Q146" s="9"/>
    </row>
    <row r="147" spans="1:17" ht="15">
      <c r="A147" s="12"/>
      <c r="B147" s="44">
        <v>712</v>
      </c>
      <c r="C147" s="20" t="s">
        <v>203</v>
      </c>
      <c r="D147" s="46">
        <v>0</v>
      </c>
      <c r="E147" s="46"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f t="shared" si="17"/>
        <v>0</v>
      </c>
      <c r="P147" s="47">
        <f t="shared" si="18"/>
        <v>0</v>
      </c>
      <c r="Q147" s="9"/>
    </row>
    <row r="148" spans="1:17" ht="15">
      <c r="A148" s="12"/>
      <c r="B148" s="44">
        <v>713</v>
      </c>
      <c r="C148" s="20" t="s">
        <v>204</v>
      </c>
      <c r="D148" s="46">
        <v>0</v>
      </c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f t="shared" si="17"/>
        <v>0</v>
      </c>
      <c r="P148" s="47">
        <f t="shared" si="18"/>
        <v>0</v>
      </c>
      <c r="Q148" s="9"/>
    </row>
    <row r="149" spans="1:17" ht="15">
      <c r="A149" s="12"/>
      <c r="B149" s="44">
        <v>714</v>
      </c>
      <c r="C149" s="20" t="s">
        <v>205</v>
      </c>
      <c r="D149" s="46">
        <v>0</v>
      </c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f t="shared" si="17"/>
        <v>0</v>
      </c>
      <c r="P149" s="47">
        <f t="shared" si="18"/>
        <v>0</v>
      </c>
      <c r="Q149" s="9"/>
    </row>
    <row r="150" spans="1:17" ht="15">
      <c r="A150" s="12"/>
      <c r="B150" s="44">
        <v>715</v>
      </c>
      <c r="C150" s="20" t="s">
        <v>206</v>
      </c>
      <c r="D150" s="46">
        <v>0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f aca="true" t="shared" si="19" ref="O150:O177">SUM(D150:N150)</f>
        <v>0</v>
      </c>
      <c r="P150" s="47">
        <f t="shared" si="18"/>
        <v>0</v>
      </c>
      <c r="Q150" s="9"/>
    </row>
    <row r="151" spans="1:17" ht="15">
      <c r="A151" s="12"/>
      <c r="B151" s="44">
        <v>716</v>
      </c>
      <c r="C151" s="20" t="s">
        <v>207</v>
      </c>
      <c r="D151" s="46">
        <v>0</v>
      </c>
      <c r="E151" s="46"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f t="shared" si="19"/>
        <v>0</v>
      </c>
      <c r="P151" s="47">
        <f t="shared" si="18"/>
        <v>0</v>
      </c>
      <c r="Q151" s="9"/>
    </row>
    <row r="152" spans="1:17" ht="15">
      <c r="A152" s="12"/>
      <c r="B152" s="44">
        <v>719</v>
      </c>
      <c r="C152" s="20" t="s">
        <v>208</v>
      </c>
      <c r="D152" s="46">
        <v>0</v>
      </c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f t="shared" si="19"/>
        <v>0</v>
      </c>
      <c r="P152" s="47">
        <f t="shared" si="18"/>
        <v>0</v>
      </c>
      <c r="Q152" s="9"/>
    </row>
    <row r="153" spans="1:17" ht="15">
      <c r="A153" s="12"/>
      <c r="B153" s="44">
        <v>721</v>
      </c>
      <c r="C153" s="20" t="s">
        <v>209</v>
      </c>
      <c r="D153" s="46">
        <v>0</v>
      </c>
      <c r="E153" s="46">
        <v>0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f t="shared" si="19"/>
        <v>0</v>
      </c>
      <c r="P153" s="47">
        <f t="shared" si="18"/>
        <v>0</v>
      </c>
      <c r="Q153" s="9"/>
    </row>
    <row r="154" spans="1:17" ht="15">
      <c r="A154" s="12"/>
      <c r="B154" s="44">
        <v>724</v>
      </c>
      <c r="C154" s="20" t="s">
        <v>210</v>
      </c>
      <c r="D154" s="46">
        <v>0</v>
      </c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f t="shared" si="19"/>
        <v>0</v>
      </c>
      <c r="P154" s="47">
        <f t="shared" si="18"/>
        <v>0</v>
      </c>
      <c r="Q154" s="9"/>
    </row>
    <row r="155" spans="1:17" ht="15">
      <c r="A155" s="12"/>
      <c r="B155" s="44">
        <v>725</v>
      </c>
      <c r="C155" s="20" t="s">
        <v>211</v>
      </c>
      <c r="D155" s="46">
        <v>0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f t="shared" si="19"/>
        <v>0</v>
      </c>
      <c r="P155" s="47">
        <f t="shared" si="18"/>
        <v>0</v>
      </c>
      <c r="Q155" s="9"/>
    </row>
    <row r="156" spans="1:17" ht="15">
      <c r="A156" s="12"/>
      <c r="B156" s="44">
        <v>726</v>
      </c>
      <c r="C156" s="20" t="s">
        <v>212</v>
      </c>
      <c r="D156" s="46">
        <v>0</v>
      </c>
      <c r="E156" s="46">
        <v>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f t="shared" si="19"/>
        <v>0</v>
      </c>
      <c r="P156" s="47">
        <f t="shared" si="18"/>
        <v>0</v>
      </c>
      <c r="Q156" s="9"/>
    </row>
    <row r="157" spans="1:17" ht="15">
      <c r="A157" s="12"/>
      <c r="B157" s="44">
        <v>727</v>
      </c>
      <c r="C157" s="20" t="s">
        <v>213</v>
      </c>
      <c r="D157" s="46">
        <v>0</v>
      </c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f t="shared" si="19"/>
        <v>0</v>
      </c>
      <c r="P157" s="47">
        <f t="shared" si="18"/>
        <v>0</v>
      </c>
      <c r="Q157" s="9"/>
    </row>
    <row r="158" spans="1:17" ht="15">
      <c r="A158" s="12"/>
      <c r="B158" s="44">
        <v>728</v>
      </c>
      <c r="C158" s="20" t="s">
        <v>214</v>
      </c>
      <c r="D158" s="46">
        <v>0</v>
      </c>
      <c r="E158" s="46"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f t="shared" si="19"/>
        <v>0</v>
      </c>
      <c r="P158" s="47">
        <f t="shared" si="18"/>
        <v>0</v>
      </c>
      <c r="Q158" s="9"/>
    </row>
    <row r="159" spans="1:17" ht="15">
      <c r="A159" s="12"/>
      <c r="B159" s="44">
        <v>729</v>
      </c>
      <c r="C159" s="20" t="s">
        <v>215</v>
      </c>
      <c r="D159" s="46">
        <v>0</v>
      </c>
      <c r="E159" s="46"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f t="shared" si="19"/>
        <v>0</v>
      </c>
      <c r="P159" s="47">
        <f t="shared" si="18"/>
        <v>0</v>
      </c>
      <c r="Q159" s="9"/>
    </row>
    <row r="160" spans="1:17" ht="15">
      <c r="A160" s="12"/>
      <c r="B160" s="44">
        <v>732</v>
      </c>
      <c r="C160" s="20" t="s">
        <v>216</v>
      </c>
      <c r="D160" s="46">
        <v>0</v>
      </c>
      <c r="E160" s="46"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f t="shared" si="19"/>
        <v>0</v>
      </c>
      <c r="P160" s="47">
        <f t="shared" si="18"/>
        <v>0</v>
      </c>
      <c r="Q160" s="9"/>
    </row>
    <row r="161" spans="1:17" ht="15">
      <c r="A161" s="12"/>
      <c r="B161" s="44">
        <v>733</v>
      </c>
      <c r="C161" s="20" t="s">
        <v>217</v>
      </c>
      <c r="D161" s="46">
        <v>0</v>
      </c>
      <c r="E161" s="46"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f t="shared" si="19"/>
        <v>0</v>
      </c>
      <c r="P161" s="47">
        <f t="shared" si="18"/>
        <v>0</v>
      </c>
      <c r="Q161" s="9"/>
    </row>
    <row r="162" spans="1:17" ht="15">
      <c r="A162" s="12"/>
      <c r="B162" s="44">
        <v>734</v>
      </c>
      <c r="C162" s="20" t="s">
        <v>218</v>
      </c>
      <c r="D162" s="46">
        <v>0</v>
      </c>
      <c r="E162" s="46"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f t="shared" si="19"/>
        <v>0</v>
      </c>
      <c r="P162" s="47">
        <f t="shared" si="18"/>
        <v>0</v>
      </c>
      <c r="Q162" s="9"/>
    </row>
    <row r="163" spans="1:17" ht="15">
      <c r="A163" s="12"/>
      <c r="B163" s="44">
        <v>739</v>
      </c>
      <c r="C163" s="20" t="s">
        <v>219</v>
      </c>
      <c r="D163" s="46">
        <v>0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f t="shared" si="19"/>
        <v>0</v>
      </c>
      <c r="P163" s="47">
        <f t="shared" si="18"/>
        <v>0</v>
      </c>
      <c r="Q163" s="9"/>
    </row>
    <row r="164" spans="1:17" ht="15">
      <c r="A164" s="12"/>
      <c r="B164" s="44">
        <v>741</v>
      </c>
      <c r="C164" s="20" t="s">
        <v>220</v>
      </c>
      <c r="D164" s="46">
        <v>0</v>
      </c>
      <c r="E164" s="46"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f t="shared" si="19"/>
        <v>0</v>
      </c>
      <c r="P164" s="47">
        <f t="shared" si="18"/>
        <v>0</v>
      </c>
      <c r="Q164" s="9"/>
    </row>
    <row r="165" spans="1:17" ht="15">
      <c r="A165" s="12"/>
      <c r="B165" s="44">
        <v>744</v>
      </c>
      <c r="C165" s="20" t="s">
        <v>221</v>
      </c>
      <c r="D165" s="46">
        <v>0</v>
      </c>
      <c r="E165" s="46">
        <v>0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f t="shared" si="19"/>
        <v>0</v>
      </c>
      <c r="P165" s="47">
        <f t="shared" si="18"/>
        <v>0</v>
      </c>
      <c r="Q165" s="9"/>
    </row>
    <row r="166" spans="1:17" ht="15">
      <c r="A166" s="12"/>
      <c r="B166" s="44">
        <v>745</v>
      </c>
      <c r="C166" s="20" t="s">
        <v>222</v>
      </c>
      <c r="D166" s="46">
        <v>0</v>
      </c>
      <c r="E166" s="46"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f t="shared" si="19"/>
        <v>0</v>
      </c>
      <c r="P166" s="47">
        <f t="shared" si="18"/>
        <v>0</v>
      </c>
      <c r="Q166" s="9"/>
    </row>
    <row r="167" spans="1:17" ht="15">
      <c r="A167" s="12"/>
      <c r="B167" s="44">
        <v>746</v>
      </c>
      <c r="C167" s="20" t="s">
        <v>223</v>
      </c>
      <c r="D167" s="46">
        <v>0</v>
      </c>
      <c r="E167" s="46">
        <v>0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f t="shared" si="19"/>
        <v>0</v>
      </c>
      <c r="P167" s="47">
        <f t="shared" si="18"/>
        <v>0</v>
      </c>
      <c r="Q167" s="9"/>
    </row>
    <row r="168" spans="1:17" ht="15">
      <c r="A168" s="12"/>
      <c r="B168" s="44">
        <v>747</v>
      </c>
      <c r="C168" s="20" t="s">
        <v>224</v>
      </c>
      <c r="D168" s="46">
        <v>0</v>
      </c>
      <c r="E168" s="46">
        <v>0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f t="shared" si="19"/>
        <v>0</v>
      </c>
      <c r="P168" s="47">
        <f t="shared" si="18"/>
        <v>0</v>
      </c>
      <c r="Q168" s="9"/>
    </row>
    <row r="169" spans="1:17" ht="15">
      <c r="A169" s="12"/>
      <c r="B169" s="44">
        <v>748</v>
      </c>
      <c r="C169" s="20" t="s">
        <v>225</v>
      </c>
      <c r="D169" s="46">
        <v>0</v>
      </c>
      <c r="E169" s="46"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f t="shared" si="19"/>
        <v>0</v>
      </c>
      <c r="P169" s="47">
        <f t="shared" si="18"/>
        <v>0</v>
      </c>
      <c r="Q169" s="9"/>
    </row>
    <row r="170" spans="1:17" ht="15">
      <c r="A170" s="12"/>
      <c r="B170" s="44">
        <v>749</v>
      </c>
      <c r="C170" s="20" t="s">
        <v>226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f t="shared" si="19"/>
        <v>0</v>
      </c>
      <c r="P170" s="47">
        <f t="shared" si="18"/>
        <v>0</v>
      </c>
      <c r="Q170" s="9"/>
    </row>
    <row r="171" spans="1:17" ht="15">
      <c r="A171" s="12"/>
      <c r="B171" s="44">
        <v>751</v>
      </c>
      <c r="C171" s="20" t="s">
        <v>227</v>
      </c>
      <c r="D171" s="46">
        <v>0</v>
      </c>
      <c r="E171" s="46"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f t="shared" si="19"/>
        <v>0</v>
      </c>
      <c r="P171" s="47">
        <f t="shared" si="18"/>
        <v>0</v>
      </c>
      <c r="Q171" s="9"/>
    </row>
    <row r="172" spans="1:17" ht="15">
      <c r="A172" s="12"/>
      <c r="B172" s="44">
        <v>752</v>
      </c>
      <c r="C172" s="20" t="s">
        <v>228</v>
      </c>
      <c r="D172" s="46">
        <v>0</v>
      </c>
      <c r="E172" s="46">
        <v>0</v>
      </c>
      <c r="F172" s="46">
        <v>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f t="shared" si="19"/>
        <v>0</v>
      </c>
      <c r="P172" s="47">
        <f t="shared" si="18"/>
        <v>0</v>
      </c>
      <c r="Q172" s="9"/>
    </row>
    <row r="173" spans="1:17" ht="15">
      <c r="A173" s="12"/>
      <c r="B173" s="44">
        <v>759</v>
      </c>
      <c r="C173" s="20" t="s">
        <v>229</v>
      </c>
      <c r="D173" s="46">
        <v>0</v>
      </c>
      <c r="E173" s="46"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f t="shared" si="19"/>
        <v>0</v>
      </c>
      <c r="P173" s="47">
        <f t="shared" si="18"/>
        <v>0</v>
      </c>
      <c r="Q173" s="9"/>
    </row>
    <row r="174" spans="1:17" ht="15">
      <c r="A174" s="12"/>
      <c r="B174" s="44">
        <v>761</v>
      </c>
      <c r="C174" s="20" t="s">
        <v>230</v>
      </c>
      <c r="D174" s="46">
        <v>0</v>
      </c>
      <c r="E174" s="46">
        <v>0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f t="shared" si="19"/>
        <v>0</v>
      </c>
      <c r="P174" s="47">
        <f t="shared" si="18"/>
        <v>0</v>
      </c>
      <c r="Q174" s="9"/>
    </row>
    <row r="175" spans="1:17" ht="15">
      <c r="A175" s="12"/>
      <c r="B175" s="44">
        <v>764</v>
      </c>
      <c r="C175" s="20" t="s">
        <v>231</v>
      </c>
      <c r="D175" s="46">
        <v>0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f t="shared" si="19"/>
        <v>0</v>
      </c>
      <c r="P175" s="47">
        <f t="shared" si="18"/>
        <v>0</v>
      </c>
      <c r="Q175" s="9"/>
    </row>
    <row r="176" spans="1:17" ht="15">
      <c r="A176" s="12"/>
      <c r="B176" s="44">
        <v>765</v>
      </c>
      <c r="C176" s="20" t="s">
        <v>232</v>
      </c>
      <c r="D176" s="46">
        <v>0</v>
      </c>
      <c r="E176" s="46">
        <v>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f t="shared" si="19"/>
        <v>0</v>
      </c>
      <c r="P176" s="47">
        <f t="shared" si="18"/>
        <v>0</v>
      </c>
      <c r="Q176" s="9"/>
    </row>
    <row r="177" spans="1:17" ht="15.75" thickBot="1">
      <c r="A177" s="12"/>
      <c r="B177" s="44">
        <v>769</v>
      </c>
      <c r="C177" s="20" t="s">
        <v>233</v>
      </c>
      <c r="D177" s="46">
        <v>0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f t="shared" si="19"/>
        <v>0</v>
      </c>
      <c r="P177" s="47">
        <f t="shared" si="18"/>
        <v>0</v>
      </c>
      <c r="Q177" s="9"/>
    </row>
    <row r="178" spans="1:120" ht="16.5" thickBot="1">
      <c r="A178" s="14" t="s">
        <v>10</v>
      </c>
      <c r="B178" s="23"/>
      <c r="C178" s="22"/>
      <c r="D178" s="15">
        <f aca="true" t="shared" si="20" ref="D178:N178">SUM(D5,D15,D25,D35,D42,D48,D55,D63,D75)</f>
        <v>0</v>
      </c>
      <c r="E178" s="15">
        <f t="shared" si="20"/>
        <v>0</v>
      </c>
      <c r="F178" s="15">
        <f t="shared" si="20"/>
        <v>0</v>
      </c>
      <c r="G178" s="15">
        <f t="shared" si="20"/>
        <v>0</v>
      </c>
      <c r="H178" s="15">
        <f t="shared" si="20"/>
        <v>0</v>
      </c>
      <c r="I178" s="15">
        <f t="shared" si="20"/>
        <v>0</v>
      </c>
      <c r="J178" s="15">
        <f t="shared" si="20"/>
        <v>0</v>
      </c>
      <c r="K178" s="15">
        <f t="shared" si="20"/>
        <v>0</v>
      </c>
      <c r="L178" s="15">
        <f>SUM(L5,L15,L25,L35,L42,L48,L55,L63,L75)</f>
        <v>0</v>
      </c>
      <c r="M178" s="15">
        <f t="shared" si="20"/>
        <v>0</v>
      </c>
      <c r="N178" s="15">
        <f t="shared" si="20"/>
        <v>0</v>
      </c>
      <c r="O178" s="15">
        <f>SUM(D178:N178)</f>
        <v>0</v>
      </c>
      <c r="P178" s="37">
        <f t="shared" si="18"/>
        <v>0</v>
      </c>
      <c r="Q178" s="6"/>
      <c r="R178" s="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</row>
    <row r="179" spans="1:16" ht="15">
      <c r="A179" s="16"/>
      <c r="B179" s="18"/>
      <c r="C179" s="18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9"/>
    </row>
    <row r="180" spans="1:16" ht="15">
      <c r="A180" s="38"/>
      <c r="B180" s="39"/>
      <c r="C180" s="39"/>
      <c r="D180" s="40"/>
      <c r="E180" s="40"/>
      <c r="F180" s="40"/>
      <c r="G180" s="40"/>
      <c r="H180" s="40"/>
      <c r="I180" s="40"/>
      <c r="J180" s="40"/>
      <c r="K180" s="40"/>
      <c r="L180" s="40"/>
      <c r="M180" s="93" t="s">
        <v>234</v>
      </c>
      <c r="N180" s="93"/>
      <c r="O180" s="93"/>
      <c r="P180" s="41">
        <v>762</v>
      </c>
    </row>
    <row r="181" spans="1:16" ht="15">
      <c r="A181" s="94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6"/>
    </row>
    <row r="182" spans="1:16" ht="15.75" customHeight="1" thickBot="1">
      <c r="A182" s="97" t="s">
        <v>46</v>
      </c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9"/>
    </row>
  </sheetData>
  <sheetProtection/>
  <mergeCells count="10">
    <mergeCell ref="M180:O180"/>
    <mergeCell ref="A181:P181"/>
    <mergeCell ref="A182:P1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118935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57884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176819</v>
      </c>
      <c r="O5" s="32">
        <f aca="true" t="shared" si="2" ref="O5:O27">(N5/O$29)</f>
        <v>229.63506493506495</v>
      </c>
      <c r="P5" s="6"/>
    </row>
    <row r="6" spans="1:16" ht="15">
      <c r="A6" s="12"/>
      <c r="B6" s="44">
        <v>511</v>
      </c>
      <c r="C6" s="20" t="s">
        <v>19</v>
      </c>
      <c r="D6" s="46">
        <v>7993</v>
      </c>
      <c r="E6" s="46">
        <v>0</v>
      </c>
      <c r="F6" s="46">
        <v>0</v>
      </c>
      <c r="G6" s="46">
        <v>0</v>
      </c>
      <c r="H6" s="46">
        <v>0</v>
      </c>
      <c r="I6" s="46">
        <v>4958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12951</v>
      </c>
      <c r="O6" s="47">
        <f t="shared" si="2"/>
        <v>16.81948051948052</v>
      </c>
      <c r="P6" s="9"/>
    </row>
    <row r="7" spans="1:16" ht="15">
      <c r="A7" s="12"/>
      <c r="B7" s="44">
        <v>512</v>
      </c>
      <c r="C7" s="20" t="s">
        <v>20</v>
      </c>
      <c r="D7" s="46">
        <v>13200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13200</v>
      </c>
      <c r="O7" s="47">
        <f t="shared" si="2"/>
        <v>17.142857142857142</v>
      </c>
      <c r="P7" s="9"/>
    </row>
    <row r="8" spans="1:16" ht="15">
      <c r="A8" s="12"/>
      <c r="B8" s="44">
        <v>513</v>
      </c>
      <c r="C8" s="20" t="s">
        <v>21</v>
      </c>
      <c r="D8" s="46">
        <v>82195</v>
      </c>
      <c r="E8" s="46">
        <v>0</v>
      </c>
      <c r="F8" s="46">
        <v>0</v>
      </c>
      <c r="G8" s="46">
        <v>0</v>
      </c>
      <c r="H8" s="46">
        <v>0</v>
      </c>
      <c r="I8" s="46">
        <v>49668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131863</v>
      </c>
      <c r="O8" s="47">
        <f t="shared" si="2"/>
        <v>171.25064935064935</v>
      </c>
      <c r="P8" s="9"/>
    </row>
    <row r="9" spans="1:16" ht="15">
      <c r="A9" s="12"/>
      <c r="B9" s="44">
        <v>514</v>
      </c>
      <c r="C9" s="20" t="s">
        <v>22</v>
      </c>
      <c r="D9" s="46">
        <v>8047</v>
      </c>
      <c r="E9" s="46">
        <v>0</v>
      </c>
      <c r="F9" s="46">
        <v>0</v>
      </c>
      <c r="G9" s="46">
        <v>0</v>
      </c>
      <c r="H9" s="46">
        <v>0</v>
      </c>
      <c r="I9" s="46">
        <v>758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8805</v>
      </c>
      <c r="O9" s="47">
        <f t="shared" si="2"/>
        <v>11.435064935064934</v>
      </c>
      <c r="P9" s="9"/>
    </row>
    <row r="10" spans="1:16" ht="15">
      <c r="A10" s="12"/>
      <c r="B10" s="44">
        <v>515</v>
      </c>
      <c r="C10" s="20" t="s">
        <v>23</v>
      </c>
      <c r="D10" s="46">
        <v>7500</v>
      </c>
      <c r="E10" s="46">
        <v>0</v>
      </c>
      <c r="F10" s="46">
        <v>0</v>
      </c>
      <c r="G10" s="46">
        <v>0</v>
      </c>
      <c r="H10" s="46">
        <v>0</v>
      </c>
      <c r="I10" s="46">
        <v>2500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10000</v>
      </c>
      <c r="O10" s="47">
        <f t="shared" si="2"/>
        <v>12.987012987012987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251655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251655</v>
      </c>
      <c r="O11" s="43">
        <f t="shared" si="2"/>
        <v>326.8246753246753</v>
      </c>
      <c r="P11" s="10"/>
    </row>
    <row r="12" spans="1:16" ht="15">
      <c r="A12" s="12"/>
      <c r="B12" s="44">
        <v>521</v>
      </c>
      <c r="C12" s="20" t="s">
        <v>25</v>
      </c>
      <c r="D12" s="46">
        <v>196552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196552</v>
      </c>
      <c r="O12" s="47">
        <f t="shared" si="2"/>
        <v>255.26233766233767</v>
      </c>
      <c r="P12" s="9"/>
    </row>
    <row r="13" spans="1:16" ht="15">
      <c r="A13" s="12"/>
      <c r="B13" s="44">
        <v>522</v>
      </c>
      <c r="C13" s="20" t="s">
        <v>26</v>
      </c>
      <c r="D13" s="46">
        <v>50201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50201</v>
      </c>
      <c r="O13" s="47">
        <f t="shared" si="2"/>
        <v>65.19610389610389</v>
      </c>
      <c r="P13" s="9"/>
    </row>
    <row r="14" spans="1:16" ht="15">
      <c r="A14" s="12"/>
      <c r="B14" s="44">
        <v>524</v>
      </c>
      <c r="C14" s="20" t="s">
        <v>27</v>
      </c>
      <c r="D14" s="46">
        <v>4902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4902</v>
      </c>
      <c r="O14" s="47">
        <f t="shared" si="2"/>
        <v>6.3662337662337665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476164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476164</v>
      </c>
      <c r="O15" s="43">
        <f t="shared" si="2"/>
        <v>618.3948051948051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61634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61634</v>
      </c>
      <c r="O16" s="47">
        <f t="shared" si="2"/>
        <v>80.04415584415584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80119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80119</v>
      </c>
      <c r="O17" s="47">
        <f t="shared" si="2"/>
        <v>104.05064935064935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334411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334411</v>
      </c>
      <c r="O18" s="47">
        <f t="shared" si="2"/>
        <v>434.3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103517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103517</v>
      </c>
      <c r="O19" s="43">
        <f t="shared" si="2"/>
        <v>134.43766233766235</v>
      </c>
      <c r="P19" s="10"/>
    </row>
    <row r="20" spans="1:16" ht="15">
      <c r="A20" s="12"/>
      <c r="B20" s="44">
        <v>541</v>
      </c>
      <c r="C20" s="20" t="s">
        <v>33</v>
      </c>
      <c r="D20" s="46">
        <v>103517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103517</v>
      </c>
      <c r="O20" s="47">
        <f t="shared" si="2"/>
        <v>134.43766233766235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SUM(D22:D23)</f>
        <v>55204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55204</v>
      </c>
      <c r="O21" s="43">
        <f t="shared" si="2"/>
        <v>71.69350649350649</v>
      </c>
      <c r="P21" s="10"/>
    </row>
    <row r="22" spans="1:16" ht="15">
      <c r="A22" s="12"/>
      <c r="B22" s="44">
        <v>562</v>
      </c>
      <c r="C22" s="20" t="s">
        <v>37</v>
      </c>
      <c r="D22" s="46">
        <v>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75</v>
      </c>
      <c r="O22" s="47">
        <f t="shared" si="2"/>
        <v>0.09740259740259741</v>
      </c>
      <c r="P22" s="9"/>
    </row>
    <row r="23" spans="1:16" ht="15">
      <c r="A23" s="12"/>
      <c r="B23" s="44">
        <v>569</v>
      </c>
      <c r="C23" s="20" t="s">
        <v>44</v>
      </c>
      <c r="D23" s="46">
        <v>55129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55129</v>
      </c>
      <c r="O23" s="47">
        <f t="shared" si="2"/>
        <v>71.5961038961039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SUM(D25:D26)</f>
        <v>22123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22123</v>
      </c>
      <c r="O24" s="43">
        <f t="shared" si="2"/>
        <v>28.73116883116883</v>
      </c>
      <c r="P24" s="9"/>
    </row>
    <row r="25" spans="1:16" ht="15">
      <c r="A25" s="12"/>
      <c r="B25" s="44">
        <v>572</v>
      </c>
      <c r="C25" s="20" t="s">
        <v>39</v>
      </c>
      <c r="D25" s="46">
        <v>15399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15399</v>
      </c>
      <c r="O25" s="47">
        <f t="shared" si="2"/>
        <v>19.9987012987013</v>
      </c>
      <c r="P25" s="9"/>
    </row>
    <row r="26" spans="1:16" ht="15.75" thickBot="1">
      <c r="A26" s="12"/>
      <c r="B26" s="44">
        <v>574</v>
      </c>
      <c r="C26" s="20" t="s">
        <v>40</v>
      </c>
      <c r="D26" s="46">
        <v>6724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6724</v>
      </c>
      <c r="O26" s="47">
        <f t="shared" si="2"/>
        <v>8.732467532467533</v>
      </c>
      <c r="P26" s="9"/>
    </row>
    <row r="27" spans="1:119" ht="16.5" thickBot="1">
      <c r="A27" s="14" t="s">
        <v>10</v>
      </c>
      <c r="B27" s="23"/>
      <c r="C27" s="22"/>
      <c r="D27" s="15">
        <f>SUM(D5,D11,D15,D19,D21,D24)</f>
        <v>551434</v>
      </c>
      <c r="E27" s="15">
        <f aca="true" t="shared" si="8" ref="E27:M27">SUM(E5,E11,E15,E19,E21,E24)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534048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15">
        <f t="shared" si="8"/>
        <v>0</v>
      </c>
      <c r="N27" s="15">
        <f t="shared" si="1"/>
        <v>1085482</v>
      </c>
      <c r="O27" s="37">
        <f t="shared" si="2"/>
        <v>1409.716883116883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52</v>
      </c>
      <c r="M29" s="93"/>
      <c r="N29" s="93"/>
      <c r="O29" s="41">
        <v>770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122255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74085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196340</v>
      </c>
      <c r="O5" s="32">
        <f aca="true" t="shared" si="2" ref="O5:O30">(N5/O$32)</f>
        <v>250.43367346938774</v>
      </c>
      <c r="P5" s="6"/>
    </row>
    <row r="6" spans="1:16" ht="15">
      <c r="A6" s="12"/>
      <c r="B6" s="44">
        <v>511</v>
      </c>
      <c r="C6" s="20" t="s">
        <v>19</v>
      </c>
      <c r="D6" s="46">
        <v>6753</v>
      </c>
      <c r="E6" s="46">
        <v>0</v>
      </c>
      <c r="F6" s="46">
        <v>0</v>
      </c>
      <c r="G6" s="46">
        <v>0</v>
      </c>
      <c r="H6" s="46">
        <v>0</v>
      </c>
      <c r="I6" s="46">
        <v>4737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11490</v>
      </c>
      <c r="O6" s="47">
        <f t="shared" si="2"/>
        <v>14.65561224489796</v>
      </c>
      <c r="P6" s="9"/>
    </row>
    <row r="7" spans="1:16" ht="15">
      <c r="A7" s="12"/>
      <c r="B7" s="44">
        <v>512</v>
      </c>
      <c r="C7" s="20" t="s">
        <v>20</v>
      </c>
      <c r="D7" s="46">
        <v>9801</v>
      </c>
      <c r="E7" s="46">
        <v>0</v>
      </c>
      <c r="F7" s="46">
        <v>0</v>
      </c>
      <c r="G7" s="46">
        <v>0</v>
      </c>
      <c r="H7" s="46">
        <v>0</v>
      </c>
      <c r="I7" s="46">
        <v>9075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18876</v>
      </c>
      <c r="O7" s="47">
        <f t="shared" si="2"/>
        <v>24.0765306122449</v>
      </c>
      <c r="P7" s="9"/>
    </row>
    <row r="8" spans="1:16" ht="15">
      <c r="A8" s="12"/>
      <c r="B8" s="44">
        <v>513</v>
      </c>
      <c r="C8" s="20" t="s">
        <v>21</v>
      </c>
      <c r="D8" s="46">
        <v>83034</v>
      </c>
      <c r="E8" s="46">
        <v>0</v>
      </c>
      <c r="F8" s="46">
        <v>0</v>
      </c>
      <c r="G8" s="46">
        <v>0</v>
      </c>
      <c r="H8" s="46">
        <v>0</v>
      </c>
      <c r="I8" s="46">
        <v>52573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135607</v>
      </c>
      <c r="O8" s="47">
        <f t="shared" si="2"/>
        <v>172.96811224489795</v>
      </c>
      <c r="P8" s="9"/>
    </row>
    <row r="9" spans="1:16" ht="15">
      <c r="A9" s="12"/>
      <c r="B9" s="44">
        <v>514</v>
      </c>
      <c r="C9" s="20" t="s">
        <v>22</v>
      </c>
      <c r="D9" s="46">
        <v>15167</v>
      </c>
      <c r="E9" s="46">
        <v>0</v>
      </c>
      <c r="F9" s="46">
        <v>0</v>
      </c>
      <c r="G9" s="46">
        <v>0</v>
      </c>
      <c r="H9" s="46">
        <v>0</v>
      </c>
      <c r="I9" s="46">
        <v>5200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20367</v>
      </c>
      <c r="O9" s="47">
        <f t="shared" si="2"/>
        <v>25.978316326530614</v>
      </c>
      <c r="P9" s="9"/>
    </row>
    <row r="10" spans="1:16" ht="15">
      <c r="A10" s="12"/>
      <c r="B10" s="44">
        <v>515</v>
      </c>
      <c r="C10" s="20" t="s">
        <v>23</v>
      </c>
      <c r="D10" s="46">
        <v>7500</v>
      </c>
      <c r="E10" s="46">
        <v>0</v>
      </c>
      <c r="F10" s="46">
        <v>0</v>
      </c>
      <c r="G10" s="46">
        <v>0</v>
      </c>
      <c r="H10" s="46">
        <v>0</v>
      </c>
      <c r="I10" s="46">
        <v>2500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10000</v>
      </c>
      <c r="O10" s="47">
        <f t="shared" si="2"/>
        <v>12.755102040816327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222329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222329</v>
      </c>
      <c r="O11" s="43">
        <f t="shared" si="2"/>
        <v>283.5829081632653</v>
      </c>
      <c r="P11" s="10"/>
    </row>
    <row r="12" spans="1:16" ht="15">
      <c r="A12" s="12"/>
      <c r="B12" s="44">
        <v>521</v>
      </c>
      <c r="C12" s="20" t="s">
        <v>25</v>
      </c>
      <c r="D12" s="46">
        <v>159415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159415</v>
      </c>
      <c r="O12" s="47">
        <f t="shared" si="2"/>
        <v>203.33545918367346</v>
      </c>
      <c r="P12" s="9"/>
    </row>
    <row r="13" spans="1:16" ht="15">
      <c r="A13" s="12"/>
      <c r="B13" s="44">
        <v>522</v>
      </c>
      <c r="C13" s="20" t="s">
        <v>26</v>
      </c>
      <c r="D13" s="46">
        <v>56861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56861</v>
      </c>
      <c r="O13" s="47">
        <f t="shared" si="2"/>
        <v>72.52678571428571</v>
      </c>
      <c r="P13" s="9"/>
    </row>
    <row r="14" spans="1:16" ht="15">
      <c r="A14" s="12"/>
      <c r="B14" s="44">
        <v>524</v>
      </c>
      <c r="C14" s="20" t="s">
        <v>27</v>
      </c>
      <c r="D14" s="46">
        <v>6053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6053</v>
      </c>
      <c r="O14" s="47">
        <f t="shared" si="2"/>
        <v>7.720663265306122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495800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495800</v>
      </c>
      <c r="O15" s="43">
        <f t="shared" si="2"/>
        <v>632.3979591836735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86938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86938</v>
      </c>
      <c r="O16" s="47">
        <f t="shared" si="2"/>
        <v>110.89030612244898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78813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78813</v>
      </c>
      <c r="O17" s="47">
        <f t="shared" si="2"/>
        <v>100.52678571428571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330049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330049</v>
      </c>
      <c r="O18" s="47">
        <f t="shared" si="2"/>
        <v>420.9808673469388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98033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98033</v>
      </c>
      <c r="O19" s="43">
        <f t="shared" si="2"/>
        <v>125.0420918367347</v>
      </c>
      <c r="P19" s="10"/>
    </row>
    <row r="20" spans="1:16" ht="15">
      <c r="A20" s="12"/>
      <c r="B20" s="44">
        <v>541</v>
      </c>
      <c r="C20" s="20" t="s">
        <v>33</v>
      </c>
      <c r="D20" s="46">
        <v>98033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98033</v>
      </c>
      <c r="O20" s="47">
        <f t="shared" si="2"/>
        <v>125.0420918367347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64025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64025</v>
      </c>
      <c r="O21" s="43">
        <f t="shared" si="2"/>
        <v>81.66454081632654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64025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64025</v>
      </c>
      <c r="O22" s="47">
        <f t="shared" si="2"/>
        <v>81.66454081632654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259105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259105</v>
      </c>
      <c r="O23" s="43">
        <f t="shared" si="2"/>
        <v>330.49107142857144</v>
      </c>
      <c r="P23" s="10"/>
    </row>
    <row r="24" spans="1:16" ht="15">
      <c r="A24" s="12"/>
      <c r="B24" s="44">
        <v>569</v>
      </c>
      <c r="C24" s="20" t="s">
        <v>44</v>
      </c>
      <c r="D24" s="46">
        <v>259105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259105</v>
      </c>
      <c r="O24" s="47">
        <f t="shared" si="2"/>
        <v>330.49107142857144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7653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7653</v>
      </c>
      <c r="O25" s="43">
        <f t="shared" si="2"/>
        <v>9.761479591836734</v>
      </c>
      <c r="P25" s="9"/>
    </row>
    <row r="26" spans="1:16" ht="15">
      <c r="A26" s="12"/>
      <c r="B26" s="44">
        <v>572</v>
      </c>
      <c r="C26" s="20" t="s">
        <v>39</v>
      </c>
      <c r="D26" s="46">
        <v>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572</v>
      </c>
      <c r="O26" s="47">
        <f t="shared" si="2"/>
        <v>0.7295918367346939</v>
      </c>
      <c r="P26" s="9"/>
    </row>
    <row r="27" spans="1:16" ht="15">
      <c r="A27" s="12"/>
      <c r="B27" s="44">
        <v>574</v>
      </c>
      <c r="C27" s="20" t="s">
        <v>40</v>
      </c>
      <c r="D27" s="46">
        <v>7081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7081</v>
      </c>
      <c r="O27" s="47">
        <f t="shared" si="2"/>
        <v>9.03188775510204</v>
      </c>
      <c r="P27" s="9"/>
    </row>
    <row r="28" spans="1:16" ht="15.75">
      <c r="A28" s="28" t="s">
        <v>48</v>
      </c>
      <c r="B28" s="29"/>
      <c r="C28" s="30"/>
      <c r="D28" s="31">
        <f aca="true" t="shared" si="9" ref="D28:M28">SUM(D29:D29)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320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320</v>
      </c>
      <c r="O28" s="43">
        <f t="shared" si="2"/>
        <v>0.40816326530612246</v>
      </c>
      <c r="P28" s="9"/>
    </row>
    <row r="29" spans="1:16" ht="15.75" thickBot="1">
      <c r="A29" s="12"/>
      <c r="B29" s="44">
        <v>581</v>
      </c>
      <c r="C29" s="20" t="s">
        <v>49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320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320</v>
      </c>
      <c r="O29" s="47">
        <f t="shared" si="2"/>
        <v>0.40816326530612246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SUM(D5,D11,D15,D19,D21,D23,D25,D28)</f>
        <v>709375</v>
      </c>
      <c r="E30" s="15">
        <f t="shared" si="10"/>
        <v>64025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570205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1"/>
        <v>1343605</v>
      </c>
      <c r="O30" s="37">
        <f t="shared" si="2"/>
        <v>1713.781887755102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50</v>
      </c>
      <c r="M32" s="93"/>
      <c r="N32" s="93"/>
      <c r="O32" s="41">
        <v>784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89553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102734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192287</v>
      </c>
      <c r="O5" s="32">
        <f aca="true" t="shared" si="2" ref="O5:O28">(N5/O$30)</f>
        <v>247.47361647361646</v>
      </c>
      <c r="P5" s="6"/>
    </row>
    <row r="6" spans="1:16" ht="15">
      <c r="A6" s="12"/>
      <c r="B6" s="44">
        <v>511</v>
      </c>
      <c r="C6" s="20" t="s">
        <v>19</v>
      </c>
      <c r="D6" s="46">
        <v>7077</v>
      </c>
      <c r="E6" s="46">
        <v>0</v>
      </c>
      <c r="F6" s="46">
        <v>0</v>
      </c>
      <c r="G6" s="46">
        <v>0</v>
      </c>
      <c r="H6" s="46">
        <v>0</v>
      </c>
      <c r="I6" s="46">
        <v>5412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12489</v>
      </c>
      <c r="O6" s="47">
        <f t="shared" si="2"/>
        <v>16.07335907335907</v>
      </c>
      <c r="P6" s="9"/>
    </row>
    <row r="7" spans="1:16" ht="15">
      <c r="A7" s="12"/>
      <c r="B7" s="44">
        <v>512</v>
      </c>
      <c r="C7" s="20" t="s">
        <v>20</v>
      </c>
      <c r="D7" s="46">
        <v>9438</v>
      </c>
      <c r="E7" s="46">
        <v>0</v>
      </c>
      <c r="F7" s="46">
        <v>0</v>
      </c>
      <c r="G7" s="46">
        <v>0</v>
      </c>
      <c r="H7" s="46">
        <v>0</v>
      </c>
      <c r="I7" s="46">
        <v>9438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18876</v>
      </c>
      <c r="O7" s="47">
        <f t="shared" si="2"/>
        <v>24.293436293436294</v>
      </c>
      <c r="P7" s="9"/>
    </row>
    <row r="8" spans="1:16" ht="15">
      <c r="A8" s="12"/>
      <c r="B8" s="44">
        <v>513</v>
      </c>
      <c r="C8" s="20" t="s">
        <v>21</v>
      </c>
      <c r="D8" s="46">
        <v>58826</v>
      </c>
      <c r="E8" s="46">
        <v>0</v>
      </c>
      <c r="F8" s="46">
        <v>0</v>
      </c>
      <c r="G8" s="46">
        <v>0</v>
      </c>
      <c r="H8" s="46">
        <v>0</v>
      </c>
      <c r="I8" s="46">
        <v>75318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134144</v>
      </c>
      <c r="O8" s="47">
        <f t="shared" si="2"/>
        <v>172.64350064350063</v>
      </c>
      <c r="P8" s="9"/>
    </row>
    <row r="9" spans="1:16" ht="15">
      <c r="A9" s="12"/>
      <c r="B9" s="44">
        <v>514</v>
      </c>
      <c r="C9" s="20" t="s">
        <v>22</v>
      </c>
      <c r="D9" s="46">
        <v>11712</v>
      </c>
      <c r="E9" s="46">
        <v>0</v>
      </c>
      <c r="F9" s="46">
        <v>0</v>
      </c>
      <c r="G9" s="46">
        <v>0</v>
      </c>
      <c r="H9" s="46">
        <v>0</v>
      </c>
      <c r="I9" s="46">
        <v>7566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19278</v>
      </c>
      <c r="O9" s="47">
        <f t="shared" si="2"/>
        <v>24.81081081081081</v>
      </c>
      <c r="P9" s="9"/>
    </row>
    <row r="10" spans="1:16" ht="15">
      <c r="A10" s="12"/>
      <c r="B10" s="44">
        <v>515</v>
      </c>
      <c r="C10" s="20" t="s">
        <v>23</v>
      </c>
      <c r="D10" s="46">
        <v>2500</v>
      </c>
      <c r="E10" s="46">
        <v>0</v>
      </c>
      <c r="F10" s="46">
        <v>0</v>
      </c>
      <c r="G10" s="46">
        <v>0</v>
      </c>
      <c r="H10" s="46">
        <v>0</v>
      </c>
      <c r="I10" s="46">
        <v>5000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7500</v>
      </c>
      <c r="O10" s="47">
        <f t="shared" si="2"/>
        <v>9.652509652509652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246487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246487</v>
      </c>
      <c r="O11" s="43">
        <f t="shared" si="2"/>
        <v>317.22908622908625</v>
      </c>
      <c r="P11" s="10"/>
    </row>
    <row r="12" spans="1:16" ht="15">
      <c r="A12" s="12"/>
      <c r="B12" s="44">
        <v>521</v>
      </c>
      <c r="C12" s="20" t="s">
        <v>25</v>
      </c>
      <c r="D12" s="46">
        <v>200522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200522</v>
      </c>
      <c r="O12" s="47">
        <f t="shared" si="2"/>
        <v>258.07207207207205</v>
      </c>
      <c r="P12" s="9"/>
    </row>
    <row r="13" spans="1:16" ht="15">
      <c r="A13" s="12"/>
      <c r="B13" s="44">
        <v>522</v>
      </c>
      <c r="C13" s="20" t="s">
        <v>26</v>
      </c>
      <c r="D13" s="46">
        <v>39785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39785</v>
      </c>
      <c r="O13" s="47">
        <f t="shared" si="2"/>
        <v>51.2033462033462</v>
      </c>
      <c r="P13" s="9"/>
    </row>
    <row r="14" spans="1:16" ht="15">
      <c r="A14" s="12"/>
      <c r="B14" s="44">
        <v>524</v>
      </c>
      <c r="C14" s="20" t="s">
        <v>27</v>
      </c>
      <c r="D14" s="46">
        <v>6180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6180</v>
      </c>
      <c r="O14" s="47">
        <f t="shared" si="2"/>
        <v>7.953667953667954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512446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512446</v>
      </c>
      <c r="O15" s="43">
        <f t="shared" si="2"/>
        <v>659.5186615186615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65493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65493</v>
      </c>
      <c r="O16" s="47">
        <f t="shared" si="2"/>
        <v>84.2895752895753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122924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122924</v>
      </c>
      <c r="O17" s="47">
        <f t="shared" si="2"/>
        <v>158.2033462033462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324029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324029</v>
      </c>
      <c r="O18" s="47">
        <f t="shared" si="2"/>
        <v>417.02574002574005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64440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64440</v>
      </c>
      <c r="O19" s="43">
        <f t="shared" si="2"/>
        <v>82.93436293436294</v>
      </c>
      <c r="P19" s="10"/>
    </row>
    <row r="20" spans="1:16" ht="15">
      <c r="A20" s="12"/>
      <c r="B20" s="44">
        <v>541</v>
      </c>
      <c r="C20" s="20" t="s">
        <v>33</v>
      </c>
      <c r="D20" s="46">
        <v>64440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64440</v>
      </c>
      <c r="O20" s="47">
        <f t="shared" si="2"/>
        <v>82.93436293436294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28535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28535</v>
      </c>
      <c r="O21" s="43">
        <f t="shared" si="2"/>
        <v>36.724581724581725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28535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28535</v>
      </c>
      <c r="O22" s="47">
        <f t="shared" si="2"/>
        <v>36.724581724581725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26681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26681</v>
      </c>
      <c r="O23" s="43">
        <f t="shared" si="2"/>
        <v>34.33848133848134</v>
      </c>
      <c r="P23" s="10"/>
    </row>
    <row r="24" spans="1:16" ht="15">
      <c r="A24" s="12"/>
      <c r="B24" s="44">
        <v>569</v>
      </c>
      <c r="C24" s="20" t="s">
        <v>44</v>
      </c>
      <c r="D24" s="46">
        <v>26681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26681</v>
      </c>
      <c r="O24" s="47">
        <f t="shared" si="2"/>
        <v>34.33848133848134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76485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76485</v>
      </c>
      <c r="O25" s="43">
        <f t="shared" si="2"/>
        <v>98.43629343629344</v>
      </c>
      <c r="P25" s="9"/>
    </row>
    <row r="26" spans="1:16" ht="15">
      <c r="A26" s="12"/>
      <c r="B26" s="44">
        <v>572</v>
      </c>
      <c r="C26" s="20" t="s">
        <v>39</v>
      </c>
      <c r="D26" s="46">
        <v>68631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68631</v>
      </c>
      <c r="O26" s="47">
        <f t="shared" si="2"/>
        <v>88.32818532818533</v>
      </c>
      <c r="P26" s="9"/>
    </row>
    <row r="27" spans="1:16" ht="15.75" thickBot="1">
      <c r="A27" s="12"/>
      <c r="B27" s="44">
        <v>574</v>
      </c>
      <c r="C27" s="20" t="s">
        <v>40</v>
      </c>
      <c r="D27" s="46">
        <v>7854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7854</v>
      </c>
      <c r="O27" s="47">
        <f t="shared" si="2"/>
        <v>10.108108108108109</v>
      </c>
      <c r="P27" s="9"/>
    </row>
    <row r="28" spans="1:119" ht="16.5" thickBot="1">
      <c r="A28" s="14" t="s">
        <v>10</v>
      </c>
      <c r="B28" s="23"/>
      <c r="C28" s="22"/>
      <c r="D28" s="15">
        <f>SUM(D5,D11,D15,D19,D21,D23,D25)</f>
        <v>503646</v>
      </c>
      <c r="E28" s="15">
        <f aca="true" t="shared" si="9" ref="E28:M28">SUM(E5,E11,E15,E19,E21,E23,E25)</f>
        <v>0</v>
      </c>
      <c r="F28" s="15">
        <f t="shared" si="9"/>
        <v>0</v>
      </c>
      <c r="G28" s="15">
        <f t="shared" si="9"/>
        <v>28535</v>
      </c>
      <c r="H28" s="15">
        <f t="shared" si="9"/>
        <v>0</v>
      </c>
      <c r="I28" s="15">
        <f t="shared" si="9"/>
        <v>615180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1147361</v>
      </c>
      <c r="O28" s="37">
        <f t="shared" si="2"/>
        <v>1476.6550836550837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45</v>
      </c>
      <c r="M30" s="93"/>
      <c r="N30" s="93"/>
      <c r="O30" s="41">
        <v>777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90223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94977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185200</v>
      </c>
      <c r="O5" s="32">
        <f aca="true" t="shared" si="2" ref="O5:O28">(N5/O$30)</f>
        <v>238.659793814433</v>
      </c>
      <c r="P5" s="6"/>
    </row>
    <row r="6" spans="1:16" ht="15">
      <c r="A6" s="12"/>
      <c r="B6" s="44">
        <v>511</v>
      </c>
      <c r="C6" s="20" t="s">
        <v>19</v>
      </c>
      <c r="D6" s="46">
        <v>6363</v>
      </c>
      <c r="E6" s="46">
        <v>0</v>
      </c>
      <c r="F6" s="46">
        <v>0</v>
      </c>
      <c r="G6" s="46">
        <v>0</v>
      </c>
      <c r="H6" s="46">
        <v>0</v>
      </c>
      <c r="I6" s="46">
        <v>6645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13008</v>
      </c>
      <c r="O6" s="47">
        <f t="shared" si="2"/>
        <v>16.762886597938145</v>
      </c>
      <c r="P6" s="9"/>
    </row>
    <row r="7" spans="1:16" ht="15">
      <c r="A7" s="12"/>
      <c r="B7" s="44">
        <v>512</v>
      </c>
      <c r="C7" s="20" t="s">
        <v>20</v>
      </c>
      <c r="D7" s="46">
        <v>9438</v>
      </c>
      <c r="E7" s="46">
        <v>0</v>
      </c>
      <c r="F7" s="46">
        <v>0</v>
      </c>
      <c r="G7" s="46">
        <v>0</v>
      </c>
      <c r="H7" s="46">
        <v>0</v>
      </c>
      <c r="I7" s="46">
        <v>9438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18876</v>
      </c>
      <c r="O7" s="47">
        <f t="shared" si="2"/>
        <v>24.324742268041238</v>
      </c>
      <c r="P7" s="9"/>
    </row>
    <row r="8" spans="1:16" ht="15">
      <c r="A8" s="12"/>
      <c r="B8" s="44">
        <v>513</v>
      </c>
      <c r="C8" s="20" t="s">
        <v>21</v>
      </c>
      <c r="D8" s="46">
        <v>60259</v>
      </c>
      <c r="E8" s="46">
        <v>0</v>
      </c>
      <c r="F8" s="46">
        <v>0</v>
      </c>
      <c r="G8" s="46">
        <v>0</v>
      </c>
      <c r="H8" s="46">
        <v>0</v>
      </c>
      <c r="I8" s="46">
        <v>71053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131312</v>
      </c>
      <c r="O8" s="47">
        <f t="shared" si="2"/>
        <v>169.2164948453608</v>
      </c>
      <c r="P8" s="9"/>
    </row>
    <row r="9" spans="1:16" ht="15">
      <c r="A9" s="12"/>
      <c r="B9" s="44">
        <v>514</v>
      </c>
      <c r="C9" s="20" t="s">
        <v>22</v>
      </c>
      <c r="D9" s="46">
        <v>9413</v>
      </c>
      <c r="E9" s="46">
        <v>0</v>
      </c>
      <c r="F9" s="46">
        <v>0</v>
      </c>
      <c r="G9" s="46">
        <v>0</v>
      </c>
      <c r="H9" s="46">
        <v>0</v>
      </c>
      <c r="I9" s="46">
        <v>5591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15004</v>
      </c>
      <c r="O9" s="47">
        <f t="shared" si="2"/>
        <v>19.335051546391753</v>
      </c>
      <c r="P9" s="9"/>
    </row>
    <row r="10" spans="1:16" ht="15">
      <c r="A10" s="12"/>
      <c r="B10" s="44">
        <v>515</v>
      </c>
      <c r="C10" s="20" t="s">
        <v>23</v>
      </c>
      <c r="D10" s="46">
        <v>4750</v>
      </c>
      <c r="E10" s="46">
        <v>0</v>
      </c>
      <c r="F10" s="46">
        <v>0</v>
      </c>
      <c r="G10" s="46">
        <v>0</v>
      </c>
      <c r="H10" s="46">
        <v>0</v>
      </c>
      <c r="I10" s="46">
        <v>2250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7000</v>
      </c>
      <c r="O10" s="47">
        <f t="shared" si="2"/>
        <v>9.02061855670103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399153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399153</v>
      </c>
      <c r="O11" s="43">
        <f t="shared" si="2"/>
        <v>514.3724226804123</v>
      </c>
      <c r="P11" s="10"/>
    </row>
    <row r="12" spans="1:16" ht="15">
      <c r="A12" s="12"/>
      <c r="B12" s="44">
        <v>521</v>
      </c>
      <c r="C12" s="20" t="s">
        <v>25</v>
      </c>
      <c r="D12" s="46">
        <v>257307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257307</v>
      </c>
      <c r="O12" s="47">
        <f t="shared" si="2"/>
        <v>331.5811855670103</v>
      </c>
      <c r="P12" s="9"/>
    </row>
    <row r="13" spans="1:16" ht="15">
      <c r="A13" s="12"/>
      <c r="B13" s="44">
        <v>522</v>
      </c>
      <c r="C13" s="20" t="s">
        <v>26</v>
      </c>
      <c r="D13" s="46">
        <v>132431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132431</v>
      </c>
      <c r="O13" s="47">
        <f t="shared" si="2"/>
        <v>170.6585051546392</v>
      </c>
      <c r="P13" s="9"/>
    </row>
    <row r="14" spans="1:16" ht="15">
      <c r="A14" s="12"/>
      <c r="B14" s="44">
        <v>524</v>
      </c>
      <c r="C14" s="20" t="s">
        <v>27</v>
      </c>
      <c r="D14" s="46">
        <v>9415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9415</v>
      </c>
      <c r="O14" s="47">
        <f t="shared" si="2"/>
        <v>12.132731958762887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519660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519660</v>
      </c>
      <c r="O15" s="43">
        <f t="shared" si="2"/>
        <v>669.6649484536083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65449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65449</v>
      </c>
      <c r="O16" s="47">
        <f t="shared" si="2"/>
        <v>84.34149484536083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77532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77532</v>
      </c>
      <c r="O17" s="47">
        <f t="shared" si="2"/>
        <v>99.91237113402062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376679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376679</v>
      </c>
      <c r="O18" s="47">
        <f t="shared" si="2"/>
        <v>485.4110824742268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59668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59668</v>
      </c>
      <c r="O19" s="43">
        <f t="shared" si="2"/>
        <v>76.8917525773196</v>
      </c>
      <c r="P19" s="10"/>
    </row>
    <row r="20" spans="1:16" ht="15">
      <c r="A20" s="12"/>
      <c r="B20" s="44">
        <v>541</v>
      </c>
      <c r="C20" s="20" t="s">
        <v>33</v>
      </c>
      <c r="D20" s="46">
        <v>59668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59668</v>
      </c>
      <c r="O20" s="47">
        <f t="shared" si="2"/>
        <v>76.8917525773196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495505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495505</v>
      </c>
      <c r="O21" s="43">
        <f t="shared" si="2"/>
        <v>638.5373711340206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495505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495505</v>
      </c>
      <c r="O22" s="47">
        <f t="shared" si="2"/>
        <v>638.5373711340206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309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309</v>
      </c>
      <c r="O23" s="43">
        <f t="shared" si="2"/>
        <v>0.39819587628865977</v>
      </c>
      <c r="P23" s="10"/>
    </row>
    <row r="24" spans="1:16" ht="15">
      <c r="A24" s="12"/>
      <c r="B24" s="44">
        <v>562</v>
      </c>
      <c r="C24" s="20" t="s">
        <v>37</v>
      </c>
      <c r="D24" s="46">
        <v>309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309</v>
      </c>
      <c r="O24" s="47">
        <f t="shared" si="2"/>
        <v>0.39819587628865977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SUM(D26:D27)</f>
        <v>154263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154263</v>
      </c>
      <c r="O25" s="43">
        <f t="shared" si="2"/>
        <v>198.79252577319588</v>
      </c>
      <c r="P25" s="9"/>
    </row>
    <row r="26" spans="1:16" ht="15">
      <c r="A26" s="12"/>
      <c r="B26" s="44">
        <v>572</v>
      </c>
      <c r="C26" s="20" t="s">
        <v>39</v>
      </c>
      <c r="D26" s="46">
        <v>148404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148404</v>
      </c>
      <c r="O26" s="47">
        <f t="shared" si="2"/>
        <v>191.2422680412371</v>
      </c>
      <c r="P26" s="9"/>
    </row>
    <row r="27" spans="1:16" ht="15.75" thickBot="1">
      <c r="A27" s="12"/>
      <c r="B27" s="44">
        <v>574</v>
      </c>
      <c r="C27" s="20" t="s">
        <v>40</v>
      </c>
      <c r="D27" s="46">
        <v>5859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5859</v>
      </c>
      <c r="O27" s="47">
        <f t="shared" si="2"/>
        <v>7.550257731958763</v>
      </c>
      <c r="P27" s="9"/>
    </row>
    <row r="28" spans="1:119" ht="16.5" thickBot="1">
      <c r="A28" s="14" t="s">
        <v>10</v>
      </c>
      <c r="B28" s="23"/>
      <c r="C28" s="22"/>
      <c r="D28" s="15">
        <f>SUM(D5,D11,D15,D19,D21,D23,D25)</f>
        <v>703616</v>
      </c>
      <c r="E28" s="15">
        <f aca="true" t="shared" si="9" ref="E28:M28">SUM(E5,E11,E15,E19,E21,E23,E25)</f>
        <v>0</v>
      </c>
      <c r="F28" s="15">
        <f t="shared" si="9"/>
        <v>0</v>
      </c>
      <c r="G28" s="15">
        <f t="shared" si="9"/>
        <v>495505</v>
      </c>
      <c r="H28" s="15">
        <f t="shared" si="9"/>
        <v>0</v>
      </c>
      <c r="I28" s="15">
        <f t="shared" si="9"/>
        <v>614637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1813758</v>
      </c>
      <c r="O28" s="37">
        <f t="shared" si="2"/>
        <v>2337.3170103092784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776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89005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96057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185062</v>
      </c>
      <c r="O5" s="32">
        <f aca="true" t="shared" si="2" ref="O5:O31">(N5/O$33)</f>
        <v>241.28031290743155</v>
      </c>
      <c r="P5" s="6"/>
    </row>
    <row r="6" spans="1:16" ht="15">
      <c r="A6" s="12"/>
      <c r="B6" s="44">
        <v>511</v>
      </c>
      <c r="C6" s="20" t="s">
        <v>19</v>
      </c>
      <c r="D6" s="46">
        <v>4878</v>
      </c>
      <c r="E6" s="46">
        <v>0</v>
      </c>
      <c r="F6" s="46">
        <v>0</v>
      </c>
      <c r="G6" s="46">
        <v>0</v>
      </c>
      <c r="H6" s="46">
        <v>0</v>
      </c>
      <c r="I6" s="46">
        <v>5084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9962</v>
      </c>
      <c r="O6" s="47">
        <f t="shared" si="2"/>
        <v>12.98826597131682</v>
      </c>
      <c r="P6" s="9"/>
    </row>
    <row r="7" spans="1:16" ht="15">
      <c r="A7" s="12"/>
      <c r="B7" s="44">
        <v>512</v>
      </c>
      <c r="C7" s="20" t="s">
        <v>20</v>
      </c>
      <c r="D7" s="46">
        <v>9022</v>
      </c>
      <c r="E7" s="46">
        <v>0</v>
      </c>
      <c r="F7" s="46">
        <v>0</v>
      </c>
      <c r="G7" s="46">
        <v>0</v>
      </c>
      <c r="H7" s="46">
        <v>0</v>
      </c>
      <c r="I7" s="46">
        <v>8688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17710</v>
      </c>
      <c r="O7" s="47">
        <f t="shared" si="2"/>
        <v>23.089960886571056</v>
      </c>
      <c r="P7" s="9"/>
    </row>
    <row r="8" spans="1:16" ht="15">
      <c r="A8" s="12"/>
      <c r="B8" s="44">
        <v>513</v>
      </c>
      <c r="C8" s="20" t="s">
        <v>21</v>
      </c>
      <c r="D8" s="46">
        <v>65766</v>
      </c>
      <c r="E8" s="46">
        <v>0</v>
      </c>
      <c r="F8" s="46">
        <v>0</v>
      </c>
      <c r="G8" s="46">
        <v>0</v>
      </c>
      <c r="H8" s="46">
        <v>0</v>
      </c>
      <c r="I8" s="46">
        <v>73008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138774</v>
      </c>
      <c r="O8" s="47">
        <f t="shared" si="2"/>
        <v>180.9308996088657</v>
      </c>
      <c r="P8" s="9"/>
    </row>
    <row r="9" spans="1:16" ht="15">
      <c r="A9" s="12"/>
      <c r="B9" s="44">
        <v>514</v>
      </c>
      <c r="C9" s="20" t="s">
        <v>22</v>
      </c>
      <c r="D9" s="46">
        <v>5163</v>
      </c>
      <c r="E9" s="46">
        <v>0</v>
      </c>
      <c r="F9" s="46">
        <v>0</v>
      </c>
      <c r="G9" s="46">
        <v>0</v>
      </c>
      <c r="H9" s="46">
        <v>0</v>
      </c>
      <c r="I9" s="46">
        <v>4018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9181</v>
      </c>
      <c r="O9" s="47">
        <f t="shared" si="2"/>
        <v>11.970013037809649</v>
      </c>
      <c r="P9" s="9"/>
    </row>
    <row r="10" spans="1:16" ht="15">
      <c r="A10" s="12"/>
      <c r="B10" s="44">
        <v>515</v>
      </c>
      <c r="C10" s="20" t="s">
        <v>23</v>
      </c>
      <c r="D10" s="46">
        <v>4176</v>
      </c>
      <c r="E10" s="46">
        <v>0</v>
      </c>
      <c r="F10" s="46">
        <v>0</v>
      </c>
      <c r="G10" s="46">
        <v>0</v>
      </c>
      <c r="H10" s="46">
        <v>0</v>
      </c>
      <c r="I10" s="46">
        <v>5259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9435</v>
      </c>
      <c r="O10" s="47">
        <f t="shared" si="2"/>
        <v>12.301173402868319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244888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244888</v>
      </c>
      <c r="O11" s="43">
        <f t="shared" si="2"/>
        <v>319.28031290743155</v>
      </c>
      <c r="P11" s="10"/>
    </row>
    <row r="12" spans="1:16" ht="15">
      <c r="A12" s="12"/>
      <c r="B12" s="44">
        <v>521</v>
      </c>
      <c r="C12" s="20" t="s">
        <v>25</v>
      </c>
      <c r="D12" s="46">
        <v>172999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172999</v>
      </c>
      <c r="O12" s="47">
        <f t="shared" si="2"/>
        <v>225.5528031290743</v>
      </c>
      <c r="P12" s="9"/>
    </row>
    <row r="13" spans="1:16" ht="15">
      <c r="A13" s="12"/>
      <c r="B13" s="44">
        <v>522</v>
      </c>
      <c r="C13" s="20" t="s">
        <v>26</v>
      </c>
      <c r="D13" s="46">
        <v>61994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61994</v>
      </c>
      <c r="O13" s="47">
        <f t="shared" si="2"/>
        <v>80.82659713168188</v>
      </c>
      <c r="P13" s="9"/>
    </row>
    <row r="14" spans="1:16" ht="15">
      <c r="A14" s="12"/>
      <c r="B14" s="44">
        <v>524</v>
      </c>
      <c r="C14" s="20" t="s">
        <v>27</v>
      </c>
      <c r="D14" s="46">
        <v>9895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9895</v>
      </c>
      <c r="O14" s="47">
        <f t="shared" si="2"/>
        <v>12.900912646675359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385387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385387</v>
      </c>
      <c r="O15" s="43">
        <f t="shared" si="2"/>
        <v>502.46023468057365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70302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70302</v>
      </c>
      <c r="O16" s="47">
        <f t="shared" si="2"/>
        <v>91.65840938722295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71722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71722</v>
      </c>
      <c r="O17" s="47">
        <f t="shared" si="2"/>
        <v>93.50977835723599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243363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243363</v>
      </c>
      <c r="O18" s="47">
        <f t="shared" si="2"/>
        <v>317.29204693611473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68799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68799</v>
      </c>
      <c r="O19" s="43">
        <f t="shared" si="2"/>
        <v>89.69882659713168</v>
      </c>
      <c r="P19" s="10"/>
    </row>
    <row r="20" spans="1:16" ht="15">
      <c r="A20" s="12"/>
      <c r="B20" s="44">
        <v>541</v>
      </c>
      <c r="C20" s="20" t="s">
        <v>33</v>
      </c>
      <c r="D20" s="46">
        <v>68799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68799</v>
      </c>
      <c r="O20" s="47">
        <f t="shared" si="2"/>
        <v>89.69882659713168</v>
      </c>
      <c r="P20" s="9"/>
    </row>
    <row r="21" spans="1:16" ht="15.75">
      <c r="A21" s="28" t="s">
        <v>34</v>
      </c>
      <c r="B21" s="29"/>
      <c r="C21" s="30"/>
      <c r="D21" s="31">
        <f aca="true" t="shared" si="6" ref="D21:M21">SUM(D22:D22)</f>
        <v>0</v>
      </c>
      <c r="E21" s="31">
        <f t="shared" si="6"/>
        <v>0</v>
      </c>
      <c r="F21" s="31">
        <f t="shared" si="6"/>
        <v>0</v>
      </c>
      <c r="G21" s="31">
        <f t="shared" si="6"/>
        <v>56738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56738</v>
      </c>
      <c r="O21" s="43">
        <f t="shared" si="2"/>
        <v>73.97392438070405</v>
      </c>
      <c r="P21" s="10"/>
    </row>
    <row r="22" spans="1:16" ht="15">
      <c r="A22" s="13"/>
      <c r="B22" s="45">
        <v>559</v>
      </c>
      <c r="C22" s="21" t="s">
        <v>35</v>
      </c>
      <c r="D22" s="46">
        <v>0</v>
      </c>
      <c r="E22" s="46">
        <v>0</v>
      </c>
      <c r="F22" s="46">
        <v>0</v>
      </c>
      <c r="G22" s="46">
        <v>56738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56738</v>
      </c>
      <c r="O22" s="47">
        <f t="shared" si="2"/>
        <v>73.97392438070405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113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113</v>
      </c>
      <c r="O23" s="43">
        <f t="shared" si="2"/>
        <v>0.14732724902216426</v>
      </c>
      <c r="P23" s="10"/>
    </row>
    <row r="24" spans="1:16" ht="15">
      <c r="A24" s="12"/>
      <c r="B24" s="44">
        <v>562</v>
      </c>
      <c r="C24" s="20" t="s">
        <v>37</v>
      </c>
      <c r="D24" s="46">
        <v>113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113</v>
      </c>
      <c r="O24" s="47">
        <f t="shared" si="2"/>
        <v>0.14732724902216426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SUM(D26:D28)</f>
        <v>16129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16129</v>
      </c>
      <c r="O25" s="43">
        <f t="shared" si="2"/>
        <v>21.028683181225553</v>
      </c>
      <c r="P25" s="9"/>
    </row>
    <row r="26" spans="1:16" ht="15">
      <c r="A26" s="12"/>
      <c r="B26" s="44">
        <v>572</v>
      </c>
      <c r="C26" s="20" t="s">
        <v>39</v>
      </c>
      <c r="D26" s="46">
        <v>638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638</v>
      </c>
      <c r="O26" s="47">
        <f t="shared" si="2"/>
        <v>0.8318122555410691</v>
      </c>
      <c r="P26" s="9"/>
    </row>
    <row r="27" spans="1:16" ht="15">
      <c r="A27" s="12"/>
      <c r="B27" s="44">
        <v>574</v>
      </c>
      <c r="C27" s="20" t="s">
        <v>40</v>
      </c>
      <c r="D27" s="46">
        <v>8958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8958</v>
      </c>
      <c r="O27" s="47">
        <f t="shared" si="2"/>
        <v>11.679269882659714</v>
      </c>
      <c r="P27" s="9"/>
    </row>
    <row r="28" spans="1:16" ht="15">
      <c r="A28" s="12"/>
      <c r="B28" s="44">
        <v>579</v>
      </c>
      <c r="C28" s="20" t="s">
        <v>54</v>
      </c>
      <c r="D28" s="46">
        <v>6533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6533</v>
      </c>
      <c r="O28" s="47">
        <f t="shared" si="2"/>
        <v>8.517601043024772</v>
      </c>
      <c r="P28" s="9"/>
    </row>
    <row r="29" spans="1:16" ht="15.75">
      <c r="A29" s="28" t="s">
        <v>48</v>
      </c>
      <c r="B29" s="29"/>
      <c r="C29" s="30"/>
      <c r="D29" s="31">
        <f aca="true" t="shared" si="9" ref="D29:M29">SUM(D30:D30)</f>
        <v>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12330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1"/>
        <v>12330</v>
      </c>
      <c r="O29" s="43">
        <f t="shared" si="2"/>
        <v>16.07561929595828</v>
      </c>
      <c r="P29" s="9"/>
    </row>
    <row r="30" spans="1:16" ht="15.75" thickBot="1">
      <c r="A30" s="12"/>
      <c r="B30" s="44">
        <v>581</v>
      </c>
      <c r="C30" s="20" t="s">
        <v>49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12330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12330</v>
      </c>
      <c r="O30" s="47">
        <f t="shared" si="2"/>
        <v>16.07561929595828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SUM(D5,D11,D15,D19,D21,D23,D25,D29)</f>
        <v>418934</v>
      </c>
      <c r="E31" s="15">
        <f t="shared" si="10"/>
        <v>0</v>
      </c>
      <c r="F31" s="15">
        <f t="shared" si="10"/>
        <v>0</v>
      </c>
      <c r="G31" s="15">
        <f t="shared" si="10"/>
        <v>56738</v>
      </c>
      <c r="H31" s="15">
        <f t="shared" si="10"/>
        <v>0</v>
      </c>
      <c r="I31" s="15">
        <f t="shared" si="10"/>
        <v>493774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969446</v>
      </c>
      <c r="O31" s="37">
        <f t="shared" si="2"/>
        <v>1263.9452411994785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55</v>
      </c>
      <c r="M33" s="93"/>
      <c r="N33" s="93"/>
      <c r="O33" s="41">
        <v>767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93833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86321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180154</v>
      </c>
      <c r="O5" s="32">
        <f aca="true" t="shared" si="2" ref="O5:O30">(N5/O$32)</f>
        <v>236.42257217847768</v>
      </c>
      <c r="P5" s="6"/>
    </row>
    <row r="6" spans="1:16" ht="15">
      <c r="A6" s="12"/>
      <c r="B6" s="44">
        <v>511</v>
      </c>
      <c r="C6" s="20" t="s">
        <v>19</v>
      </c>
      <c r="D6" s="46">
        <v>5582</v>
      </c>
      <c r="E6" s="46">
        <v>0</v>
      </c>
      <c r="F6" s="46">
        <v>0</v>
      </c>
      <c r="G6" s="46">
        <v>0</v>
      </c>
      <c r="H6" s="46">
        <v>0</v>
      </c>
      <c r="I6" s="46">
        <v>5326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10908</v>
      </c>
      <c r="O6" s="47">
        <f t="shared" si="2"/>
        <v>14.31496062992126</v>
      </c>
      <c r="P6" s="9"/>
    </row>
    <row r="7" spans="1:16" ht="15">
      <c r="A7" s="12"/>
      <c r="B7" s="44">
        <v>512</v>
      </c>
      <c r="C7" s="20" t="s">
        <v>20</v>
      </c>
      <c r="D7" s="46">
        <v>8688</v>
      </c>
      <c r="E7" s="46">
        <v>0</v>
      </c>
      <c r="F7" s="46">
        <v>0</v>
      </c>
      <c r="G7" s="46">
        <v>0</v>
      </c>
      <c r="H7" s="46">
        <v>0</v>
      </c>
      <c r="I7" s="46">
        <v>8688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17376</v>
      </c>
      <c r="O7" s="47">
        <f t="shared" si="2"/>
        <v>22.80314960629921</v>
      </c>
      <c r="P7" s="9"/>
    </row>
    <row r="8" spans="1:16" ht="15">
      <c r="A8" s="12"/>
      <c r="B8" s="44">
        <v>513</v>
      </c>
      <c r="C8" s="20" t="s">
        <v>21</v>
      </c>
      <c r="D8" s="46">
        <v>69877</v>
      </c>
      <c r="E8" s="46">
        <v>0</v>
      </c>
      <c r="F8" s="46">
        <v>0</v>
      </c>
      <c r="G8" s="46">
        <v>0</v>
      </c>
      <c r="H8" s="46">
        <v>0</v>
      </c>
      <c r="I8" s="46">
        <v>65913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135790</v>
      </c>
      <c r="O8" s="47">
        <f t="shared" si="2"/>
        <v>178.20209973753282</v>
      </c>
      <c r="P8" s="9"/>
    </row>
    <row r="9" spans="1:16" ht="15">
      <c r="A9" s="12"/>
      <c r="B9" s="44">
        <v>514</v>
      </c>
      <c r="C9" s="20" t="s">
        <v>22</v>
      </c>
      <c r="D9" s="46">
        <v>7186</v>
      </c>
      <c r="E9" s="46">
        <v>0</v>
      </c>
      <c r="F9" s="46">
        <v>0</v>
      </c>
      <c r="G9" s="46">
        <v>0</v>
      </c>
      <c r="H9" s="46">
        <v>0</v>
      </c>
      <c r="I9" s="46">
        <v>3894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11080</v>
      </c>
      <c r="O9" s="47">
        <f t="shared" si="2"/>
        <v>14.540682414698162</v>
      </c>
      <c r="P9" s="9"/>
    </row>
    <row r="10" spans="1:16" ht="15">
      <c r="A10" s="12"/>
      <c r="B10" s="44">
        <v>515</v>
      </c>
      <c r="C10" s="20" t="s">
        <v>23</v>
      </c>
      <c r="D10" s="46">
        <v>2500</v>
      </c>
      <c r="E10" s="46">
        <v>0</v>
      </c>
      <c r="F10" s="46">
        <v>0</v>
      </c>
      <c r="G10" s="46">
        <v>0</v>
      </c>
      <c r="H10" s="46">
        <v>0</v>
      </c>
      <c r="I10" s="46">
        <v>2500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5000</v>
      </c>
      <c r="O10" s="47">
        <f t="shared" si="2"/>
        <v>6.561679790026247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SUM(D12:D15)</f>
        <v>199640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199640</v>
      </c>
      <c r="O11" s="43">
        <f t="shared" si="2"/>
        <v>261.994750656168</v>
      </c>
      <c r="P11" s="10"/>
    </row>
    <row r="12" spans="1:16" ht="15">
      <c r="A12" s="12"/>
      <c r="B12" s="44">
        <v>521</v>
      </c>
      <c r="C12" s="20" t="s">
        <v>25</v>
      </c>
      <c r="D12" s="46">
        <v>158239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158239</v>
      </c>
      <c r="O12" s="47">
        <f t="shared" si="2"/>
        <v>207.66272965879264</v>
      </c>
      <c r="P12" s="9"/>
    </row>
    <row r="13" spans="1:16" ht="15">
      <c r="A13" s="12"/>
      <c r="B13" s="44">
        <v>522</v>
      </c>
      <c r="C13" s="20" t="s">
        <v>26</v>
      </c>
      <c r="D13" s="46">
        <v>37952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37952</v>
      </c>
      <c r="O13" s="47">
        <f t="shared" si="2"/>
        <v>49.805774278215225</v>
      </c>
      <c r="P13" s="9"/>
    </row>
    <row r="14" spans="1:16" ht="15">
      <c r="A14" s="12"/>
      <c r="B14" s="44">
        <v>524</v>
      </c>
      <c r="C14" s="20" t="s">
        <v>27</v>
      </c>
      <c r="D14" s="46">
        <v>924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924</v>
      </c>
      <c r="O14" s="47">
        <f t="shared" si="2"/>
        <v>1.2125984251968505</v>
      </c>
      <c r="P14" s="9"/>
    </row>
    <row r="15" spans="1:16" ht="15">
      <c r="A15" s="12"/>
      <c r="B15" s="44">
        <v>525</v>
      </c>
      <c r="C15" s="20" t="s">
        <v>66</v>
      </c>
      <c r="D15" s="46">
        <v>2525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2525</v>
      </c>
      <c r="O15" s="47">
        <f t="shared" si="2"/>
        <v>3.3136482939632548</v>
      </c>
      <c r="P15" s="9"/>
    </row>
    <row r="16" spans="1:16" ht="15.75">
      <c r="A16" s="28" t="s">
        <v>28</v>
      </c>
      <c r="B16" s="29"/>
      <c r="C16" s="30"/>
      <c r="D16" s="31">
        <f aca="true" t="shared" si="4" ref="D16:M16">SUM(D17:D19)</f>
        <v>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357750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357750</v>
      </c>
      <c r="O16" s="43">
        <f t="shared" si="2"/>
        <v>469.48818897637796</v>
      </c>
      <c r="P16" s="10"/>
    </row>
    <row r="17" spans="1:16" ht="15">
      <c r="A17" s="12"/>
      <c r="B17" s="44">
        <v>533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64087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64087</v>
      </c>
      <c r="O17" s="47">
        <f t="shared" si="2"/>
        <v>84.10367454068242</v>
      </c>
      <c r="P17" s="9"/>
    </row>
    <row r="18" spans="1:16" ht="15">
      <c r="A18" s="12"/>
      <c r="B18" s="44">
        <v>534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49134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49134</v>
      </c>
      <c r="O18" s="47">
        <f t="shared" si="2"/>
        <v>64.48031496062993</v>
      </c>
      <c r="P18" s="9"/>
    </row>
    <row r="19" spans="1:16" ht="15">
      <c r="A19" s="12"/>
      <c r="B19" s="44">
        <v>535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244529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244529</v>
      </c>
      <c r="O19" s="47">
        <f t="shared" si="2"/>
        <v>320.90419947506564</v>
      </c>
      <c r="P19" s="9"/>
    </row>
    <row r="20" spans="1:16" ht="15.75">
      <c r="A20" s="28" t="s">
        <v>32</v>
      </c>
      <c r="B20" s="29"/>
      <c r="C20" s="30"/>
      <c r="D20" s="31">
        <f aca="true" t="shared" si="5" ref="D20:M20">SUM(D21:D21)</f>
        <v>58222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58222</v>
      </c>
      <c r="O20" s="43">
        <f t="shared" si="2"/>
        <v>76.40682414698163</v>
      </c>
      <c r="P20" s="10"/>
    </row>
    <row r="21" spans="1:16" ht="15">
      <c r="A21" s="12"/>
      <c r="B21" s="44">
        <v>541</v>
      </c>
      <c r="C21" s="20" t="s">
        <v>33</v>
      </c>
      <c r="D21" s="46">
        <v>58222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58222</v>
      </c>
      <c r="O21" s="47">
        <f t="shared" si="2"/>
        <v>76.40682414698163</v>
      </c>
      <c r="P21" s="9"/>
    </row>
    <row r="22" spans="1:16" ht="15.75">
      <c r="A22" s="28" t="s">
        <v>34</v>
      </c>
      <c r="B22" s="29"/>
      <c r="C22" s="30"/>
      <c r="D22" s="31">
        <f aca="true" t="shared" si="6" ref="D22:M22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139904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139904</v>
      </c>
      <c r="O22" s="43">
        <f t="shared" si="2"/>
        <v>183.6010498687664</v>
      </c>
      <c r="P22" s="10"/>
    </row>
    <row r="23" spans="1:16" ht="15">
      <c r="A23" s="13"/>
      <c r="B23" s="45">
        <v>559</v>
      </c>
      <c r="C23" s="21" t="s">
        <v>35</v>
      </c>
      <c r="D23" s="46">
        <v>0</v>
      </c>
      <c r="E23" s="46">
        <v>0</v>
      </c>
      <c r="F23" s="46">
        <v>0</v>
      </c>
      <c r="G23" s="46">
        <v>139904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139904</v>
      </c>
      <c r="O23" s="47">
        <f t="shared" si="2"/>
        <v>183.6010498687664</v>
      </c>
      <c r="P23" s="9"/>
    </row>
    <row r="24" spans="1:16" ht="15.75">
      <c r="A24" s="28" t="s">
        <v>36</v>
      </c>
      <c r="B24" s="29"/>
      <c r="C24" s="30"/>
      <c r="D24" s="31">
        <f aca="true" t="shared" si="7" ref="D24:M24">SUM(D25:D25)</f>
        <v>19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19</v>
      </c>
      <c r="O24" s="43">
        <f t="shared" si="2"/>
        <v>0.024934383202099737</v>
      </c>
      <c r="P24" s="10"/>
    </row>
    <row r="25" spans="1:16" ht="15">
      <c r="A25" s="12"/>
      <c r="B25" s="44">
        <v>562</v>
      </c>
      <c r="C25" s="20" t="s">
        <v>37</v>
      </c>
      <c r="D25" s="46">
        <v>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</v>
      </c>
      <c r="O25" s="47">
        <f t="shared" si="2"/>
        <v>0.024934383202099737</v>
      </c>
      <c r="P25" s="9"/>
    </row>
    <row r="26" spans="1:16" ht="15.75">
      <c r="A26" s="28" t="s">
        <v>38</v>
      </c>
      <c r="B26" s="29"/>
      <c r="C26" s="30"/>
      <c r="D26" s="31">
        <f aca="true" t="shared" si="8" ref="D26:M26">SUM(D27:D29)</f>
        <v>154206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154206</v>
      </c>
      <c r="O26" s="43">
        <f t="shared" si="2"/>
        <v>202.37007874015748</v>
      </c>
      <c r="P26" s="9"/>
    </row>
    <row r="27" spans="1:16" ht="15">
      <c r="A27" s="12"/>
      <c r="B27" s="44">
        <v>572</v>
      </c>
      <c r="C27" s="20" t="s">
        <v>39</v>
      </c>
      <c r="D27" s="46">
        <v>3682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3682</v>
      </c>
      <c r="O27" s="47">
        <f t="shared" si="2"/>
        <v>4.832020997375328</v>
      </c>
      <c r="P27" s="9"/>
    </row>
    <row r="28" spans="1:16" ht="15">
      <c r="A28" s="12"/>
      <c r="B28" s="44">
        <v>574</v>
      </c>
      <c r="C28" s="20" t="s">
        <v>40</v>
      </c>
      <c r="D28" s="46">
        <v>9544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9544</v>
      </c>
      <c r="O28" s="47">
        <f t="shared" si="2"/>
        <v>12.5249343832021</v>
      </c>
      <c r="P28" s="9"/>
    </row>
    <row r="29" spans="1:16" ht="15.75" thickBot="1">
      <c r="A29" s="12"/>
      <c r="B29" s="44">
        <v>579</v>
      </c>
      <c r="C29" s="20" t="s">
        <v>54</v>
      </c>
      <c r="D29" s="46">
        <v>140980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140980</v>
      </c>
      <c r="O29" s="47">
        <f t="shared" si="2"/>
        <v>185.01312335958005</v>
      </c>
      <c r="P29" s="9"/>
    </row>
    <row r="30" spans="1:119" ht="16.5" thickBot="1">
      <c r="A30" s="14" t="s">
        <v>10</v>
      </c>
      <c r="B30" s="23"/>
      <c r="C30" s="22"/>
      <c r="D30" s="15">
        <f>SUM(D5,D11,D16,D20,D22,D24,D26)</f>
        <v>505920</v>
      </c>
      <c r="E30" s="15">
        <f aca="true" t="shared" si="9" ref="E30:M30">SUM(E5,E11,E16,E20,E22,E24,E26)</f>
        <v>0</v>
      </c>
      <c r="F30" s="15">
        <f t="shared" si="9"/>
        <v>0</v>
      </c>
      <c r="G30" s="15">
        <f t="shared" si="9"/>
        <v>139904</v>
      </c>
      <c r="H30" s="15">
        <f t="shared" si="9"/>
        <v>0</v>
      </c>
      <c r="I30" s="15">
        <f t="shared" si="9"/>
        <v>444071</v>
      </c>
      <c r="J30" s="15">
        <f t="shared" si="9"/>
        <v>0</v>
      </c>
      <c r="K30" s="15">
        <f t="shared" si="9"/>
        <v>0</v>
      </c>
      <c r="L30" s="15">
        <f t="shared" si="9"/>
        <v>0</v>
      </c>
      <c r="M30" s="15">
        <f t="shared" si="9"/>
        <v>0</v>
      </c>
      <c r="N30" s="15">
        <f t="shared" si="1"/>
        <v>1089895</v>
      </c>
      <c r="O30" s="37">
        <f t="shared" si="2"/>
        <v>1430.3083989501313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67</v>
      </c>
      <c r="M32" s="93"/>
      <c r="N32" s="93"/>
      <c r="O32" s="41">
        <v>762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283289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2">SUM(D5:M5)</f>
        <v>283289</v>
      </c>
      <c r="O5" s="32">
        <f aca="true" t="shared" si="2" ref="O5:O22">(N5/O$24)</f>
        <v>344.6338199513382</v>
      </c>
      <c r="P5" s="6"/>
    </row>
    <row r="6" spans="1:16" ht="15">
      <c r="A6" s="12"/>
      <c r="B6" s="44">
        <v>511</v>
      </c>
      <c r="C6" s="20" t="s">
        <v>19</v>
      </c>
      <c r="D6" s="46">
        <v>11584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11584</v>
      </c>
      <c r="O6" s="47">
        <f t="shared" si="2"/>
        <v>14.092457420924575</v>
      </c>
      <c r="P6" s="9"/>
    </row>
    <row r="7" spans="1:16" ht="15">
      <c r="A7" s="12"/>
      <c r="B7" s="44">
        <v>513</v>
      </c>
      <c r="C7" s="20" t="s">
        <v>21</v>
      </c>
      <c r="D7" s="46">
        <v>203116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203116</v>
      </c>
      <c r="O7" s="47">
        <f t="shared" si="2"/>
        <v>247.09975669099757</v>
      </c>
      <c r="P7" s="9"/>
    </row>
    <row r="8" spans="1:16" ht="15">
      <c r="A8" s="12"/>
      <c r="B8" s="44">
        <v>514</v>
      </c>
      <c r="C8" s="20" t="s">
        <v>22</v>
      </c>
      <c r="D8" s="46">
        <v>61104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61104</v>
      </c>
      <c r="O8" s="47">
        <f t="shared" si="2"/>
        <v>74.33576642335767</v>
      </c>
      <c r="P8" s="9"/>
    </row>
    <row r="9" spans="1:16" ht="15">
      <c r="A9" s="12"/>
      <c r="B9" s="44">
        <v>515</v>
      </c>
      <c r="C9" s="20" t="s">
        <v>23</v>
      </c>
      <c r="D9" s="46">
        <v>3788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3788</v>
      </c>
      <c r="O9" s="47">
        <f t="shared" si="2"/>
        <v>4.608272506082725</v>
      </c>
      <c r="P9" s="9"/>
    </row>
    <row r="10" spans="1:16" ht="15">
      <c r="A10" s="12"/>
      <c r="B10" s="44">
        <v>519</v>
      </c>
      <c r="C10" s="20" t="s">
        <v>81</v>
      </c>
      <c r="D10" s="46">
        <v>3697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3697</v>
      </c>
      <c r="O10" s="47">
        <f t="shared" si="2"/>
        <v>4.497566909975669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SUM(D12:D13)</f>
        <v>303326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303326</v>
      </c>
      <c r="O11" s="43">
        <f t="shared" si="2"/>
        <v>369.0097323600973</v>
      </c>
      <c r="P11" s="10"/>
    </row>
    <row r="12" spans="1:16" ht="15">
      <c r="A12" s="12"/>
      <c r="B12" s="44">
        <v>521</v>
      </c>
      <c r="C12" s="20" t="s">
        <v>25</v>
      </c>
      <c r="D12" s="46">
        <v>247608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247608</v>
      </c>
      <c r="O12" s="47">
        <f t="shared" si="2"/>
        <v>301.22627737226276</v>
      </c>
      <c r="P12" s="9"/>
    </row>
    <row r="13" spans="1:16" ht="15">
      <c r="A13" s="12"/>
      <c r="B13" s="44">
        <v>522</v>
      </c>
      <c r="C13" s="20" t="s">
        <v>26</v>
      </c>
      <c r="D13" s="46">
        <v>55718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55718</v>
      </c>
      <c r="O13" s="47">
        <f t="shared" si="2"/>
        <v>67.78345498783455</v>
      </c>
      <c r="P13" s="9"/>
    </row>
    <row r="14" spans="1:16" ht="15.75">
      <c r="A14" s="28" t="s">
        <v>28</v>
      </c>
      <c r="B14" s="29"/>
      <c r="C14" s="30"/>
      <c r="D14" s="31">
        <f aca="true" t="shared" si="4" ref="D14:M14">SUM(D15:D17)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1552082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1552082</v>
      </c>
      <c r="O14" s="43">
        <f t="shared" si="2"/>
        <v>1888.1776155717762</v>
      </c>
      <c r="P14" s="10"/>
    </row>
    <row r="15" spans="1:16" ht="15">
      <c r="A15" s="12"/>
      <c r="B15" s="44">
        <v>533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1320820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1320820</v>
      </c>
      <c r="O15" s="47">
        <f t="shared" si="2"/>
        <v>1606.8369829683697</v>
      </c>
      <c r="P15" s="9"/>
    </row>
    <row r="16" spans="1:16" ht="15">
      <c r="A16" s="12"/>
      <c r="B16" s="44">
        <v>534</v>
      </c>
      <c r="C16" s="20" t="s">
        <v>59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88689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88689</v>
      </c>
      <c r="O16" s="47">
        <f t="shared" si="2"/>
        <v>107.89416058394161</v>
      </c>
      <c r="P16" s="9"/>
    </row>
    <row r="17" spans="1:16" ht="15">
      <c r="A17" s="12"/>
      <c r="B17" s="44">
        <v>535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142573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142573</v>
      </c>
      <c r="O17" s="47">
        <f t="shared" si="2"/>
        <v>173.44647201946472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473672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473672</v>
      </c>
      <c r="O18" s="43">
        <f t="shared" si="2"/>
        <v>576.2433090024331</v>
      </c>
      <c r="P18" s="10"/>
    </row>
    <row r="19" spans="1:16" ht="15">
      <c r="A19" s="12"/>
      <c r="B19" s="44">
        <v>541</v>
      </c>
      <c r="C19" s="20" t="s">
        <v>60</v>
      </c>
      <c r="D19" s="46">
        <v>473672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473672</v>
      </c>
      <c r="O19" s="47">
        <f t="shared" si="2"/>
        <v>576.2433090024331</v>
      </c>
      <c r="P19" s="9"/>
    </row>
    <row r="20" spans="1:16" ht="15.75">
      <c r="A20" s="28" t="s">
        <v>38</v>
      </c>
      <c r="B20" s="29"/>
      <c r="C20" s="30"/>
      <c r="D20" s="31">
        <f aca="true" t="shared" si="6" ref="D20:M20">SUM(D21:D21)</f>
        <v>1176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1176</v>
      </c>
      <c r="O20" s="43">
        <f t="shared" si="2"/>
        <v>1.4306569343065694</v>
      </c>
      <c r="P20" s="9"/>
    </row>
    <row r="21" spans="1:16" ht="15.75" thickBot="1">
      <c r="A21" s="12"/>
      <c r="B21" s="44">
        <v>572</v>
      </c>
      <c r="C21" s="20" t="s">
        <v>61</v>
      </c>
      <c r="D21" s="46">
        <v>1176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1176</v>
      </c>
      <c r="O21" s="47">
        <f t="shared" si="2"/>
        <v>1.4306569343065694</v>
      </c>
      <c r="P21" s="9"/>
    </row>
    <row r="22" spans="1:119" ht="16.5" thickBot="1">
      <c r="A22" s="14" t="s">
        <v>10</v>
      </c>
      <c r="B22" s="23"/>
      <c r="C22" s="22"/>
      <c r="D22" s="15">
        <f>SUM(D5,D11,D14,D18,D20)</f>
        <v>1061463</v>
      </c>
      <c r="E22" s="15">
        <f aca="true" t="shared" si="7" ref="E22:M22">SUM(E5,E11,E14,E18,E20)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1552082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1"/>
        <v>2613545</v>
      </c>
      <c r="O22" s="37">
        <f t="shared" si="2"/>
        <v>3179.495133819951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5" ht="15">
      <c r="A23" s="16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5" ht="15">
      <c r="A24" s="38"/>
      <c r="B24" s="39"/>
      <c r="C24" s="39"/>
      <c r="D24" s="40"/>
      <c r="E24" s="40"/>
      <c r="F24" s="40"/>
      <c r="G24" s="40"/>
      <c r="H24" s="40"/>
      <c r="I24" s="40"/>
      <c r="J24" s="40"/>
      <c r="K24" s="40"/>
      <c r="L24" s="93" t="s">
        <v>86</v>
      </c>
      <c r="M24" s="93"/>
      <c r="N24" s="93"/>
      <c r="O24" s="41">
        <v>822</v>
      </c>
    </row>
    <row r="25" spans="1:15" ht="15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5" ht="15.75" customHeight="1" thickBot="1">
      <c r="A26" s="97" t="s">
        <v>46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sheetProtection/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SUM(D6:D6)</f>
        <v>235321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3">SUM(D5:M5)</f>
        <v>235321</v>
      </c>
      <c r="O5" s="32">
        <f aca="true" t="shared" si="2" ref="O5:O23">(N5/O$25)</f>
        <v>284.5477629987908</v>
      </c>
      <c r="P5" s="6"/>
    </row>
    <row r="6" spans="1:16" ht="15">
      <c r="A6" s="12"/>
      <c r="B6" s="44">
        <v>519</v>
      </c>
      <c r="C6" s="20" t="s">
        <v>81</v>
      </c>
      <c r="D6" s="46">
        <v>235321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235321</v>
      </c>
      <c r="O6" s="47">
        <f t="shared" si="2"/>
        <v>284.5477629987908</v>
      </c>
      <c r="P6" s="9"/>
    </row>
    <row r="7" spans="1:16" ht="15.75">
      <c r="A7" s="28" t="s">
        <v>24</v>
      </c>
      <c r="B7" s="29"/>
      <c r="C7" s="30"/>
      <c r="D7" s="31">
        <f aca="true" t="shared" si="3" ref="D7:M7">SUM(D8:D8)</f>
        <v>291452</v>
      </c>
      <c r="E7" s="31">
        <f t="shared" si="3"/>
        <v>0</v>
      </c>
      <c r="F7" s="31">
        <f t="shared" si="3"/>
        <v>0</v>
      </c>
      <c r="G7" s="31">
        <f t="shared" si="3"/>
        <v>0</v>
      </c>
      <c r="H7" s="31">
        <f t="shared" si="3"/>
        <v>0</v>
      </c>
      <c r="I7" s="31">
        <f t="shared" si="3"/>
        <v>0</v>
      </c>
      <c r="J7" s="31">
        <f t="shared" si="3"/>
        <v>0</v>
      </c>
      <c r="K7" s="31">
        <f t="shared" si="3"/>
        <v>0</v>
      </c>
      <c r="L7" s="31">
        <f t="shared" si="3"/>
        <v>0</v>
      </c>
      <c r="M7" s="31">
        <f t="shared" si="3"/>
        <v>0</v>
      </c>
      <c r="N7" s="42">
        <f t="shared" si="1"/>
        <v>291452</v>
      </c>
      <c r="O7" s="43">
        <f t="shared" si="2"/>
        <v>352.42079806529625</v>
      </c>
      <c r="P7" s="10"/>
    </row>
    <row r="8" spans="1:16" ht="15">
      <c r="A8" s="12"/>
      <c r="B8" s="44">
        <v>529</v>
      </c>
      <c r="C8" s="20" t="s">
        <v>82</v>
      </c>
      <c r="D8" s="46">
        <v>291452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291452</v>
      </c>
      <c r="O8" s="47">
        <f t="shared" si="2"/>
        <v>352.42079806529625</v>
      </c>
      <c r="P8" s="9"/>
    </row>
    <row r="9" spans="1:16" ht="15.75">
      <c r="A9" s="28" t="s">
        <v>28</v>
      </c>
      <c r="B9" s="29"/>
      <c r="C9" s="30"/>
      <c r="D9" s="31">
        <f aca="true" t="shared" si="4" ref="D9:M9">SUM(D10:D13)</f>
        <v>0</v>
      </c>
      <c r="E9" s="31">
        <f t="shared" si="4"/>
        <v>0</v>
      </c>
      <c r="F9" s="31">
        <f t="shared" si="4"/>
        <v>0</v>
      </c>
      <c r="G9" s="31">
        <f t="shared" si="4"/>
        <v>0</v>
      </c>
      <c r="H9" s="31">
        <f t="shared" si="4"/>
        <v>0</v>
      </c>
      <c r="I9" s="31">
        <f t="shared" si="4"/>
        <v>528461</v>
      </c>
      <c r="J9" s="31">
        <f t="shared" si="4"/>
        <v>0</v>
      </c>
      <c r="K9" s="31">
        <f t="shared" si="4"/>
        <v>0</v>
      </c>
      <c r="L9" s="31">
        <f t="shared" si="4"/>
        <v>0</v>
      </c>
      <c r="M9" s="31">
        <f t="shared" si="4"/>
        <v>0</v>
      </c>
      <c r="N9" s="42">
        <f t="shared" si="1"/>
        <v>528461</v>
      </c>
      <c r="O9" s="43">
        <f t="shared" si="2"/>
        <v>639.0096735187425</v>
      </c>
      <c r="P9" s="10"/>
    </row>
    <row r="10" spans="1:16" ht="15">
      <c r="A10" s="12"/>
      <c r="B10" s="44">
        <v>533</v>
      </c>
      <c r="C10" s="20" t="s">
        <v>29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73282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73282</v>
      </c>
      <c r="O10" s="47">
        <f t="shared" si="2"/>
        <v>88.61185006045949</v>
      </c>
      <c r="P10" s="9"/>
    </row>
    <row r="11" spans="1:16" ht="15">
      <c r="A11" s="12"/>
      <c r="B11" s="44">
        <v>534</v>
      </c>
      <c r="C11" s="20" t="s">
        <v>59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86226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86226</v>
      </c>
      <c r="O11" s="47">
        <f t="shared" si="2"/>
        <v>104.26360338573156</v>
      </c>
      <c r="P11" s="9"/>
    </row>
    <row r="12" spans="1:16" ht="15">
      <c r="A12" s="12"/>
      <c r="B12" s="44">
        <v>535</v>
      </c>
      <c r="C12" s="20" t="s">
        <v>31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246731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246731</v>
      </c>
      <c r="O12" s="47">
        <f t="shared" si="2"/>
        <v>298.3446191051995</v>
      </c>
      <c r="P12" s="9"/>
    </row>
    <row r="13" spans="1:16" ht="15">
      <c r="A13" s="12"/>
      <c r="B13" s="44">
        <v>536</v>
      </c>
      <c r="C13" s="20" t="s">
        <v>69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122222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122222</v>
      </c>
      <c r="O13" s="47">
        <f t="shared" si="2"/>
        <v>147.78960096735187</v>
      </c>
      <c r="P13" s="9"/>
    </row>
    <row r="14" spans="1:16" ht="15.75">
      <c r="A14" s="28" t="s">
        <v>32</v>
      </c>
      <c r="B14" s="29"/>
      <c r="C14" s="30"/>
      <c r="D14" s="31">
        <f aca="true" t="shared" si="5" ref="D14:M14">SUM(D15:D15)</f>
        <v>221048</v>
      </c>
      <c r="E14" s="31">
        <f t="shared" si="5"/>
        <v>0</v>
      </c>
      <c r="F14" s="31">
        <f t="shared" si="5"/>
        <v>0</v>
      </c>
      <c r="G14" s="31">
        <f t="shared" si="5"/>
        <v>0</v>
      </c>
      <c r="H14" s="31">
        <f t="shared" si="5"/>
        <v>0</v>
      </c>
      <c r="I14" s="31">
        <f t="shared" si="5"/>
        <v>0</v>
      </c>
      <c r="J14" s="31">
        <f t="shared" si="5"/>
        <v>0</v>
      </c>
      <c r="K14" s="31">
        <f t="shared" si="5"/>
        <v>0</v>
      </c>
      <c r="L14" s="31">
        <f t="shared" si="5"/>
        <v>0</v>
      </c>
      <c r="M14" s="31">
        <f t="shared" si="5"/>
        <v>0</v>
      </c>
      <c r="N14" s="31">
        <f t="shared" si="1"/>
        <v>221048</v>
      </c>
      <c r="O14" s="43">
        <f t="shared" si="2"/>
        <v>267.28899637243046</v>
      </c>
      <c r="P14" s="10"/>
    </row>
    <row r="15" spans="1:16" ht="15">
      <c r="A15" s="12"/>
      <c r="B15" s="44">
        <v>549</v>
      </c>
      <c r="C15" s="20" t="s">
        <v>83</v>
      </c>
      <c r="D15" s="46">
        <v>221048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221048</v>
      </c>
      <c r="O15" s="47">
        <f t="shared" si="2"/>
        <v>267.28899637243046</v>
      </c>
      <c r="P15" s="9"/>
    </row>
    <row r="16" spans="1:16" ht="15.75">
      <c r="A16" s="28" t="s">
        <v>34</v>
      </c>
      <c r="B16" s="29"/>
      <c r="C16" s="30"/>
      <c r="D16" s="31">
        <f aca="true" t="shared" si="6" ref="D16:M16">SUM(D17:D17)</f>
        <v>395</v>
      </c>
      <c r="E16" s="31">
        <f t="shared" si="6"/>
        <v>0</v>
      </c>
      <c r="F16" s="31">
        <f t="shared" si="6"/>
        <v>0</v>
      </c>
      <c r="G16" s="31">
        <f t="shared" si="6"/>
        <v>0</v>
      </c>
      <c r="H16" s="31">
        <f t="shared" si="6"/>
        <v>0</v>
      </c>
      <c r="I16" s="31">
        <f t="shared" si="6"/>
        <v>0</v>
      </c>
      <c r="J16" s="31">
        <f t="shared" si="6"/>
        <v>0</v>
      </c>
      <c r="K16" s="31">
        <f t="shared" si="6"/>
        <v>0</v>
      </c>
      <c r="L16" s="31">
        <f t="shared" si="6"/>
        <v>0</v>
      </c>
      <c r="M16" s="31">
        <f t="shared" si="6"/>
        <v>0</v>
      </c>
      <c r="N16" s="31">
        <f t="shared" si="1"/>
        <v>395</v>
      </c>
      <c r="O16" s="43">
        <f t="shared" si="2"/>
        <v>0.47762998790810157</v>
      </c>
      <c r="P16" s="10"/>
    </row>
    <row r="17" spans="1:16" ht="15">
      <c r="A17" s="13"/>
      <c r="B17" s="45">
        <v>559</v>
      </c>
      <c r="C17" s="21" t="s">
        <v>35</v>
      </c>
      <c r="D17" s="46">
        <v>395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395</v>
      </c>
      <c r="O17" s="47">
        <f t="shared" si="2"/>
        <v>0.47762998790810157</v>
      </c>
      <c r="P17" s="9"/>
    </row>
    <row r="18" spans="1:16" ht="15.75">
      <c r="A18" s="28" t="s">
        <v>38</v>
      </c>
      <c r="B18" s="29"/>
      <c r="C18" s="30"/>
      <c r="D18" s="31">
        <f aca="true" t="shared" si="7" ref="D18:M18">SUM(D19:D19)</f>
        <v>173821</v>
      </c>
      <c r="E18" s="31">
        <f t="shared" si="7"/>
        <v>0</v>
      </c>
      <c r="F18" s="31">
        <f t="shared" si="7"/>
        <v>0</v>
      </c>
      <c r="G18" s="31">
        <f t="shared" si="7"/>
        <v>0</v>
      </c>
      <c r="H18" s="31">
        <f t="shared" si="7"/>
        <v>0</v>
      </c>
      <c r="I18" s="31">
        <f t="shared" si="7"/>
        <v>0</v>
      </c>
      <c r="J18" s="31">
        <f t="shared" si="7"/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1"/>
        <v>173821</v>
      </c>
      <c r="O18" s="43">
        <f t="shared" si="2"/>
        <v>210.1825876662636</v>
      </c>
      <c r="P18" s="9"/>
    </row>
    <row r="19" spans="1:16" ht="15">
      <c r="A19" s="12"/>
      <c r="B19" s="44">
        <v>573</v>
      </c>
      <c r="C19" s="20" t="s">
        <v>71</v>
      </c>
      <c r="D19" s="46">
        <v>173821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173821</v>
      </c>
      <c r="O19" s="47">
        <f t="shared" si="2"/>
        <v>210.1825876662636</v>
      </c>
      <c r="P19" s="9"/>
    </row>
    <row r="20" spans="1:16" ht="15.75">
      <c r="A20" s="28" t="s">
        <v>62</v>
      </c>
      <c r="B20" s="29"/>
      <c r="C20" s="30"/>
      <c r="D20" s="31">
        <f aca="true" t="shared" si="8" ref="D20:M20">SUM(D21:D22)</f>
        <v>0</v>
      </c>
      <c r="E20" s="31">
        <f t="shared" si="8"/>
        <v>0</v>
      </c>
      <c r="F20" s="31">
        <f t="shared" si="8"/>
        <v>0</v>
      </c>
      <c r="G20" s="31">
        <f t="shared" si="8"/>
        <v>0</v>
      </c>
      <c r="H20" s="31">
        <f t="shared" si="8"/>
        <v>0</v>
      </c>
      <c r="I20" s="31">
        <f t="shared" si="8"/>
        <v>117634</v>
      </c>
      <c r="J20" s="31">
        <f t="shared" si="8"/>
        <v>0</v>
      </c>
      <c r="K20" s="31">
        <f t="shared" si="8"/>
        <v>0</v>
      </c>
      <c r="L20" s="31">
        <f t="shared" si="8"/>
        <v>0</v>
      </c>
      <c r="M20" s="31">
        <f t="shared" si="8"/>
        <v>0</v>
      </c>
      <c r="N20" s="31">
        <f t="shared" si="1"/>
        <v>117634</v>
      </c>
      <c r="O20" s="43">
        <f t="shared" si="2"/>
        <v>142.24183796856107</v>
      </c>
      <c r="P20" s="9"/>
    </row>
    <row r="21" spans="1:16" ht="15">
      <c r="A21" s="12"/>
      <c r="B21" s="44">
        <v>581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79460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79460</v>
      </c>
      <c r="O21" s="47">
        <f t="shared" si="2"/>
        <v>96.08222490931077</v>
      </c>
      <c r="P21" s="9"/>
    </row>
    <row r="22" spans="1:16" ht="15.75" thickBot="1">
      <c r="A22" s="12"/>
      <c r="B22" s="44">
        <v>591</v>
      </c>
      <c r="C22" s="20" t="s">
        <v>72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38174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38174</v>
      </c>
      <c r="O22" s="47">
        <f t="shared" si="2"/>
        <v>46.159613059250304</v>
      </c>
      <c r="P22" s="9"/>
    </row>
    <row r="23" spans="1:119" ht="16.5" thickBot="1">
      <c r="A23" s="14" t="s">
        <v>10</v>
      </c>
      <c r="B23" s="23"/>
      <c r="C23" s="22"/>
      <c r="D23" s="15">
        <f>SUM(D5,D7,D9,D14,D16,D18,D20)</f>
        <v>922037</v>
      </c>
      <c r="E23" s="15">
        <f aca="true" t="shared" si="9" ref="E23:M23">SUM(E5,E7,E9,E14,E16,E18,E20)</f>
        <v>0</v>
      </c>
      <c r="F23" s="15">
        <f t="shared" si="9"/>
        <v>0</v>
      </c>
      <c r="G23" s="15">
        <f t="shared" si="9"/>
        <v>0</v>
      </c>
      <c r="H23" s="15">
        <f t="shared" si="9"/>
        <v>0</v>
      </c>
      <c r="I23" s="15">
        <f t="shared" si="9"/>
        <v>646095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1"/>
        <v>1568132</v>
      </c>
      <c r="O23" s="37">
        <f t="shared" si="2"/>
        <v>1896.1692865779928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6"/>
      <c r="B24" s="18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/>
    </row>
    <row r="25" spans="1:15" ht="15">
      <c r="A25" s="38"/>
      <c r="B25" s="39"/>
      <c r="C25" s="39"/>
      <c r="D25" s="40"/>
      <c r="E25" s="40"/>
      <c r="F25" s="40"/>
      <c r="G25" s="40"/>
      <c r="H25" s="40"/>
      <c r="I25" s="40"/>
      <c r="J25" s="40"/>
      <c r="K25" s="40"/>
      <c r="L25" s="93" t="s">
        <v>84</v>
      </c>
      <c r="M25" s="93"/>
      <c r="N25" s="93"/>
      <c r="O25" s="41">
        <v>827</v>
      </c>
    </row>
    <row r="26" spans="1:15" ht="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5" ht="15.75" customHeight="1" thickBot="1">
      <c r="A27" s="97" t="s">
        <v>46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270278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270278</v>
      </c>
      <c r="O5" s="32">
        <f aca="true" t="shared" si="2" ref="O5:O30">(N5/O$32)</f>
        <v>353.76701570680626</v>
      </c>
      <c r="P5" s="6"/>
    </row>
    <row r="6" spans="1:16" ht="15">
      <c r="A6" s="12"/>
      <c r="B6" s="44">
        <v>511</v>
      </c>
      <c r="C6" s="20" t="s">
        <v>19</v>
      </c>
      <c r="D6" s="46">
        <v>16683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16683</v>
      </c>
      <c r="O6" s="47">
        <f t="shared" si="2"/>
        <v>21.836387434554975</v>
      </c>
      <c r="P6" s="9"/>
    </row>
    <row r="7" spans="1:16" ht="15">
      <c r="A7" s="12"/>
      <c r="B7" s="44">
        <v>513</v>
      </c>
      <c r="C7" s="20" t="s">
        <v>21</v>
      </c>
      <c r="D7" s="46">
        <v>242397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242397</v>
      </c>
      <c r="O7" s="47">
        <f t="shared" si="2"/>
        <v>317.2735602094241</v>
      </c>
      <c r="P7" s="9"/>
    </row>
    <row r="8" spans="1:16" ht="15">
      <c r="A8" s="12"/>
      <c r="B8" s="44">
        <v>515</v>
      </c>
      <c r="C8" s="20" t="s">
        <v>23</v>
      </c>
      <c r="D8" s="46">
        <v>11198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11198</v>
      </c>
      <c r="O8" s="47">
        <f t="shared" si="2"/>
        <v>14.657068062827225</v>
      </c>
      <c r="P8" s="9"/>
    </row>
    <row r="9" spans="1:16" ht="15.75">
      <c r="A9" s="28" t="s">
        <v>24</v>
      </c>
      <c r="B9" s="29"/>
      <c r="C9" s="30"/>
      <c r="D9" s="31">
        <f aca="true" t="shared" si="3" ref="D9:M9">SUM(D10:D12)</f>
        <v>355561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355561</v>
      </c>
      <c r="O9" s="43">
        <f t="shared" si="2"/>
        <v>465.39397905759165</v>
      </c>
      <c r="P9" s="10"/>
    </row>
    <row r="10" spans="1:16" ht="15">
      <c r="A10" s="12"/>
      <c r="B10" s="44">
        <v>521</v>
      </c>
      <c r="C10" s="20" t="s">
        <v>25</v>
      </c>
      <c r="D10" s="46">
        <v>230706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230706</v>
      </c>
      <c r="O10" s="47">
        <f t="shared" si="2"/>
        <v>301.9712041884817</v>
      </c>
      <c r="P10" s="9"/>
    </row>
    <row r="11" spans="1:16" ht="15">
      <c r="A11" s="12"/>
      <c r="B11" s="44">
        <v>522</v>
      </c>
      <c r="C11" s="20" t="s">
        <v>26</v>
      </c>
      <c r="D11" s="46">
        <v>121737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121737</v>
      </c>
      <c r="O11" s="47">
        <f t="shared" si="2"/>
        <v>159.34162303664922</v>
      </c>
      <c r="P11" s="9"/>
    </row>
    <row r="12" spans="1:16" ht="15">
      <c r="A12" s="12"/>
      <c r="B12" s="44">
        <v>524</v>
      </c>
      <c r="C12" s="20" t="s">
        <v>27</v>
      </c>
      <c r="D12" s="46">
        <v>3118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3118</v>
      </c>
      <c r="O12" s="47">
        <f t="shared" si="2"/>
        <v>4.0811518324607325</v>
      </c>
      <c r="P12" s="9"/>
    </row>
    <row r="13" spans="1:16" ht="15.75">
      <c r="A13" s="28" t="s">
        <v>28</v>
      </c>
      <c r="B13" s="29"/>
      <c r="C13" s="30"/>
      <c r="D13" s="31">
        <f aca="true" t="shared" si="4" ref="D13:M13">SUM(D14:D17)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533969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533969</v>
      </c>
      <c r="O13" s="43">
        <f t="shared" si="2"/>
        <v>698.9123036649214</v>
      </c>
      <c r="P13" s="10"/>
    </row>
    <row r="14" spans="1:16" ht="15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96872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96872</v>
      </c>
      <c r="O14" s="47">
        <f t="shared" si="2"/>
        <v>126.79581151832461</v>
      </c>
      <c r="P14" s="9"/>
    </row>
    <row r="15" spans="1:16" ht="15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85445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85445</v>
      </c>
      <c r="O15" s="47">
        <f t="shared" si="2"/>
        <v>111.83900523560209</v>
      </c>
      <c r="P15" s="9"/>
    </row>
    <row r="16" spans="1:16" ht="15">
      <c r="A16" s="12"/>
      <c r="B16" s="44">
        <v>535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254798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254798</v>
      </c>
      <c r="O16" s="47">
        <f t="shared" si="2"/>
        <v>333.5052356020942</v>
      </c>
      <c r="P16" s="9"/>
    </row>
    <row r="17" spans="1:16" ht="15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96854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96854</v>
      </c>
      <c r="O17" s="47">
        <f t="shared" si="2"/>
        <v>126.77225130890052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237328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237328</v>
      </c>
      <c r="O18" s="43">
        <f t="shared" si="2"/>
        <v>310.6387434554974</v>
      </c>
      <c r="P18" s="10"/>
    </row>
    <row r="19" spans="1:16" ht="15">
      <c r="A19" s="12"/>
      <c r="B19" s="44">
        <v>541</v>
      </c>
      <c r="C19" s="20" t="s">
        <v>60</v>
      </c>
      <c r="D19" s="46">
        <v>237328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237328</v>
      </c>
      <c r="O19" s="47">
        <f t="shared" si="2"/>
        <v>310.6387434554974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695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695</v>
      </c>
      <c r="O20" s="43">
        <f t="shared" si="2"/>
        <v>0.9096858638743456</v>
      </c>
      <c r="P20" s="10"/>
    </row>
    <row r="21" spans="1:16" ht="15">
      <c r="A21" s="13"/>
      <c r="B21" s="45">
        <v>559</v>
      </c>
      <c r="C21" s="21" t="s">
        <v>35</v>
      </c>
      <c r="D21" s="46">
        <v>695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695</v>
      </c>
      <c r="O21" s="47">
        <f t="shared" si="2"/>
        <v>0.9096858638743456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3000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3000</v>
      </c>
      <c r="O22" s="43">
        <f t="shared" si="2"/>
        <v>3.926701570680628</v>
      </c>
      <c r="P22" s="10"/>
    </row>
    <row r="23" spans="1:16" ht="15">
      <c r="A23" s="12"/>
      <c r="B23" s="44">
        <v>569</v>
      </c>
      <c r="C23" s="20" t="s">
        <v>44</v>
      </c>
      <c r="D23" s="46">
        <v>3000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3000</v>
      </c>
      <c r="O23" s="47">
        <f t="shared" si="2"/>
        <v>3.926701570680628</v>
      </c>
      <c r="P23" s="9"/>
    </row>
    <row r="24" spans="1:16" ht="15.75">
      <c r="A24" s="28" t="s">
        <v>38</v>
      </c>
      <c r="B24" s="29"/>
      <c r="C24" s="30"/>
      <c r="D24" s="31">
        <f aca="true" t="shared" si="8" ref="D24:M24">SUM(D25:D26)</f>
        <v>305171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305171</v>
      </c>
      <c r="O24" s="43">
        <f t="shared" si="2"/>
        <v>399.43848167539267</v>
      </c>
      <c r="P24" s="9"/>
    </row>
    <row r="25" spans="1:16" ht="15">
      <c r="A25" s="12"/>
      <c r="B25" s="44">
        <v>572</v>
      </c>
      <c r="C25" s="20" t="s">
        <v>61</v>
      </c>
      <c r="D25" s="46">
        <v>295465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295465</v>
      </c>
      <c r="O25" s="47">
        <f t="shared" si="2"/>
        <v>386.7342931937173</v>
      </c>
      <c r="P25" s="9"/>
    </row>
    <row r="26" spans="1:16" ht="15">
      <c r="A26" s="12"/>
      <c r="B26" s="44">
        <v>574</v>
      </c>
      <c r="C26" s="20" t="s">
        <v>40</v>
      </c>
      <c r="D26" s="46">
        <v>9706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9706</v>
      </c>
      <c r="O26" s="47">
        <f t="shared" si="2"/>
        <v>12.704188481675393</v>
      </c>
      <c r="P26" s="9"/>
    </row>
    <row r="27" spans="1:16" ht="15.75">
      <c r="A27" s="28" t="s">
        <v>62</v>
      </c>
      <c r="B27" s="29"/>
      <c r="C27" s="30"/>
      <c r="D27" s="31">
        <f aca="true" t="shared" si="9" ref="D27:M27">SUM(D28:D29)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82764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82764</v>
      </c>
      <c r="O27" s="43">
        <f t="shared" si="2"/>
        <v>108.32984293193718</v>
      </c>
      <c r="P27" s="9"/>
    </row>
    <row r="28" spans="1:16" ht="15">
      <c r="A28" s="12"/>
      <c r="B28" s="44">
        <v>581</v>
      </c>
      <c r="C28" s="20" t="s">
        <v>63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44027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44027</v>
      </c>
      <c r="O28" s="47">
        <f t="shared" si="2"/>
        <v>57.62696335078534</v>
      </c>
      <c r="P28" s="9"/>
    </row>
    <row r="29" spans="1:16" ht="15.75" thickBot="1">
      <c r="A29" s="12"/>
      <c r="B29" s="44">
        <v>591</v>
      </c>
      <c r="C29" s="20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38737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38737</v>
      </c>
      <c r="O29" s="47">
        <f t="shared" si="2"/>
        <v>50.702879581151834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SUM(D5,D9,D13,D18,D20,D22,D24,D27)</f>
        <v>1172033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616733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1"/>
        <v>1788766</v>
      </c>
      <c r="O30" s="37">
        <f t="shared" si="2"/>
        <v>2341.3167539267015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79</v>
      </c>
      <c r="M32" s="93"/>
      <c r="N32" s="93"/>
      <c r="O32" s="41">
        <v>764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283710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283710</v>
      </c>
      <c r="O5" s="32">
        <f aca="true" t="shared" si="2" ref="O5:O31">(N5/O$33)</f>
        <v>370.8627450980392</v>
      </c>
      <c r="P5" s="6"/>
    </row>
    <row r="6" spans="1:16" ht="15">
      <c r="A6" s="12"/>
      <c r="B6" s="44">
        <v>511</v>
      </c>
      <c r="C6" s="20" t="s">
        <v>19</v>
      </c>
      <c r="D6" s="46">
        <v>14190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14190</v>
      </c>
      <c r="O6" s="47">
        <f t="shared" si="2"/>
        <v>18.54901960784314</v>
      </c>
      <c r="P6" s="9"/>
    </row>
    <row r="7" spans="1:16" ht="15">
      <c r="A7" s="12"/>
      <c r="B7" s="44">
        <v>513</v>
      </c>
      <c r="C7" s="20" t="s">
        <v>21</v>
      </c>
      <c r="D7" s="46">
        <v>253001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253001</v>
      </c>
      <c r="O7" s="47">
        <f t="shared" si="2"/>
        <v>330.7202614379085</v>
      </c>
      <c r="P7" s="9"/>
    </row>
    <row r="8" spans="1:16" ht="15">
      <c r="A8" s="12"/>
      <c r="B8" s="44">
        <v>515</v>
      </c>
      <c r="C8" s="20" t="s">
        <v>23</v>
      </c>
      <c r="D8" s="46">
        <v>16519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16519</v>
      </c>
      <c r="O8" s="47">
        <f t="shared" si="2"/>
        <v>21.593464052287583</v>
      </c>
      <c r="P8" s="9"/>
    </row>
    <row r="9" spans="1:16" ht="15.75">
      <c r="A9" s="28" t="s">
        <v>24</v>
      </c>
      <c r="B9" s="29"/>
      <c r="C9" s="30"/>
      <c r="D9" s="31">
        <f aca="true" t="shared" si="3" ref="D9:M9">SUM(D10:D12)</f>
        <v>323515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323515</v>
      </c>
      <c r="O9" s="43">
        <f t="shared" si="2"/>
        <v>422.8954248366013</v>
      </c>
      <c r="P9" s="10"/>
    </row>
    <row r="10" spans="1:16" ht="15">
      <c r="A10" s="12"/>
      <c r="B10" s="44">
        <v>521</v>
      </c>
      <c r="C10" s="20" t="s">
        <v>25</v>
      </c>
      <c r="D10" s="46">
        <v>201090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201090</v>
      </c>
      <c r="O10" s="47">
        <f t="shared" si="2"/>
        <v>262.8627450980392</v>
      </c>
      <c r="P10" s="9"/>
    </row>
    <row r="11" spans="1:16" ht="15">
      <c r="A11" s="12"/>
      <c r="B11" s="44">
        <v>522</v>
      </c>
      <c r="C11" s="20" t="s">
        <v>26</v>
      </c>
      <c r="D11" s="46">
        <v>121785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121785</v>
      </c>
      <c r="O11" s="47">
        <f t="shared" si="2"/>
        <v>159.19607843137254</v>
      </c>
      <c r="P11" s="9"/>
    </row>
    <row r="12" spans="1:16" ht="15">
      <c r="A12" s="12"/>
      <c r="B12" s="44">
        <v>524</v>
      </c>
      <c r="C12" s="20" t="s">
        <v>27</v>
      </c>
      <c r="D12" s="46">
        <v>640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640</v>
      </c>
      <c r="O12" s="47">
        <f t="shared" si="2"/>
        <v>0.8366013071895425</v>
      </c>
      <c r="P12" s="9"/>
    </row>
    <row r="13" spans="1:16" ht="15.75">
      <c r="A13" s="28" t="s">
        <v>28</v>
      </c>
      <c r="B13" s="29"/>
      <c r="C13" s="30"/>
      <c r="D13" s="31">
        <f aca="true" t="shared" si="4" ref="D13:M13">SUM(D14:D17)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516780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516780</v>
      </c>
      <c r="O13" s="43">
        <f t="shared" si="2"/>
        <v>675.5294117647059</v>
      </c>
      <c r="P13" s="10"/>
    </row>
    <row r="14" spans="1:16" ht="15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77139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77139</v>
      </c>
      <c r="O14" s="47">
        <f t="shared" si="2"/>
        <v>100.83529411764705</v>
      </c>
      <c r="P14" s="9"/>
    </row>
    <row r="15" spans="1:16" ht="15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86737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86737</v>
      </c>
      <c r="O15" s="47">
        <f t="shared" si="2"/>
        <v>113.38169934640523</v>
      </c>
      <c r="P15" s="9"/>
    </row>
    <row r="16" spans="1:16" ht="15">
      <c r="A16" s="12"/>
      <c r="B16" s="44">
        <v>535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238686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238686</v>
      </c>
      <c r="O16" s="47">
        <f t="shared" si="2"/>
        <v>312.0078431372549</v>
      </c>
      <c r="P16" s="9"/>
    </row>
    <row r="17" spans="1:16" ht="15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114218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114218</v>
      </c>
      <c r="O17" s="47">
        <f t="shared" si="2"/>
        <v>149.30457516339868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92387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92387</v>
      </c>
      <c r="O18" s="43">
        <f t="shared" si="2"/>
        <v>120.7673202614379</v>
      </c>
      <c r="P18" s="10"/>
    </row>
    <row r="19" spans="1:16" ht="15">
      <c r="A19" s="12"/>
      <c r="B19" s="44">
        <v>541</v>
      </c>
      <c r="C19" s="20" t="s">
        <v>60</v>
      </c>
      <c r="D19" s="46">
        <v>92387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92387</v>
      </c>
      <c r="O19" s="47">
        <f t="shared" si="2"/>
        <v>120.7673202614379</v>
      </c>
      <c r="P19" s="9"/>
    </row>
    <row r="20" spans="1:16" ht="15.75">
      <c r="A20" s="28" t="s">
        <v>34</v>
      </c>
      <c r="B20" s="29"/>
      <c r="C20" s="30"/>
      <c r="D20" s="31">
        <f aca="true" t="shared" si="6" ref="D20:M20">SUM(D21:D21)</f>
        <v>895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895</v>
      </c>
      <c r="O20" s="43">
        <f t="shared" si="2"/>
        <v>1.1699346405228759</v>
      </c>
      <c r="P20" s="10"/>
    </row>
    <row r="21" spans="1:16" ht="15">
      <c r="A21" s="13"/>
      <c r="B21" s="45">
        <v>559</v>
      </c>
      <c r="C21" s="21" t="s">
        <v>35</v>
      </c>
      <c r="D21" s="46">
        <v>895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895</v>
      </c>
      <c r="O21" s="47">
        <f t="shared" si="2"/>
        <v>1.1699346405228759</v>
      </c>
      <c r="P21" s="9"/>
    </row>
    <row r="22" spans="1:16" ht="15.75">
      <c r="A22" s="28" t="s">
        <v>36</v>
      </c>
      <c r="B22" s="29"/>
      <c r="C22" s="30"/>
      <c r="D22" s="31">
        <f aca="true" t="shared" si="7" ref="D22:M22">SUM(D23:D23)</f>
        <v>1087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1087</v>
      </c>
      <c r="O22" s="43">
        <f t="shared" si="2"/>
        <v>1.4209150326797386</v>
      </c>
      <c r="P22" s="10"/>
    </row>
    <row r="23" spans="1:16" ht="15">
      <c r="A23" s="12"/>
      <c r="B23" s="44">
        <v>569</v>
      </c>
      <c r="C23" s="20" t="s">
        <v>44</v>
      </c>
      <c r="D23" s="46">
        <v>1087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1087</v>
      </c>
      <c r="O23" s="47">
        <f t="shared" si="2"/>
        <v>1.4209150326797386</v>
      </c>
      <c r="P23" s="9"/>
    </row>
    <row r="24" spans="1:16" ht="15.75">
      <c r="A24" s="28" t="s">
        <v>38</v>
      </c>
      <c r="B24" s="29"/>
      <c r="C24" s="30"/>
      <c r="D24" s="31">
        <f aca="true" t="shared" si="8" ref="D24:M24">SUM(D25:D27)</f>
        <v>32196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32196</v>
      </c>
      <c r="O24" s="43">
        <f t="shared" si="2"/>
        <v>42.08627450980392</v>
      </c>
      <c r="P24" s="9"/>
    </row>
    <row r="25" spans="1:16" ht="15">
      <c r="A25" s="12"/>
      <c r="B25" s="44">
        <v>572</v>
      </c>
      <c r="C25" s="20" t="s">
        <v>61</v>
      </c>
      <c r="D25" s="46">
        <v>19761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19761</v>
      </c>
      <c r="O25" s="47">
        <f t="shared" si="2"/>
        <v>25.83137254901961</v>
      </c>
      <c r="P25" s="9"/>
    </row>
    <row r="26" spans="1:16" ht="15">
      <c r="A26" s="12"/>
      <c r="B26" s="44">
        <v>573</v>
      </c>
      <c r="C26" s="20" t="s">
        <v>71</v>
      </c>
      <c r="D26" s="46">
        <v>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16</v>
      </c>
      <c r="O26" s="47">
        <f t="shared" si="2"/>
        <v>0.02091503267973856</v>
      </c>
      <c r="P26" s="9"/>
    </row>
    <row r="27" spans="1:16" ht="15">
      <c r="A27" s="12"/>
      <c r="B27" s="44">
        <v>574</v>
      </c>
      <c r="C27" s="20" t="s">
        <v>40</v>
      </c>
      <c r="D27" s="46">
        <v>12419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12419</v>
      </c>
      <c r="O27" s="47">
        <f t="shared" si="2"/>
        <v>16.233986928104574</v>
      </c>
      <c r="P27" s="9"/>
    </row>
    <row r="28" spans="1:16" ht="15.75">
      <c r="A28" s="28" t="s">
        <v>62</v>
      </c>
      <c r="B28" s="29"/>
      <c r="C28" s="30"/>
      <c r="D28" s="31">
        <f aca="true" t="shared" si="9" ref="D28:M28">SUM(D29:D30)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80487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1"/>
        <v>80487</v>
      </c>
      <c r="O28" s="43">
        <f t="shared" si="2"/>
        <v>105.21176470588236</v>
      </c>
      <c r="P28" s="9"/>
    </row>
    <row r="29" spans="1:16" ht="15">
      <c r="A29" s="12"/>
      <c r="B29" s="44">
        <v>581</v>
      </c>
      <c r="C29" s="20" t="s">
        <v>63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40606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40606</v>
      </c>
      <c r="O29" s="47">
        <f t="shared" si="2"/>
        <v>53.07973856209151</v>
      </c>
      <c r="P29" s="9"/>
    </row>
    <row r="30" spans="1:16" ht="15.75" thickBot="1">
      <c r="A30" s="12"/>
      <c r="B30" s="44">
        <v>591</v>
      </c>
      <c r="C30" s="20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39881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39881</v>
      </c>
      <c r="O30" s="47">
        <f t="shared" si="2"/>
        <v>52.13202614379085</v>
      </c>
      <c r="P30" s="9"/>
    </row>
    <row r="31" spans="1:119" ht="16.5" thickBot="1">
      <c r="A31" s="14" t="s">
        <v>10</v>
      </c>
      <c r="B31" s="23"/>
      <c r="C31" s="22"/>
      <c r="D31" s="15">
        <f aca="true" t="shared" si="10" ref="D31:M31">SUM(D5,D9,D13,D18,D20,D22,D24,D28)</f>
        <v>733790</v>
      </c>
      <c r="E31" s="15">
        <f t="shared" si="10"/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597267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"/>
        <v>1331057</v>
      </c>
      <c r="O31" s="37">
        <f t="shared" si="2"/>
        <v>1739.9437908496732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77</v>
      </c>
      <c r="M33" s="93"/>
      <c r="N33" s="93"/>
      <c r="O33" s="41">
        <v>765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SUM(D6:D8)</f>
        <v>234115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234115</v>
      </c>
      <c r="O5" s="32">
        <f aca="true" t="shared" si="2" ref="O5:O30">(N5/O$32)</f>
        <v>308.04605263157896</v>
      </c>
      <c r="P5" s="6"/>
    </row>
    <row r="6" spans="1:16" ht="15">
      <c r="A6" s="12"/>
      <c r="B6" s="44">
        <v>511</v>
      </c>
      <c r="C6" s="20" t="s">
        <v>19</v>
      </c>
      <c r="D6" s="46">
        <v>14306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14306</v>
      </c>
      <c r="O6" s="47">
        <f t="shared" si="2"/>
        <v>18.823684210526316</v>
      </c>
      <c r="P6" s="9"/>
    </row>
    <row r="7" spans="1:16" ht="15">
      <c r="A7" s="12"/>
      <c r="B7" s="44">
        <v>513</v>
      </c>
      <c r="C7" s="20" t="s">
        <v>21</v>
      </c>
      <c r="D7" s="46">
        <v>210809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210809</v>
      </c>
      <c r="O7" s="47">
        <f t="shared" si="2"/>
        <v>277.3802631578947</v>
      </c>
      <c r="P7" s="9"/>
    </row>
    <row r="8" spans="1:16" ht="15">
      <c r="A8" s="12"/>
      <c r="B8" s="44">
        <v>515</v>
      </c>
      <c r="C8" s="20" t="s">
        <v>23</v>
      </c>
      <c r="D8" s="46">
        <v>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9000</v>
      </c>
      <c r="O8" s="47">
        <f t="shared" si="2"/>
        <v>11.842105263157896</v>
      </c>
      <c r="P8" s="9"/>
    </row>
    <row r="9" spans="1:16" ht="15.75">
      <c r="A9" s="28" t="s">
        <v>24</v>
      </c>
      <c r="B9" s="29"/>
      <c r="C9" s="30"/>
      <c r="D9" s="31">
        <f aca="true" t="shared" si="3" ref="D9:M9">SUM(D10:D11)</f>
        <v>897363</v>
      </c>
      <c r="E9" s="31">
        <f t="shared" si="3"/>
        <v>0</v>
      </c>
      <c r="F9" s="31">
        <f t="shared" si="3"/>
        <v>0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897363</v>
      </c>
      <c r="O9" s="43">
        <f t="shared" si="2"/>
        <v>1180.7407894736841</v>
      </c>
      <c r="P9" s="10"/>
    </row>
    <row r="10" spans="1:16" ht="15">
      <c r="A10" s="12"/>
      <c r="B10" s="44">
        <v>521</v>
      </c>
      <c r="C10" s="20" t="s">
        <v>25</v>
      </c>
      <c r="D10" s="46">
        <v>245443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245443</v>
      </c>
      <c r="O10" s="47">
        <f t="shared" si="2"/>
        <v>322.9513157894737</v>
      </c>
      <c r="P10" s="9"/>
    </row>
    <row r="11" spans="1:16" ht="15">
      <c r="A11" s="12"/>
      <c r="B11" s="44">
        <v>522</v>
      </c>
      <c r="C11" s="20" t="s">
        <v>26</v>
      </c>
      <c r="D11" s="46">
        <v>651920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651920</v>
      </c>
      <c r="O11" s="47">
        <f t="shared" si="2"/>
        <v>857.7894736842105</v>
      </c>
      <c r="P11" s="9"/>
    </row>
    <row r="12" spans="1:16" ht="15.75">
      <c r="A12" s="28" t="s">
        <v>28</v>
      </c>
      <c r="B12" s="29"/>
      <c r="C12" s="30"/>
      <c r="D12" s="31">
        <f aca="true" t="shared" si="4" ref="D12:M12">SUM(D13:D16)</f>
        <v>0</v>
      </c>
      <c r="E12" s="31">
        <f t="shared" si="4"/>
        <v>0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495233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0</v>
      </c>
      <c r="N12" s="42">
        <f t="shared" si="1"/>
        <v>495233</v>
      </c>
      <c r="O12" s="43">
        <f t="shared" si="2"/>
        <v>651.6223684210527</v>
      </c>
      <c r="P12" s="10"/>
    </row>
    <row r="13" spans="1:16" ht="15">
      <c r="A13" s="12"/>
      <c r="B13" s="44">
        <v>533</v>
      </c>
      <c r="C13" s="20" t="s">
        <v>29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80612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80612</v>
      </c>
      <c r="O13" s="47">
        <f t="shared" si="2"/>
        <v>106.06842105263158</v>
      </c>
      <c r="P13" s="9"/>
    </row>
    <row r="14" spans="1:16" ht="15">
      <c r="A14" s="12"/>
      <c r="B14" s="44">
        <v>534</v>
      </c>
      <c r="C14" s="20" t="s">
        <v>59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84267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84267</v>
      </c>
      <c r="O14" s="47">
        <f t="shared" si="2"/>
        <v>110.87763157894737</v>
      </c>
      <c r="P14" s="9"/>
    </row>
    <row r="15" spans="1:16" ht="15">
      <c r="A15" s="12"/>
      <c r="B15" s="44">
        <v>535</v>
      </c>
      <c r="C15" s="20" t="s">
        <v>31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235761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235761</v>
      </c>
      <c r="O15" s="47">
        <f t="shared" si="2"/>
        <v>310.21184210526314</v>
      </c>
      <c r="P15" s="9"/>
    </row>
    <row r="16" spans="1:16" ht="15">
      <c r="A16" s="12"/>
      <c r="B16" s="44">
        <v>536</v>
      </c>
      <c r="C16" s="20" t="s">
        <v>69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94593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94593</v>
      </c>
      <c r="O16" s="47">
        <f t="shared" si="2"/>
        <v>124.46447368421053</v>
      </c>
      <c r="P16" s="9"/>
    </row>
    <row r="17" spans="1:16" ht="15.75">
      <c r="A17" s="28" t="s">
        <v>32</v>
      </c>
      <c r="B17" s="29"/>
      <c r="C17" s="30"/>
      <c r="D17" s="31">
        <f aca="true" t="shared" si="5" ref="D17:M17">SUM(D18:D18)</f>
        <v>70637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70637</v>
      </c>
      <c r="O17" s="43">
        <f t="shared" si="2"/>
        <v>92.94342105263158</v>
      </c>
      <c r="P17" s="10"/>
    </row>
    <row r="18" spans="1:16" ht="15">
      <c r="A18" s="12"/>
      <c r="B18" s="44">
        <v>541</v>
      </c>
      <c r="C18" s="20" t="s">
        <v>60</v>
      </c>
      <c r="D18" s="46">
        <v>70637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70637</v>
      </c>
      <c r="O18" s="47">
        <f t="shared" si="2"/>
        <v>92.94342105263158</v>
      </c>
      <c r="P18" s="9"/>
    </row>
    <row r="19" spans="1:16" ht="15.75">
      <c r="A19" s="28" t="s">
        <v>34</v>
      </c>
      <c r="B19" s="29"/>
      <c r="C19" s="30"/>
      <c r="D19" s="31">
        <f aca="true" t="shared" si="6" ref="D19:M19">SUM(D20:D20)</f>
        <v>719</v>
      </c>
      <c r="E19" s="31">
        <f t="shared" si="6"/>
        <v>0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719</v>
      </c>
      <c r="O19" s="43">
        <f t="shared" si="2"/>
        <v>0.9460526315789474</v>
      </c>
      <c r="P19" s="10"/>
    </row>
    <row r="20" spans="1:16" ht="15">
      <c r="A20" s="13"/>
      <c r="B20" s="45">
        <v>559</v>
      </c>
      <c r="C20" s="21" t="s">
        <v>35</v>
      </c>
      <c r="D20" s="46">
        <v>719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719</v>
      </c>
      <c r="O20" s="47">
        <f t="shared" si="2"/>
        <v>0.9460526315789474</v>
      </c>
      <c r="P20" s="9"/>
    </row>
    <row r="21" spans="1:16" ht="15.75">
      <c r="A21" s="28" t="s">
        <v>36</v>
      </c>
      <c r="B21" s="29"/>
      <c r="C21" s="30"/>
      <c r="D21" s="31">
        <f aca="true" t="shared" si="7" ref="D21:M21">SUM(D22:D22)</f>
        <v>17967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17967</v>
      </c>
      <c r="O21" s="43">
        <f t="shared" si="2"/>
        <v>23.64078947368421</v>
      </c>
      <c r="P21" s="10"/>
    </row>
    <row r="22" spans="1:16" ht="15">
      <c r="A22" s="12"/>
      <c r="B22" s="44">
        <v>569</v>
      </c>
      <c r="C22" s="20" t="s">
        <v>44</v>
      </c>
      <c r="D22" s="46">
        <v>17967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17967</v>
      </c>
      <c r="O22" s="47">
        <f t="shared" si="2"/>
        <v>23.64078947368421</v>
      </c>
      <c r="P22" s="9"/>
    </row>
    <row r="23" spans="1:16" ht="15.75">
      <c r="A23" s="28" t="s">
        <v>38</v>
      </c>
      <c r="B23" s="29"/>
      <c r="C23" s="30"/>
      <c r="D23" s="31">
        <f aca="true" t="shared" si="8" ref="D23:M23">SUM(D24:D26)</f>
        <v>27659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1"/>
        <v>27659</v>
      </c>
      <c r="O23" s="43">
        <f t="shared" si="2"/>
        <v>36.39342105263158</v>
      </c>
      <c r="P23" s="9"/>
    </row>
    <row r="24" spans="1:16" ht="15">
      <c r="A24" s="12"/>
      <c r="B24" s="44">
        <v>572</v>
      </c>
      <c r="C24" s="20" t="s">
        <v>61</v>
      </c>
      <c r="D24" s="46">
        <v>15162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15162</v>
      </c>
      <c r="O24" s="47">
        <f t="shared" si="2"/>
        <v>19.95</v>
      </c>
      <c r="P24" s="9"/>
    </row>
    <row r="25" spans="1:16" ht="15">
      <c r="A25" s="12"/>
      <c r="B25" s="44">
        <v>573</v>
      </c>
      <c r="C25" s="20" t="s">
        <v>71</v>
      </c>
      <c r="D25" s="46">
        <v>564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564</v>
      </c>
      <c r="O25" s="47">
        <f t="shared" si="2"/>
        <v>0.7421052631578947</v>
      </c>
      <c r="P25" s="9"/>
    </row>
    <row r="26" spans="1:16" ht="15">
      <c r="A26" s="12"/>
      <c r="B26" s="44">
        <v>574</v>
      </c>
      <c r="C26" s="20" t="s">
        <v>40</v>
      </c>
      <c r="D26" s="46">
        <v>11933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11933</v>
      </c>
      <c r="O26" s="47">
        <f t="shared" si="2"/>
        <v>15.701315789473684</v>
      </c>
      <c r="P26" s="9"/>
    </row>
    <row r="27" spans="1:16" ht="15.75">
      <c r="A27" s="28" t="s">
        <v>62</v>
      </c>
      <c r="B27" s="29"/>
      <c r="C27" s="30"/>
      <c r="D27" s="31">
        <f aca="true" t="shared" si="9" ref="D27:M27">SUM(D28:D29)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112492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1"/>
        <v>112492</v>
      </c>
      <c r="O27" s="43">
        <f t="shared" si="2"/>
        <v>148.0157894736842</v>
      </c>
      <c r="P27" s="9"/>
    </row>
    <row r="28" spans="1:16" ht="15">
      <c r="A28" s="12"/>
      <c r="B28" s="44">
        <v>581</v>
      </c>
      <c r="C28" s="20" t="s">
        <v>63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71470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71470</v>
      </c>
      <c r="O28" s="47">
        <f t="shared" si="2"/>
        <v>94.03947368421052</v>
      </c>
      <c r="P28" s="9"/>
    </row>
    <row r="29" spans="1:16" ht="15.75" thickBot="1">
      <c r="A29" s="12"/>
      <c r="B29" s="44">
        <v>591</v>
      </c>
      <c r="C29" s="20" t="s">
        <v>72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41022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41022</v>
      </c>
      <c r="O29" s="47">
        <f t="shared" si="2"/>
        <v>53.97631578947368</v>
      </c>
      <c r="P29" s="9"/>
    </row>
    <row r="30" spans="1:119" ht="16.5" thickBot="1">
      <c r="A30" s="14" t="s">
        <v>10</v>
      </c>
      <c r="B30" s="23"/>
      <c r="C30" s="22"/>
      <c r="D30" s="15">
        <f aca="true" t="shared" si="10" ref="D30:M30">SUM(D5,D9,D12,D17,D19,D21,D23,D27)</f>
        <v>1248460</v>
      </c>
      <c r="E30" s="15">
        <f t="shared" si="10"/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607725</v>
      </c>
      <c r="J30" s="15">
        <f t="shared" si="10"/>
        <v>0</v>
      </c>
      <c r="K30" s="15">
        <f t="shared" si="10"/>
        <v>0</v>
      </c>
      <c r="L30" s="15">
        <f t="shared" si="10"/>
        <v>0</v>
      </c>
      <c r="M30" s="15">
        <f t="shared" si="10"/>
        <v>0</v>
      </c>
      <c r="N30" s="15">
        <f t="shared" si="1"/>
        <v>1856185</v>
      </c>
      <c r="O30" s="37">
        <f t="shared" si="2"/>
        <v>2442.3486842105262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75</v>
      </c>
      <c r="M32" s="93"/>
      <c r="N32" s="93"/>
      <c r="O32" s="41">
        <v>760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249436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7">SUM(D5:M5)</f>
        <v>249436</v>
      </c>
      <c r="O5" s="32">
        <f aca="true" t="shared" si="2" ref="O5:O32">(N5/O$34)</f>
        <v>326.9148099606815</v>
      </c>
      <c r="P5" s="6"/>
    </row>
    <row r="6" spans="1:16" ht="15">
      <c r="A6" s="12"/>
      <c r="B6" s="44">
        <v>511</v>
      </c>
      <c r="C6" s="20" t="s">
        <v>19</v>
      </c>
      <c r="D6" s="46">
        <v>13061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13061</v>
      </c>
      <c r="O6" s="47">
        <f t="shared" si="2"/>
        <v>17.117955439056356</v>
      </c>
      <c r="P6" s="9"/>
    </row>
    <row r="7" spans="1:16" ht="15">
      <c r="A7" s="12"/>
      <c r="B7" s="44">
        <v>513</v>
      </c>
      <c r="C7" s="20" t="s">
        <v>21</v>
      </c>
      <c r="D7" s="46">
        <v>208789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208789</v>
      </c>
      <c r="O7" s="47">
        <f t="shared" si="2"/>
        <v>273.64220183486236</v>
      </c>
      <c r="P7" s="9"/>
    </row>
    <row r="8" spans="1:16" ht="15">
      <c r="A8" s="12"/>
      <c r="B8" s="44">
        <v>514</v>
      </c>
      <c r="C8" s="20" t="s">
        <v>22</v>
      </c>
      <c r="D8" s="46">
        <v>17887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17887</v>
      </c>
      <c r="O8" s="47">
        <f t="shared" si="2"/>
        <v>23.442988204456093</v>
      </c>
      <c r="P8" s="9"/>
    </row>
    <row r="9" spans="1:16" ht="15">
      <c r="A9" s="12"/>
      <c r="B9" s="44">
        <v>515</v>
      </c>
      <c r="C9" s="20" t="s">
        <v>23</v>
      </c>
      <c r="D9" s="46">
        <v>9699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9699</v>
      </c>
      <c r="O9" s="47">
        <f t="shared" si="2"/>
        <v>12.711664482306684</v>
      </c>
      <c r="P9" s="9"/>
    </row>
    <row r="10" spans="1:16" ht="15.75">
      <c r="A10" s="28" t="s">
        <v>24</v>
      </c>
      <c r="B10" s="29"/>
      <c r="C10" s="30"/>
      <c r="D10" s="31">
        <f aca="true" t="shared" si="3" ref="D10:M10">SUM(D11:D12)</f>
        <v>236456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236456</v>
      </c>
      <c r="O10" s="43">
        <f t="shared" si="2"/>
        <v>309.9030144167759</v>
      </c>
      <c r="P10" s="10"/>
    </row>
    <row r="11" spans="1:16" ht="15">
      <c r="A11" s="12"/>
      <c r="B11" s="44">
        <v>521</v>
      </c>
      <c r="C11" s="20" t="s">
        <v>25</v>
      </c>
      <c r="D11" s="46">
        <v>185812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185812</v>
      </c>
      <c r="O11" s="47">
        <f t="shared" si="2"/>
        <v>243.52817824377456</v>
      </c>
      <c r="P11" s="9"/>
    </row>
    <row r="12" spans="1:16" ht="15">
      <c r="A12" s="12"/>
      <c r="B12" s="44">
        <v>522</v>
      </c>
      <c r="C12" s="20" t="s">
        <v>26</v>
      </c>
      <c r="D12" s="46">
        <v>50644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50644</v>
      </c>
      <c r="O12" s="47">
        <f t="shared" si="2"/>
        <v>66.37483617300131</v>
      </c>
      <c r="P12" s="9"/>
    </row>
    <row r="13" spans="1:16" ht="15.75">
      <c r="A13" s="28" t="s">
        <v>28</v>
      </c>
      <c r="B13" s="29"/>
      <c r="C13" s="30"/>
      <c r="D13" s="31">
        <f aca="true" t="shared" si="4" ref="D13:M13">SUM(D14:D17)</f>
        <v>0</v>
      </c>
      <c r="E13" s="31">
        <f t="shared" si="4"/>
        <v>0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507485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42">
        <f t="shared" si="1"/>
        <v>507485</v>
      </c>
      <c r="O13" s="43">
        <f t="shared" si="2"/>
        <v>665.1179554390563</v>
      </c>
      <c r="P13" s="10"/>
    </row>
    <row r="14" spans="1:16" ht="15">
      <c r="A14" s="12"/>
      <c r="B14" s="44">
        <v>533</v>
      </c>
      <c r="C14" s="20" t="s">
        <v>29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71220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71220</v>
      </c>
      <c r="O14" s="47">
        <f t="shared" si="2"/>
        <v>93.34207077326343</v>
      </c>
      <c r="P14" s="9"/>
    </row>
    <row r="15" spans="1:16" ht="15">
      <c r="A15" s="12"/>
      <c r="B15" s="44">
        <v>534</v>
      </c>
      <c r="C15" s="20" t="s">
        <v>59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89055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89055</v>
      </c>
      <c r="O15" s="47">
        <f t="shared" si="2"/>
        <v>116.71690694626474</v>
      </c>
      <c r="P15" s="9"/>
    </row>
    <row r="16" spans="1:16" ht="15">
      <c r="A16" s="12"/>
      <c r="B16" s="44">
        <v>535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249803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249803</v>
      </c>
      <c r="O16" s="47">
        <f t="shared" si="2"/>
        <v>327.39580602883353</v>
      </c>
      <c r="P16" s="9"/>
    </row>
    <row r="17" spans="1:16" ht="15">
      <c r="A17" s="12"/>
      <c r="B17" s="44">
        <v>536</v>
      </c>
      <c r="C17" s="20" t="s">
        <v>69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97407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97407</v>
      </c>
      <c r="O17" s="47">
        <f t="shared" si="2"/>
        <v>127.66317169069463</v>
      </c>
      <c r="P17" s="9"/>
    </row>
    <row r="18" spans="1:16" ht="15.75">
      <c r="A18" s="28" t="s">
        <v>32</v>
      </c>
      <c r="B18" s="29"/>
      <c r="C18" s="30"/>
      <c r="D18" s="31">
        <f aca="true" t="shared" si="5" ref="D18:M18">SUM(D19:D19)</f>
        <v>51267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aca="true" t="shared" si="6" ref="N18:N23">SUM(D18:M18)</f>
        <v>51267</v>
      </c>
      <c r="O18" s="43">
        <f t="shared" si="2"/>
        <v>67.1913499344692</v>
      </c>
      <c r="P18" s="10"/>
    </row>
    <row r="19" spans="1:16" ht="15">
      <c r="A19" s="12"/>
      <c r="B19" s="44">
        <v>541</v>
      </c>
      <c r="C19" s="20" t="s">
        <v>60</v>
      </c>
      <c r="D19" s="46">
        <v>51267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6"/>
        <v>51267</v>
      </c>
      <c r="O19" s="47">
        <f t="shared" si="2"/>
        <v>67.1913499344692</v>
      </c>
      <c r="P19" s="9"/>
    </row>
    <row r="20" spans="1:16" ht="15.75">
      <c r="A20" s="28" t="s">
        <v>34</v>
      </c>
      <c r="B20" s="29"/>
      <c r="C20" s="30"/>
      <c r="D20" s="31">
        <f aca="true" t="shared" si="7" ref="D20:M20">SUM(D21:D22)</f>
        <v>59797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6"/>
        <v>59797</v>
      </c>
      <c r="O20" s="43">
        <f t="shared" si="2"/>
        <v>78.37090432503277</v>
      </c>
      <c r="P20" s="10"/>
    </row>
    <row r="21" spans="1:16" ht="15">
      <c r="A21" s="13"/>
      <c r="B21" s="45">
        <v>552</v>
      </c>
      <c r="C21" s="21" t="s">
        <v>70</v>
      </c>
      <c r="D21" s="46">
        <v>2310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2310</v>
      </c>
      <c r="O21" s="47">
        <f t="shared" si="2"/>
        <v>3.0275229357798166</v>
      </c>
      <c r="P21" s="9"/>
    </row>
    <row r="22" spans="1:16" ht="15">
      <c r="A22" s="13"/>
      <c r="B22" s="45">
        <v>559</v>
      </c>
      <c r="C22" s="21" t="s">
        <v>35</v>
      </c>
      <c r="D22" s="46">
        <v>57487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57487</v>
      </c>
      <c r="O22" s="47">
        <f t="shared" si="2"/>
        <v>75.34338138925295</v>
      </c>
      <c r="P22" s="9"/>
    </row>
    <row r="23" spans="1:16" ht="15.75">
      <c r="A23" s="28" t="s">
        <v>36</v>
      </c>
      <c r="B23" s="29"/>
      <c r="C23" s="30"/>
      <c r="D23" s="31">
        <f aca="true" t="shared" si="8" ref="D23:M23">SUM(D24:D24)</f>
        <v>3402</v>
      </c>
      <c r="E23" s="31">
        <f t="shared" si="8"/>
        <v>0</v>
      </c>
      <c r="F23" s="31">
        <f t="shared" si="8"/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6"/>
        <v>3402</v>
      </c>
      <c r="O23" s="43">
        <f t="shared" si="2"/>
        <v>4.458715596330276</v>
      </c>
      <c r="P23" s="10"/>
    </row>
    <row r="24" spans="1:16" ht="15">
      <c r="A24" s="12"/>
      <c r="B24" s="44">
        <v>569</v>
      </c>
      <c r="C24" s="20" t="s">
        <v>44</v>
      </c>
      <c r="D24" s="46">
        <v>3402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aca="true" t="shared" si="9" ref="N24:N32">SUM(D24:M24)</f>
        <v>3402</v>
      </c>
      <c r="O24" s="47">
        <f t="shared" si="2"/>
        <v>4.458715596330276</v>
      </c>
      <c r="P24" s="9"/>
    </row>
    <row r="25" spans="1:16" ht="15.75">
      <c r="A25" s="28" t="s">
        <v>38</v>
      </c>
      <c r="B25" s="29"/>
      <c r="C25" s="30"/>
      <c r="D25" s="31">
        <f aca="true" t="shared" si="10" ref="D25:M25">SUM(D26:D28)</f>
        <v>49976</v>
      </c>
      <c r="E25" s="31">
        <f t="shared" si="10"/>
        <v>0</v>
      </c>
      <c r="F25" s="31">
        <f t="shared" si="10"/>
        <v>0</v>
      </c>
      <c r="G25" s="31">
        <f t="shared" si="10"/>
        <v>0</v>
      </c>
      <c r="H25" s="31">
        <f t="shared" si="10"/>
        <v>0</v>
      </c>
      <c r="I25" s="31">
        <f t="shared" si="10"/>
        <v>0</v>
      </c>
      <c r="J25" s="31">
        <f t="shared" si="10"/>
        <v>0</v>
      </c>
      <c r="K25" s="31">
        <f t="shared" si="10"/>
        <v>0</v>
      </c>
      <c r="L25" s="31">
        <f t="shared" si="10"/>
        <v>0</v>
      </c>
      <c r="M25" s="31">
        <f t="shared" si="10"/>
        <v>0</v>
      </c>
      <c r="N25" s="31">
        <f t="shared" si="9"/>
        <v>49976</v>
      </c>
      <c r="O25" s="43">
        <f t="shared" si="2"/>
        <v>65.49934469200524</v>
      </c>
      <c r="P25" s="9"/>
    </row>
    <row r="26" spans="1:16" ht="15">
      <c r="A26" s="12"/>
      <c r="B26" s="44">
        <v>572</v>
      </c>
      <c r="C26" s="20" t="s">
        <v>61</v>
      </c>
      <c r="D26" s="46">
        <v>5130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9"/>
        <v>5130</v>
      </c>
      <c r="O26" s="47">
        <f t="shared" si="2"/>
        <v>6.72346002621232</v>
      </c>
      <c r="P26" s="9"/>
    </row>
    <row r="27" spans="1:16" ht="15">
      <c r="A27" s="12"/>
      <c r="B27" s="44">
        <v>573</v>
      </c>
      <c r="C27" s="20" t="s">
        <v>71</v>
      </c>
      <c r="D27" s="46">
        <v>29182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9"/>
        <v>29182</v>
      </c>
      <c r="O27" s="47">
        <f t="shared" si="2"/>
        <v>38.246395806028836</v>
      </c>
      <c r="P27" s="9"/>
    </row>
    <row r="28" spans="1:16" ht="15">
      <c r="A28" s="12"/>
      <c r="B28" s="44">
        <v>574</v>
      </c>
      <c r="C28" s="20" t="s">
        <v>40</v>
      </c>
      <c r="D28" s="46">
        <v>15664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15664</v>
      </c>
      <c r="O28" s="47">
        <f t="shared" si="2"/>
        <v>20.52948885976409</v>
      </c>
      <c r="P28" s="9"/>
    </row>
    <row r="29" spans="1:16" ht="15.75">
      <c r="A29" s="28" t="s">
        <v>62</v>
      </c>
      <c r="B29" s="29"/>
      <c r="C29" s="30"/>
      <c r="D29" s="31">
        <f aca="true" t="shared" si="11" ref="D29:M29">SUM(D30:D31)</f>
        <v>0</v>
      </c>
      <c r="E29" s="31">
        <f t="shared" si="11"/>
        <v>0</v>
      </c>
      <c r="F29" s="31">
        <f t="shared" si="11"/>
        <v>0</v>
      </c>
      <c r="G29" s="31">
        <f t="shared" si="11"/>
        <v>0</v>
      </c>
      <c r="H29" s="31">
        <f t="shared" si="11"/>
        <v>0</v>
      </c>
      <c r="I29" s="31">
        <f t="shared" si="11"/>
        <v>120509</v>
      </c>
      <c r="J29" s="31">
        <f t="shared" si="11"/>
        <v>0</v>
      </c>
      <c r="K29" s="31">
        <f t="shared" si="11"/>
        <v>0</v>
      </c>
      <c r="L29" s="31">
        <f t="shared" si="11"/>
        <v>0</v>
      </c>
      <c r="M29" s="31">
        <f t="shared" si="11"/>
        <v>0</v>
      </c>
      <c r="N29" s="31">
        <f t="shared" si="9"/>
        <v>120509</v>
      </c>
      <c r="O29" s="43">
        <f t="shared" si="2"/>
        <v>157.94102228047183</v>
      </c>
      <c r="P29" s="9"/>
    </row>
    <row r="30" spans="1:16" ht="15">
      <c r="A30" s="12"/>
      <c r="B30" s="44">
        <v>581</v>
      </c>
      <c r="C30" s="20" t="s">
        <v>63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78296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78296</v>
      </c>
      <c r="O30" s="47">
        <f t="shared" si="2"/>
        <v>102.61598951507209</v>
      </c>
      <c r="P30" s="9"/>
    </row>
    <row r="31" spans="1:16" ht="15.75" thickBot="1">
      <c r="A31" s="12"/>
      <c r="B31" s="44">
        <v>591</v>
      </c>
      <c r="C31" s="20" t="s">
        <v>72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42213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42213</v>
      </c>
      <c r="O31" s="47">
        <f t="shared" si="2"/>
        <v>55.32503276539974</v>
      </c>
      <c r="P31" s="9"/>
    </row>
    <row r="32" spans="1:119" ht="16.5" thickBot="1">
      <c r="A32" s="14" t="s">
        <v>10</v>
      </c>
      <c r="B32" s="23"/>
      <c r="C32" s="22"/>
      <c r="D32" s="15">
        <f aca="true" t="shared" si="12" ref="D32:M32">SUM(D5,D10,D13,D18,D20,D23,D25,D29)</f>
        <v>650334</v>
      </c>
      <c r="E32" s="15">
        <f t="shared" si="12"/>
        <v>0</v>
      </c>
      <c r="F32" s="15">
        <f t="shared" si="12"/>
        <v>0</v>
      </c>
      <c r="G32" s="15">
        <f t="shared" si="12"/>
        <v>0</v>
      </c>
      <c r="H32" s="15">
        <f t="shared" si="12"/>
        <v>0</v>
      </c>
      <c r="I32" s="15">
        <f t="shared" si="12"/>
        <v>627994</v>
      </c>
      <c r="J32" s="15">
        <f t="shared" si="12"/>
        <v>0</v>
      </c>
      <c r="K32" s="15">
        <f t="shared" si="12"/>
        <v>0</v>
      </c>
      <c r="L32" s="15">
        <f t="shared" si="12"/>
        <v>0</v>
      </c>
      <c r="M32" s="15">
        <f t="shared" si="12"/>
        <v>0</v>
      </c>
      <c r="N32" s="15">
        <f t="shared" si="9"/>
        <v>1278328</v>
      </c>
      <c r="O32" s="37">
        <f t="shared" si="2"/>
        <v>1675.397116644823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73</v>
      </c>
      <c r="M34" s="93"/>
      <c r="N34" s="93"/>
      <c r="O34" s="41">
        <v>763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46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SUM(D6:D10)</f>
        <v>267218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26">SUM(D5:M5)</f>
        <v>267218</v>
      </c>
      <c r="O5" s="61">
        <f aca="true" t="shared" si="2" ref="O5:O26">(N5/O$28)</f>
        <v>346.1373056994819</v>
      </c>
      <c r="P5" s="62"/>
    </row>
    <row r="6" spans="1:16" ht="15">
      <c r="A6" s="64"/>
      <c r="B6" s="65">
        <v>511</v>
      </c>
      <c r="C6" s="66" t="s">
        <v>19</v>
      </c>
      <c r="D6" s="67">
        <v>13550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13550</v>
      </c>
      <c r="O6" s="68">
        <f t="shared" si="2"/>
        <v>17.55181347150259</v>
      </c>
      <c r="P6" s="69"/>
    </row>
    <row r="7" spans="1:16" ht="15">
      <c r="A7" s="64"/>
      <c r="B7" s="65">
        <v>512</v>
      </c>
      <c r="C7" s="66" t="s">
        <v>20</v>
      </c>
      <c r="D7" s="67">
        <v>39479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39479</v>
      </c>
      <c r="O7" s="68">
        <f t="shared" si="2"/>
        <v>51.13860103626943</v>
      </c>
      <c r="P7" s="69"/>
    </row>
    <row r="8" spans="1:16" ht="15">
      <c r="A8" s="64"/>
      <c r="B8" s="65">
        <v>513</v>
      </c>
      <c r="C8" s="66" t="s">
        <v>21</v>
      </c>
      <c r="D8" s="67">
        <v>186622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186622</v>
      </c>
      <c r="O8" s="68">
        <f t="shared" si="2"/>
        <v>241.73834196891193</v>
      </c>
      <c r="P8" s="69"/>
    </row>
    <row r="9" spans="1:16" ht="15">
      <c r="A9" s="64"/>
      <c r="B9" s="65">
        <v>514</v>
      </c>
      <c r="C9" s="66" t="s">
        <v>22</v>
      </c>
      <c r="D9" s="67">
        <v>15821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15821</v>
      </c>
      <c r="O9" s="68">
        <f t="shared" si="2"/>
        <v>20.493523316062177</v>
      </c>
      <c r="P9" s="69"/>
    </row>
    <row r="10" spans="1:16" ht="15">
      <c r="A10" s="64"/>
      <c r="B10" s="65">
        <v>515</v>
      </c>
      <c r="C10" s="66" t="s">
        <v>23</v>
      </c>
      <c r="D10" s="67">
        <v>11746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11746</v>
      </c>
      <c r="O10" s="68">
        <f t="shared" si="2"/>
        <v>15.215025906735752</v>
      </c>
      <c r="P10" s="69"/>
    </row>
    <row r="11" spans="1:16" ht="15.75">
      <c r="A11" s="70" t="s">
        <v>24</v>
      </c>
      <c r="B11" s="71"/>
      <c r="C11" s="72"/>
      <c r="D11" s="73">
        <f aca="true" t="shared" si="3" ref="D11:M11">SUM(D12:D13)</f>
        <v>247459</v>
      </c>
      <c r="E11" s="73">
        <f t="shared" si="3"/>
        <v>0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247459</v>
      </c>
      <c r="O11" s="75">
        <f t="shared" si="2"/>
        <v>320.54274611398966</v>
      </c>
      <c r="P11" s="76"/>
    </row>
    <row r="12" spans="1:16" ht="15">
      <c r="A12" s="64"/>
      <c r="B12" s="65">
        <v>521</v>
      </c>
      <c r="C12" s="66" t="s">
        <v>25</v>
      </c>
      <c r="D12" s="67">
        <v>194364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194364</v>
      </c>
      <c r="O12" s="68">
        <f t="shared" si="2"/>
        <v>251.76683937823833</v>
      </c>
      <c r="P12" s="69"/>
    </row>
    <row r="13" spans="1:16" ht="15">
      <c r="A13" s="64"/>
      <c r="B13" s="65">
        <v>522</v>
      </c>
      <c r="C13" s="66" t="s">
        <v>26</v>
      </c>
      <c r="D13" s="67">
        <v>53095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53095</v>
      </c>
      <c r="O13" s="68">
        <f t="shared" si="2"/>
        <v>68.77590673575129</v>
      </c>
      <c r="P13" s="69"/>
    </row>
    <row r="14" spans="1:16" ht="15.75">
      <c r="A14" s="70" t="s">
        <v>28</v>
      </c>
      <c r="B14" s="71"/>
      <c r="C14" s="72"/>
      <c r="D14" s="73">
        <f aca="true" t="shared" si="4" ref="D14:M14">SUM(D15:D17)</f>
        <v>0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520443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520443</v>
      </c>
      <c r="O14" s="75">
        <f t="shared" si="2"/>
        <v>674.1489637305699</v>
      </c>
      <c r="P14" s="76"/>
    </row>
    <row r="15" spans="1:16" ht="15">
      <c r="A15" s="64"/>
      <c r="B15" s="65">
        <v>533</v>
      </c>
      <c r="C15" s="66" t="s">
        <v>29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144629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144629</v>
      </c>
      <c r="O15" s="68">
        <f t="shared" si="2"/>
        <v>187.34326424870466</v>
      </c>
      <c r="P15" s="69"/>
    </row>
    <row r="16" spans="1:16" ht="15">
      <c r="A16" s="64"/>
      <c r="B16" s="65">
        <v>534</v>
      </c>
      <c r="C16" s="66" t="s">
        <v>59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76421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76421</v>
      </c>
      <c r="O16" s="68">
        <f t="shared" si="2"/>
        <v>98.99093264248705</v>
      </c>
      <c r="P16" s="69"/>
    </row>
    <row r="17" spans="1:16" ht="15">
      <c r="A17" s="64"/>
      <c r="B17" s="65">
        <v>535</v>
      </c>
      <c r="C17" s="66" t="s">
        <v>31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299393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299393</v>
      </c>
      <c r="O17" s="68">
        <f t="shared" si="2"/>
        <v>387.81476683937825</v>
      </c>
      <c r="P17" s="69"/>
    </row>
    <row r="18" spans="1:16" ht="15.75">
      <c r="A18" s="70" t="s">
        <v>32</v>
      </c>
      <c r="B18" s="71"/>
      <c r="C18" s="72"/>
      <c r="D18" s="73">
        <f aca="true" t="shared" si="5" ref="D18:M18">SUM(D19:D19)</f>
        <v>178315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0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3">
        <f t="shared" si="1"/>
        <v>178315</v>
      </c>
      <c r="O18" s="75">
        <f t="shared" si="2"/>
        <v>230.97797927461139</v>
      </c>
      <c r="P18" s="76"/>
    </row>
    <row r="19" spans="1:16" ht="15">
      <c r="A19" s="64"/>
      <c r="B19" s="65">
        <v>541</v>
      </c>
      <c r="C19" s="66" t="s">
        <v>60</v>
      </c>
      <c r="D19" s="67">
        <v>178315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178315</v>
      </c>
      <c r="O19" s="68">
        <f t="shared" si="2"/>
        <v>230.97797927461139</v>
      </c>
      <c r="P19" s="69"/>
    </row>
    <row r="20" spans="1:16" ht="15.75">
      <c r="A20" s="70" t="s">
        <v>36</v>
      </c>
      <c r="B20" s="71"/>
      <c r="C20" s="72"/>
      <c r="D20" s="73">
        <f aca="true" t="shared" si="6" ref="D20:M20">SUM(D21:D21)</f>
        <v>8104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1"/>
        <v>8104</v>
      </c>
      <c r="O20" s="75">
        <f t="shared" si="2"/>
        <v>10.49740932642487</v>
      </c>
      <c r="P20" s="76"/>
    </row>
    <row r="21" spans="1:16" ht="15">
      <c r="A21" s="64"/>
      <c r="B21" s="65">
        <v>569</v>
      </c>
      <c r="C21" s="66" t="s">
        <v>44</v>
      </c>
      <c r="D21" s="67">
        <v>8104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8104</v>
      </c>
      <c r="O21" s="68">
        <f t="shared" si="2"/>
        <v>10.49740932642487</v>
      </c>
      <c r="P21" s="69"/>
    </row>
    <row r="22" spans="1:16" ht="15.75">
      <c r="A22" s="70" t="s">
        <v>38</v>
      </c>
      <c r="B22" s="71"/>
      <c r="C22" s="72"/>
      <c r="D22" s="73">
        <f aca="true" t="shared" si="7" ref="D22:M22">SUM(D23:D23)</f>
        <v>43631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1"/>
        <v>43631</v>
      </c>
      <c r="O22" s="75">
        <f t="shared" si="2"/>
        <v>56.516839378238345</v>
      </c>
      <c r="P22" s="69"/>
    </row>
    <row r="23" spans="1:16" ht="15">
      <c r="A23" s="64"/>
      <c r="B23" s="65">
        <v>572</v>
      </c>
      <c r="C23" s="66" t="s">
        <v>61</v>
      </c>
      <c r="D23" s="67">
        <v>43631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43631</v>
      </c>
      <c r="O23" s="68">
        <f t="shared" si="2"/>
        <v>56.516839378238345</v>
      </c>
      <c r="P23" s="69"/>
    </row>
    <row r="24" spans="1:16" ht="15.75">
      <c r="A24" s="70" t="s">
        <v>62</v>
      </c>
      <c r="B24" s="71"/>
      <c r="C24" s="72"/>
      <c r="D24" s="73">
        <f aca="true" t="shared" si="8" ref="D24:M24">SUM(D25:D25)</f>
        <v>0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100000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1"/>
        <v>100000</v>
      </c>
      <c r="O24" s="75">
        <f t="shared" si="2"/>
        <v>129.5336787564767</v>
      </c>
      <c r="P24" s="69"/>
    </row>
    <row r="25" spans="1:16" ht="15.75" thickBot="1">
      <c r="A25" s="64"/>
      <c r="B25" s="65">
        <v>581</v>
      </c>
      <c r="C25" s="66" t="s">
        <v>63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100000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100000</v>
      </c>
      <c r="O25" s="68">
        <f t="shared" si="2"/>
        <v>129.5336787564767</v>
      </c>
      <c r="P25" s="69"/>
    </row>
    <row r="26" spans="1:119" ht="16.5" thickBot="1">
      <c r="A26" s="77" t="s">
        <v>10</v>
      </c>
      <c r="B26" s="78"/>
      <c r="C26" s="79"/>
      <c r="D26" s="80">
        <f>SUM(D5,D11,D14,D18,D20,D22,D24)</f>
        <v>744727</v>
      </c>
      <c r="E26" s="80">
        <f aca="true" t="shared" si="9" ref="E26:M26">SUM(E5,E11,E14,E18,E20,E22,E24)</f>
        <v>0</v>
      </c>
      <c r="F26" s="80">
        <f t="shared" si="9"/>
        <v>0</v>
      </c>
      <c r="G26" s="80">
        <f t="shared" si="9"/>
        <v>0</v>
      </c>
      <c r="H26" s="80">
        <f t="shared" si="9"/>
        <v>0</v>
      </c>
      <c r="I26" s="80">
        <f t="shared" si="9"/>
        <v>620443</v>
      </c>
      <c r="J26" s="80">
        <f t="shared" si="9"/>
        <v>0</v>
      </c>
      <c r="K26" s="80">
        <f t="shared" si="9"/>
        <v>0</v>
      </c>
      <c r="L26" s="80">
        <f t="shared" si="9"/>
        <v>0</v>
      </c>
      <c r="M26" s="80">
        <f t="shared" si="9"/>
        <v>0</v>
      </c>
      <c r="N26" s="80">
        <f t="shared" si="1"/>
        <v>1365170</v>
      </c>
      <c r="O26" s="81">
        <f t="shared" si="2"/>
        <v>1768.3549222797928</v>
      </c>
      <c r="P26" s="62"/>
      <c r="Q26" s="82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</row>
    <row r="27" spans="1:15" ht="15">
      <c r="A27" s="84"/>
      <c r="B27" s="8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7"/>
    </row>
    <row r="28" spans="1:15" ht="15">
      <c r="A28" s="88"/>
      <c r="B28" s="89"/>
      <c r="C28" s="89"/>
      <c r="D28" s="90"/>
      <c r="E28" s="90"/>
      <c r="F28" s="90"/>
      <c r="G28" s="90"/>
      <c r="H28" s="90"/>
      <c r="I28" s="90"/>
      <c r="J28" s="90"/>
      <c r="K28" s="90"/>
      <c r="L28" s="117" t="s">
        <v>64</v>
      </c>
      <c r="M28" s="117"/>
      <c r="N28" s="117"/>
      <c r="O28" s="91">
        <v>772</v>
      </c>
    </row>
    <row r="29" spans="1:15" ht="15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ht="15.75" customHeight="1" thickBot="1">
      <c r="A30" s="121" t="s">
        <v>46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SUM(D6:D10)</f>
        <v>146147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42124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188271</v>
      </c>
      <c r="O5" s="32">
        <f aca="true" t="shared" si="2" ref="O5:O29">(N5/O$31)</f>
        <v>244.19066147859922</v>
      </c>
      <c r="P5" s="6"/>
    </row>
    <row r="6" spans="1:16" ht="15">
      <c r="A6" s="12"/>
      <c r="B6" s="44">
        <v>511</v>
      </c>
      <c r="C6" s="20" t="s">
        <v>19</v>
      </c>
      <c r="D6" s="46">
        <v>10007</v>
      </c>
      <c r="E6" s="46">
        <v>0</v>
      </c>
      <c r="F6" s="46">
        <v>0</v>
      </c>
      <c r="G6" s="46">
        <v>0</v>
      </c>
      <c r="H6" s="46">
        <v>0</v>
      </c>
      <c r="I6" s="46">
        <v>3004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13011</v>
      </c>
      <c r="O6" s="47">
        <f t="shared" si="2"/>
        <v>16.875486381322958</v>
      </c>
      <c r="P6" s="9"/>
    </row>
    <row r="7" spans="1:16" ht="15">
      <c r="A7" s="12"/>
      <c r="B7" s="44">
        <v>512</v>
      </c>
      <c r="C7" s="20" t="s">
        <v>20</v>
      </c>
      <c r="D7" s="46">
        <v>20282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20282</v>
      </c>
      <c r="O7" s="47">
        <f t="shared" si="2"/>
        <v>26.30609597924773</v>
      </c>
      <c r="P7" s="9"/>
    </row>
    <row r="8" spans="1:16" ht="15">
      <c r="A8" s="12"/>
      <c r="B8" s="44">
        <v>513</v>
      </c>
      <c r="C8" s="20" t="s">
        <v>21</v>
      </c>
      <c r="D8" s="46">
        <v>94360</v>
      </c>
      <c r="E8" s="46">
        <v>0</v>
      </c>
      <c r="F8" s="46">
        <v>0</v>
      </c>
      <c r="G8" s="46">
        <v>0</v>
      </c>
      <c r="H8" s="46">
        <v>0</v>
      </c>
      <c r="I8" s="46">
        <v>39120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133480</v>
      </c>
      <c r="O8" s="47">
        <f t="shared" si="2"/>
        <v>173.12581063553827</v>
      </c>
      <c r="P8" s="9"/>
    </row>
    <row r="9" spans="1:16" ht="15">
      <c r="A9" s="12"/>
      <c r="B9" s="44">
        <v>514</v>
      </c>
      <c r="C9" s="20" t="s">
        <v>22</v>
      </c>
      <c r="D9" s="46">
        <v>18298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18298</v>
      </c>
      <c r="O9" s="47">
        <f t="shared" si="2"/>
        <v>23.732814526588847</v>
      </c>
      <c r="P9" s="9"/>
    </row>
    <row r="10" spans="1:16" ht="15">
      <c r="A10" s="12"/>
      <c r="B10" s="44">
        <v>515</v>
      </c>
      <c r="C10" s="20" t="s">
        <v>23</v>
      </c>
      <c r="D10" s="46">
        <v>3200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3200</v>
      </c>
      <c r="O10" s="47">
        <f t="shared" si="2"/>
        <v>4.150453955901427</v>
      </c>
      <c r="P10" s="9"/>
    </row>
    <row r="11" spans="1:16" ht="15.75">
      <c r="A11" s="28" t="s">
        <v>24</v>
      </c>
      <c r="B11" s="29"/>
      <c r="C11" s="30"/>
      <c r="D11" s="31">
        <f aca="true" t="shared" si="3" ref="D11:M11">SUM(D12:D14)</f>
        <v>261865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261865</v>
      </c>
      <c r="O11" s="43">
        <f t="shared" si="2"/>
        <v>339.6433203631647</v>
      </c>
      <c r="P11" s="10"/>
    </row>
    <row r="12" spans="1:16" ht="15">
      <c r="A12" s="12"/>
      <c r="B12" s="44">
        <v>521</v>
      </c>
      <c r="C12" s="20" t="s">
        <v>25</v>
      </c>
      <c r="D12" s="46">
        <v>197021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197021</v>
      </c>
      <c r="O12" s="47">
        <f t="shared" si="2"/>
        <v>255.53955901426718</v>
      </c>
      <c r="P12" s="9"/>
    </row>
    <row r="13" spans="1:16" ht="15">
      <c r="A13" s="12"/>
      <c r="B13" s="44">
        <v>522</v>
      </c>
      <c r="C13" s="20" t="s">
        <v>26</v>
      </c>
      <c r="D13" s="46">
        <v>64569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64569</v>
      </c>
      <c r="O13" s="47">
        <f t="shared" si="2"/>
        <v>83.74708171206225</v>
      </c>
      <c r="P13" s="9"/>
    </row>
    <row r="14" spans="1:16" ht="15">
      <c r="A14" s="12"/>
      <c r="B14" s="44">
        <v>524</v>
      </c>
      <c r="C14" s="20" t="s">
        <v>27</v>
      </c>
      <c r="D14" s="46">
        <v>275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275</v>
      </c>
      <c r="O14" s="47">
        <f t="shared" si="2"/>
        <v>0.35667963683527887</v>
      </c>
      <c r="P14" s="9"/>
    </row>
    <row r="15" spans="1:16" ht="15.75">
      <c r="A15" s="28" t="s">
        <v>28</v>
      </c>
      <c r="B15" s="29"/>
      <c r="C15" s="30"/>
      <c r="D15" s="31">
        <f aca="true" t="shared" si="4" ref="D15:M15">SUM(D16:D18)</f>
        <v>0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528904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528904</v>
      </c>
      <c r="O15" s="43">
        <f t="shared" si="2"/>
        <v>685.9974059662776</v>
      </c>
      <c r="P15" s="10"/>
    </row>
    <row r="16" spans="1:16" ht="15">
      <c r="A16" s="12"/>
      <c r="B16" s="44">
        <v>533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71382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71382</v>
      </c>
      <c r="O16" s="47">
        <f t="shared" si="2"/>
        <v>92.58365758754864</v>
      </c>
      <c r="P16" s="9"/>
    </row>
    <row r="17" spans="1:16" ht="15">
      <c r="A17" s="12"/>
      <c r="B17" s="44">
        <v>534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81936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81936</v>
      </c>
      <c r="O17" s="47">
        <f t="shared" si="2"/>
        <v>106.27237354085604</v>
      </c>
      <c r="P17" s="9"/>
    </row>
    <row r="18" spans="1:16" ht="15">
      <c r="A18" s="12"/>
      <c r="B18" s="44">
        <v>535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375586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375586</v>
      </c>
      <c r="O18" s="47">
        <f t="shared" si="2"/>
        <v>487.1413748378729</v>
      </c>
      <c r="P18" s="9"/>
    </row>
    <row r="19" spans="1:16" ht="15.75">
      <c r="A19" s="28" t="s">
        <v>32</v>
      </c>
      <c r="B19" s="29"/>
      <c r="C19" s="30"/>
      <c r="D19" s="31">
        <f aca="true" t="shared" si="5" ref="D19:M19">SUM(D20:D20)</f>
        <v>72140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72140</v>
      </c>
      <c r="O19" s="43">
        <f t="shared" si="2"/>
        <v>93.56679636835278</v>
      </c>
      <c r="P19" s="10"/>
    </row>
    <row r="20" spans="1:16" ht="15">
      <c r="A20" s="12"/>
      <c r="B20" s="44">
        <v>541</v>
      </c>
      <c r="C20" s="20" t="s">
        <v>33</v>
      </c>
      <c r="D20" s="46">
        <v>72140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72140</v>
      </c>
      <c r="O20" s="47">
        <f t="shared" si="2"/>
        <v>93.56679636835278</v>
      </c>
      <c r="P20" s="9"/>
    </row>
    <row r="21" spans="1:16" ht="15.75">
      <c r="A21" s="28" t="s">
        <v>36</v>
      </c>
      <c r="B21" s="29"/>
      <c r="C21" s="30"/>
      <c r="D21" s="31">
        <f aca="true" t="shared" si="6" ref="D21:M21">SUM(D22:D23)</f>
        <v>62623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62623</v>
      </c>
      <c r="O21" s="43">
        <f t="shared" si="2"/>
        <v>81.2230869001297</v>
      </c>
      <c r="P21" s="10"/>
    </row>
    <row r="22" spans="1:16" ht="15">
      <c r="A22" s="12"/>
      <c r="B22" s="44">
        <v>562</v>
      </c>
      <c r="C22" s="20" t="s">
        <v>37</v>
      </c>
      <c r="D22" s="46">
        <v>7200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7200</v>
      </c>
      <c r="O22" s="47">
        <f t="shared" si="2"/>
        <v>9.33852140077821</v>
      </c>
      <c r="P22" s="9"/>
    </row>
    <row r="23" spans="1:16" ht="15">
      <c r="A23" s="12"/>
      <c r="B23" s="44">
        <v>569</v>
      </c>
      <c r="C23" s="20" t="s">
        <v>44</v>
      </c>
      <c r="D23" s="46">
        <v>55423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55423</v>
      </c>
      <c r="O23" s="47">
        <f t="shared" si="2"/>
        <v>71.8845654993515</v>
      </c>
      <c r="P23" s="9"/>
    </row>
    <row r="24" spans="1:16" ht="15.75">
      <c r="A24" s="28" t="s">
        <v>38</v>
      </c>
      <c r="B24" s="29"/>
      <c r="C24" s="30"/>
      <c r="D24" s="31">
        <f aca="true" t="shared" si="7" ref="D24:M24">SUM(D25:D26)</f>
        <v>58054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58054</v>
      </c>
      <c r="O24" s="43">
        <f t="shared" si="2"/>
        <v>75.29701686121919</v>
      </c>
      <c r="P24" s="9"/>
    </row>
    <row r="25" spans="1:16" ht="15">
      <c r="A25" s="12"/>
      <c r="B25" s="44">
        <v>572</v>
      </c>
      <c r="C25" s="20" t="s">
        <v>39</v>
      </c>
      <c r="D25" s="46">
        <v>51385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51385</v>
      </c>
      <c r="O25" s="47">
        <f t="shared" si="2"/>
        <v>66.64721141374838</v>
      </c>
      <c r="P25" s="9"/>
    </row>
    <row r="26" spans="1:16" ht="15">
      <c r="A26" s="12"/>
      <c r="B26" s="44">
        <v>574</v>
      </c>
      <c r="C26" s="20" t="s">
        <v>40</v>
      </c>
      <c r="D26" s="46">
        <v>6669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6669</v>
      </c>
      <c r="O26" s="47">
        <f t="shared" si="2"/>
        <v>8.649805447470817</v>
      </c>
      <c r="P26" s="9"/>
    </row>
    <row r="27" spans="1:16" ht="15.75">
      <c r="A27" s="28" t="s">
        <v>48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8000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8000</v>
      </c>
      <c r="O27" s="43">
        <f t="shared" si="2"/>
        <v>10.376134889753567</v>
      </c>
      <c r="P27" s="9"/>
    </row>
    <row r="28" spans="1:16" ht="15.75" thickBot="1">
      <c r="A28" s="12"/>
      <c r="B28" s="44">
        <v>581</v>
      </c>
      <c r="C28" s="20" t="s">
        <v>49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8000</v>
      </c>
      <c r="O28" s="47">
        <f t="shared" si="2"/>
        <v>10.376134889753567</v>
      </c>
      <c r="P28" s="9"/>
    </row>
    <row r="29" spans="1:119" ht="16.5" thickBot="1">
      <c r="A29" s="14" t="s">
        <v>10</v>
      </c>
      <c r="B29" s="23"/>
      <c r="C29" s="22"/>
      <c r="D29" s="15">
        <f>SUM(D5,D11,D15,D19,D21,D24,D27)</f>
        <v>600829</v>
      </c>
      <c r="E29" s="15">
        <f aca="true" t="shared" si="9" ref="E29:M29">SUM(E5,E11,E15,E19,E21,E24,E27)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579028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1179857</v>
      </c>
      <c r="O29" s="37">
        <f t="shared" si="2"/>
        <v>1530.2944228274966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57</v>
      </c>
      <c r="M31" s="93"/>
      <c r="N31" s="93"/>
      <c r="O31" s="41">
        <v>771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2023-03-06T20:21:04Z</cp:lastPrinted>
  <dcterms:created xsi:type="dcterms:W3CDTF">2000-08-31T21:26:31Z</dcterms:created>
  <dcterms:modified xsi:type="dcterms:W3CDTF">2023-03-06T20:24:09Z</dcterms:modified>
  <cp:category/>
  <cp:version/>
  <cp:contentType/>
  <cp:contentStatus/>
</cp:coreProperties>
</file>