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'2008'!$A$1:$O$33</definedName>
    <definedName name="_xlnm.Print_Area" localSheetId="13">'2009'!$A$1:$O$32</definedName>
    <definedName name="_xlnm.Print_Area" localSheetId="12">'2010'!$A$1:$O$31</definedName>
    <definedName name="_xlnm.Print_Area" localSheetId="11">'2011'!$A$1:$O$33</definedName>
    <definedName name="_xlnm.Print_Area" localSheetId="10">'2012'!$A$1:$O$33</definedName>
    <definedName name="_xlnm.Print_Area" localSheetId="9">'2013'!$A$1:$O$32</definedName>
    <definedName name="_xlnm.Print_Area" localSheetId="8">'2014'!$A$1:$O$32</definedName>
    <definedName name="_xlnm.Print_Area" localSheetId="7">'2015'!$A$1:$O$34</definedName>
    <definedName name="_xlnm.Print_Area" localSheetId="6">'2016'!$A$1:$O$34</definedName>
    <definedName name="_xlnm.Print_Area" localSheetId="5">'2017'!$A$1:$O$36</definedName>
    <definedName name="_xlnm.Print_Area" localSheetId="4">'2018'!$A$1:$O$36</definedName>
    <definedName name="_xlnm.Print_Area" localSheetId="3">'2019'!$A$1:$O$36</definedName>
    <definedName name="_xlnm.Print_Area" localSheetId="2">'2020'!$A$1:$O$36</definedName>
    <definedName name="_xlnm.Print_Area" localSheetId="1">'2021'!$A$1:$P$36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29" i="48"/>
  <c r="P29" i="48" s="1"/>
  <c r="O26" i="48"/>
  <c r="P26" i="48" s="1"/>
  <c r="O24" i="48"/>
  <c r="P24" i="48" s="1"/>
  <c r="O21" i="48"/>
  <c r="P21" i="48" s="1"/>
  <c r="O18" i="48"/>
  <c r="P18" i="48" s="1"/>
  <c r="O14" i="48"/>
  <c r="P14" i="48" s="1"/>
  <c r="O5" i="48"/>
  <c r="P5" i="48" s="1"/>
  <c r="F32" i="47"/>
  <c r="O31" i="47"/>
  <c r="P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E32" i="47" s="1"/>
  <c r="D29" i="47"/>
  <c r="O29" i="47" s="1"/>
  <c r="P29" i="47" s="1"/>
  <c r="O28" i="47"/>
  <c r="P28" i="47" s="1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O22" i="47"/>
  <c r="P22" i="47" s="1"/>
  <c r="N21" i="47"/>
  <c r="M21" i="47"/>
  <c r="L21" i="47"/>
  <c r="K21" i="47"/>
  <c r="O21" i="47" s="1"/>
  <c r="P21" i="47" s="1"/>
  <c r="J21" i="47"/>
  <c r="I21" i="47"/>
  <c r="H21" i="47"/>
  <c r="G21" i="47"/>
  <c r="F21" i="47"/>
  <c r="E21" i="47"/>
  <c r="D21" i="47"/>
  <c r="O20" i="47"/>
  <c r="P20" i="47" s="1"/>
  <c r="O19" i="47"/>
  <c r="P19" i="47"/>
  <c r="N18" i="47"/>
  <c r="O18" i="47" s="1"/>
  <c r="P18" i="47" s="1"/>
  <c r="M18" i="47"/>
  <c r="L18" i="47"/>
  <c r="K18" i="47"/>
  <c r="K32" i="47" s="1"/>
  <c r="J18" i="47"/>
  <c r="I18" i="47"/>
  <c r="H18" i="47"/>
  <c r="G18" i="47"/>
  <c r="F18" i="47"/>
  <c r="E18" i="47"/>
  <c r="D18" i="47"/>
  <c r="O17" i="47"/>
  <c r="P17" i="47"/>
  <c r="O16" i="47"/>
  <c r="P16" i="47" s="1"/>
  <c r="O15" i="47"/>
  <c r="P15" i="47"/>
  <c r="N14" i="47"/>
  <c r="M14" i="47"/>
  <c r="L14" i="47"/>
  <c r="K14" i="47"/>
  <c r="J14" i="47"/>
  <c r="I14" i="47"/>
  <c r="H14" i="47"/>
  <c r="G14" i="47"/>
  <c r="O14" i="47" s="1"/>
  <c r="P14" i="47" s="1"/>
  <c r="F14" i="47"/>
  <c r="E14" i="47"/>
  <c r="D14" i="47"/>
  <c r="O13" i="47"/>
  <c r="P13" i="47" s="1"/>
  <c r="N12" i="47"/>
  <c r="M12" i="47"/>
  <c r="L12" i="47"/>
  <c r="K12" i="47"/>
  <c r="J12" i="47"/>
  <c r="J32" i="47" s="1"/>
  <c r="I12" i="47"/>
  <c r="H12" i="47"/>
  <c r="O12" i="47" s="1"/>
  <c r="P12" i="47" s="1"/>
  <c r="G12" i="47"/>
  <c r="F12" i="47"/>
  <c r="E12" i="47"/>
  <c r="D12" i="47"/>
  <c r="O11" i="47"/>
  <c r="P11" i="47" s="1"/>
  <c r="O10" i="47"/>
  <c r="P10" i="47" s="1"/>
  <c r="O9" i="47"/>
  <c r="P9" i="47"/>
  <c r="O8" i="47"/>
  <c r="P8" i="47"/>
  <c r="O7" i="47"/>
  <c r="P7" i="47" s="1"/>
  <c r="O6" i="47"/>
  <c r="P6" i="47"/>
  <c r="N5" i="47"/>
  <c r="N32" i="47" s="1"/>
  <c r="M5" i="47"/>
  <c r="M32" i="47" s="1"/>
  <c r="L5" i="47"/>
  <c r="L32" i="47" s="1"/>
  <c r="K5" i="47"/>
  <c r="J5" i="47"/>
  <c r="I5" i="47"/>
  <c r="I32" i="47" s="1"/>
  <c r="H5" i="47"/>
  <c r="H32" i="47" s="1"/>
  <c r="G5" i="47"/>
  <c r="G32" i="47" s="1"/>
  <c r="F5" i="47"/>
  <c r="E5" i="47"/>
  <c r="D5" i="47"/>
  <c r="D32" i="47" s="1"/>
  <c r="N31" i="46"/>
  <c r="O31" i="46" s="1"/>
  <c r="N30" i="46"/>
  <c r="O30" i="46" s="1"/>
  <c r="M29" i="46"/>
  <c r="L29" i="46"/>
  <c r="K29" i="46"/>
  <c r="J29" i="46"/>
  <c r="I29" i="46"/>
  <c r="N29" i="46" s="1"/>
  <c r="O29" i="46" s="1"/>
  <c r="H29" i="46"/>
  <c r="G29" i="46"/>
  <c r="F29" i="46"/>
  <c r="E29" i="46"/>
  <c r="D29" i="46"/>
  <c r="N28" i="46"/>
  <c r="O28" i="46" s="1"/>
  <c r="N27" i="46"/>
  <c r="O27" i="46" s="1"/>
  <c r="M26" i="46"/>
  <c r="L26" i="46"/>
  <c r="K26" i="46"/>
  <c r="N26" i="46" s="1"/>
  <c r="O26" i="46" s="1"/>
  <c r="J26" i="46"/>
  <c r="I26" i="46"/>
  <c r="H26" i="46"/>
  <c r="G26" i="46"/>
  <c r="F26" i="46"/>
  <c r="E26" i="46"/>
  <c r="D26" i="46"/>
  <c r="N25" i="46"/>
  <c r="O25" i="46" s="1"/>
  <c r="M24" i="46"/>
  <c r="L24" i="46"/>
  <c r="K24" i="46"/>
  <c r="K32" i="46" s="1"/>
  <c r="J24" i="46"/>
  <c r="I24" i="46"/>
  <c r="H24" i="46"/>
  <c r="G24" i="46"/>
  <c r="F24" i="46"/>
  <c r="E24" i="46"/>
  <c r="D24" i="46"/>
  <c r="N23" i="46"/>
  <c r="O23" i="46" s="1"/>
  <c r="N22" i="46"/>
  <c r="O22" i="46"/>
  <c r="M21" i="46"/>
  <c r="M32" i="46" s="1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N14" i="46" s="1"/>
  <c r="O14" i="46" s="1"/>
  <c r="F14" i="46"/>
  <c r="E14" i="46"/>
  <c r="D14" i="46"/>
  <c r="N13" i="46"/>
  <c r="O13" i="46" s="1"/>
  <c r="M12" i="46"/>
  <c r="L12" i="46"/>
  <c r="K12" i="46"/>
  <c r="J12" i="46"/>
  <c r="I12" i="46"/>
  <c r="H12" i="46"/>
  <c r="G12" i="46"/>
  <c r="G32" i="46" s="1"/>
  <c r="F12" i="46"/>
  <c r="E12" i="46"/>
  <c r="D12" i="46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N5" i="46" s="1"/>
  <c r="O5" i="46" s="1"/>
  <c r="D5" i="46"/>
  <c r="N31" i="45"/>
  <c r="O31" i="45" s="1"/>
  <c r="N30" i="45"/>
  <c r="O30" i="45" s="1"/>
  <c r="M29" i="45"/>
  <c r="L29" i="45"/>
  <c r="K29" i="45"/>
  <c r="J29" i="45"/>
  <c r="I29" i="45"/>
  <c r="H29" i="45"/>
  <c r="G29" i="45"/>
  <c r="N29" i="45" s="1"/>
  <c r="O29" i="45" s="1"/>
  <c r="F29" i="45"/>
  <c r="E29" i="45"/>
  <c r="D29" i="45"/>
  <c r="N28" i="45"/>
  <c r="O28" i="45" s="1"/>
  <c r="N27" i="45"/>
  <c r="O27" i="45" s="1"/>
  <c r="M26" i="45"/>
  <c r="L26" i="45"/>
  <c r="K26" i="45"/>
  <c r="J26" i="45"/>
  <c r="I26" i="45"/>
  <c r="N26" i="45" s="1"/>
  <c r="O26" i="45" s="1"/>
  <c r="H26" i="45"/>
  <c r="G26" i="45"/>
  <c r="F26" i="45"/>
  <c r="E26" i="45"/>
  <c r="D26" i="45"/>
  <c r="N25" i="45"/>
  <c r="O25" i="45" s="1"/>
  <c r="M24" i="45"/>
  <c r="L24" i="45"/>
  <c r="K24" i="45"/>
  <c r="J24" i="45"/>
  <c r="I24" i="45"/>
  <c r="N24" i="45" s="1"/>
  <c r="O24" i="45" s="1"/>
  <c r="H24" i="45"/>
  <c r="G24" i="45"/>
  <c r="F24" i="45"/>
  <c r="E24" i="45"/>
  <c r="D24" i="45"/>
  <c r="N23" i="45"/>
  <c r="O23" i="45" s="1"/>
  <c r="N22" i="45"/>
  <c r="O22" i="45" s="1"/>
  <c r="M21" i="45"/>
  <c r="L21" i="45"/>
  <c r="K21" i="45"/>
  <c r="K32" i="45" s="1"/>
  <c r="J21" i="45"/>
  <c r="I21" i="45"/>
  <c r="H21" i="45"/>
  <c r="G21" i="45"/>
  <c r="F21" i="45"/>
  <c r="E21" i="45"/>
  <c r="D21" i="45"/>
  <c r="N20" i="45"/>
  <c r="O20" i="45" s="1"/>
  <c r="N19" i="45"/>
  <c r="O19" i="45"/>
  <c r="M18" i="45"/>
  <c r="N18" i="45" s="1"/>
  <c r="O18" i="45" s="1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 s="1"/>
  <c r="M12" i="45"/>
  <c r="L12" i="45"/>
  <c r="K12" i="45"/>
  <c r="J12" i="45"/>
  <c r="I12" i="45"/>
  <c r="H12" i="45"/>
  <c r="G12" i="45"/>
  <c r="F12" i="45"/>
  <c r="E12" i="45"/>
  <c r="E32" i="45" s="1"/>
  <c r="D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E32" i="44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E26" i="44"/>
  <c r="N26" i="44" s="1"/>
  <c r="O26" i="44" s="1"/>
  <c r="D26" i="44"/>
  <c r="N25" i="44"/>
  <c r="O25" i="44"/>
  <c r="N24" i="44"/>
  <c r="O24" i="44" s="1"/>
  <c r="M23" i="44"/>
  <c r="L23" i="44"/>
  <c r="K23" i="44"/>
  <c r="J23" i="44"/>
  <c r="I23" i="44"/>
  <c r="H23" i="44"/>
  <c r="G23" i="44"/>
  <c r="N23" i="44" s="1"/>
  <c r="O23" i="44" s="1"/>
  <c r="F23" i="44"/>
  <c r="F32" i="44" s="1"/>
  <c r="E23" i="44"/>
  <c r="D23" i="44"/>
  <c r="N22" i="44"/>
  <c r="O22" i="44" s="1"/>
  <c r="N21" i="44"/>
  <c r="O21" i="44" s="1"/>
  <c r="M20" i="44"/>
  <c r="L20" i="44"/>
  <c r="K20" i="44"/>
  <c r="J20" i="44"/>
  <c r="I20" i="44"/>
  <c r="I32" i="44" s="1"/>
  <c r="H20" i="44"/>
  <c r="H32" i="44" s="1"/>
  <c r="G20" i="44"/>
  <c r="F20" i="44"/>
  <c r="E20" i="44"/>
  <c r="D20" i="44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32" i="44" s="1"/>
  <c r="L5" i="44"/>
  <c r="L32" i="44" s="1"/>
  <c r="K5" i="44"/>
  <c r="K32" i="44" s="1"/>
  <c r="J5" i="44"/>
  <c r="J32" i="44" s="1"/>
  <c r="I5" i="44"/>
  <c r="H5" i="44"/>
  <c r="G5" i="44"/>
  <c r="G32" i="44" s="1"/>
  <c r="F5" i="44"/>
  <c r="E5" i="44"/>
  <c r="D5" i="44"/>
  <c r="D32" i="44" s="1"/>
  <c r="E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F32" i="43" s="1"/>
  <c r="E23" i="43"/>
  <c r="D23" i="43"/>
  <c r="N22" i="43"/>
  <c r="O22" i="43" s="1"/>
  <c r="N21" i="43"/>
  <c r="O21" i="43" s="1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32" i="43" s="1"/>
  <c r="L5" i="43"/>
  <c r="L32" i="43" s="1"/>
  <c r="K5" i="43"/>
  <c r="K32" i="43" s="1"/>
  <c r="J5" i="43"/>
  <c r="J32" i="43" s="1"/>
  <c r="I5" i="43"/>
  <c r="I32" i="43" s="1"/>
  <c r="H5" i="43"/>
  <c r="H32" i="43" s="1"/>
  <c r="G5" i="43"/>
  <c r="G32" i="43" s="1"/>
  <c r="F5" i="43"/>
  <c r="E5" i="43"/>
  <c r="D5" i="43"/>
  <c r="D32" i="43" s="1"/>
  <c r="E30" i="42"/>
  <c r="N29" i="42"/>
  <c r="O29" i="42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N20" i="42"/>
  <c r="O20" i="42" s="1"/>
  <c r="M19" i="42"/>
  <c r="L19" i="42"/>
  <c r="K19" i="42"/>
  <c r="J19" i="42"/>
  <c r="I19" i="42"/>
  <c r="H19" i="42"/>
  <c r="G19" i="42"/>
  <c r="N19" i="42" s="1"/>
  <c r="O19" i="42" s="1"/>
  <c r="F19" i="42"/>
  <c r="F30" i="42" s="1"/>
  <c r="E19" i="42"/>
  <c r="D19" i="42"/>
  <c r="N18" i="42"/>
  <c r="O18" i="42" s="1"/>
  <c r="N17" i="42"/>
  <c r="O17" i="42" s="1"/>
  <c r="N16" i="42"/>
  <c r="O16" i="42" s="1"/>
  <c r="N15" i="42"/>
  <c r="O15" i="42"/>
  <c r="M14" i="42"/>
  <c r="N14" i="42" s="1"/>
  <c r="O14" i="42" s="1"/>
  <c r="L14" i="42"/>
  <c r="K14" i="42"/>
  <c r="J14" i="42"/>
  <c r="I14" i="42"/>
  <c r="H14" i="42"/>
  <c r="G14" i="42"/>
  <c r="F14" i="42"/>
  <c r="E14" i="42"/>
  <c r="D14" i="42"/>
  <c r="N13" i="42"/>
  <c r="O13" i="42"/>
  <c r="M12" i="42"/>
  <c r="N12" i="42" s="1"/>
  <c r="O12" i="42" s="1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30" i="42" s="1"/>
  <c r="L5" i="42"/>
  <c r="L30" i="42" s="1"/>
  <c r="K5" i="42"/>
  <c r="K30" i="42" s="1"/>
  <c r="J5" i="42"/>
  <c r="J30" i="42" s="1"/>
  <c r="I5" i="42"/>
  <c r="I30" i="42" s="1"/>
  <c r="H5" i="42"/>
  <c r="H30" i="42" s="1"/>
  <c r="G5" i="42"/>
  <c r="G30" i="42" s="1"/>
  <c r="F5" i="42"/>
  <c r="E5" i="42"/>
  <c r="D5" i="42"/>
  <c r="D30" i="42" s="1"/>
  <c r="I30" i="41"/>
  <c r="N29" i="41"/>
  <c r="O29" i="41" s="1"/>
  <c r="N28" i="41"/>
  <c r="O28" i="41" s="1"/>
  <c r="M27" i="41"/>
  <c r="L27" i="41"/>
  <c r="K27" i="41"/>
  <c r="N27" i="41" s="1"/>
  <c r="O27" i="41" s="1"/>
  <c r="J27" i="41"/>
  <c r="I27" i="41"/>
  <c r="H27" i="41"/>
  <c r="G27" i="41"/>
  <c r="F27" i="41"/>
  <c r="E27" i="41"/>
  <c r="D27" i="41"/>
  <c r="N26" i="41"/>
  <c r="O26" i="41" s="1"/>
  <c r="N25" i="41"/>
  <c r="O25" i="41"/>
  <c r="M24" i="41"/>
  <c r="N24" i="41" s="1"/>
  <c r="O24" i="41" s="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M11" i="41"/>
  <c r="L11" i="41"/>
  <c r="K11" i="41"/>
  <c r="J11" i="41"/>
  <c r="J30" i="41" s="1"/>
  <c r="I11" i="4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 s="1"/>
  <c r="M5" i="41"/>
  <c r="M30" i="41" s="1"/>
  <c r="L5" i="41"/>
  <c r="L30" i="41" s="1"/>
  <c r="K5" i="41"/>
  <c r="K30" i="41" s="1"/>
  <c r="J5" i="41"/>
  <c r="I5" i="41"/>
  <c r="H5" i="41"/>
  <c r="H30" i="41" s="1"/>
  <c r="G5" i="41"/>
  <c r="N5" i="41" s="1"/>
  <c r="O5" i="41" s="1"/>
  <c r="F5" i="41"/>
  <c r="F30" i="41" s="1"/>
  <c r="E5" i="41"/>
  <c r="E30" i="41" s="1"/>
  <c r="D5" i="41"/>
  <c r="D30" i="41" s="1"/>
  <c r="N28" i="40"/>
  <c r="O28" i="40" s="1"/>
  <c r="M27" i="40"/>
  <c r="L27" i="40"/>
  <c r="K27" i="40"/>
  <c r="J27" i="40"/>
  <c r="I27" i="40"/>
  <c r="H27" i="40"/>
  <c r="G27" i="40"/>
  <c r="N27" i="40" s="1"/>
  <c r="O27" i="40" s="1"/>
  <c r="F27" i="40"/>
  <c r="F29" i="40" s="1"/>
  <c r="E27" i="40"/>
  <c r="D27" i="40"/>
  <c r="N26" i="40"/>
  <c r="O26" i="40" s="1"/>
  <c r="N25" i="40"/>
  <c r="O25" i="40" s="1"/>
  <c r="N24" i="40"/>
  <c r="O24" i="40" s="1"/>
  <c r="M23" i="40"/>
  <c r="L23" i="40"/>
  <c r="K23" i="40"/>
  <c r="N23" i="40" s="1"/>
  <c r="O23" i="40" s="1"/>
  <c r="J23" i="40"/>
  <c r="I23" i="40"/>
  <c r="H23" i="40"/>
  <c r="G23" i="40"/>
  <c r="F23" i="40"/>
  <c r="E23" i="40"/>
  <c r="D23" i="40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 s="1"/>
  <c r="M11" i="40"/>
  <c r="L11" i="40"/>
  <c r="K11" i="40"/>
  <c r="N11" i="40" s="1"/>
  <c r="O11" i="40" s="1"/>
  <c r="J11" i="40"/>
  <c r="I11" i="40"/>
  <c r="H11" i="40"/>
  <c r="G11" i="40"/>
  <c r="F11" i="40"/>
  <c r="E11" i="40"/>
  <c r="D11" i="40"/>
  <c r="N10" i="40"/>
  <c r="O10" i="40" s="1"/>
  <c r="N9" i="40"/>
  <c r="O9" i="40"/>
  <c r="N8" i="40"/>
  <c r="O8" i="40" s="1"/>
  <c r="N7" i="40"/>
  <c r="O7" i="40" s="1"/>
  <c r="N6" i="40"/>
  <c r="O6" i="40"/>
  <c r="M5" i="40"/>
  <c r="M29" i="40" s="1"/>
  <c r="L5" i="40"/>
  <c r="L29" i="40" s="1"/>
  <c r="K5" i="40"/>
  <c r="J5" i="40"/>
  <c r="J29" i="40" s="1"/>
  <c r="I5" i="40"/>
  <c r="I29" i="40" s="1"/>
  <c r="H5" i="40"/>
  <c r="H29" i="40" s="1"/>
  <c r="G5" i="40"/>
  <c r="F5" i="40"/>
  <c r="E5" i="40"/>
  <c r="E29" i="40" s="1"/>
  <c r="D5" i="40"/>
  <c r="D29" i="40" s="1"/>
  <c r="N27" i="39"/>
  <c r="O27" i="39"/>
  <c r="M26" i="39"/>
  <c r="M28" i="39" s="1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 s="1"/>
  <c r="M20" i="39"/>
  <c r="L20" i="39"/>
  <c r="K20" i="39"/>
  <c r="J20" i="39"/>
  <c r="I20" i="39"/>
  <c r="H20" i="39"/>
  <c r="G20" i="39"/>
  <c r="G28" i="39"/>
  <c r="F20" i="39"/>
  <c r="E20" i="39"/>
  <c r="D20" i="39"/>
  <c r="N19" i="39"/>
  <c r="O19" i="39" s="1"/>
  <c r="N18" i="39"/>
  <c r="O18" i="39" s="1"/>
  <c r="M17" i="39"/>
  <c r="L17" i="39"/>
  <c r="K17" i="39"/>
  <c r="N17" i="39" s="1"/>
  <c r="O17" i="39" s="1"/>
  <c r="J17" i="39"/>
  <c r="J28" i="39" s="1"/>
  <c r="I17" i="39"/>
  <c r="H17" i="39"/>
  <c r="G17" i="39"/>
  <c r="F17" i="39"/>
  <c r="E17" i="39"/>
  <c r="D17" i="39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D28" i="39" s="1"/>
  <c r="N28" i="39" s="1"/>
  <c r="O28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28" i="39" s="1"/>
  <c r="K5" i="39"/>
  <c r="K28" i="39" s="1"/>
  <c r="J5" i="39"/>
  <c r="I5" i="39"/>
  <c r="I28" i="39"/>
  <c r="H5" i="39"/>
  <c r="H28" i="39"/>
  <c r="G5" i="39"/>
  <c r="F5" i="39"/>
  <c r="F28" i="39"/>
  <c r="E5" i="39"/>
  <c r="E28" i="39" s="1"/>
  <c r="D5" i="39"/>
  <c r="N27" i="38"/>
  <c r="O27" i="38" s="1"/>
  <c r="M26" i="38"/>
  <c r="L26" i="38"/>
  <c r="K26" i="38"/>
  <c r="J26" i="38"/>
  <c r="I26" i="38"/>
  <c r="H26" i="38"/>
  <c r="G26" i="38"/>
  <c r="F26" i="38"/>
  <c r="N26" i="38" s="1"/>
  <c r="O26" i="38" s="1"/>
  <c r="E26" i="38"/>
  <c r="D26" i="38"/>
  <c r="N25" i="38"/>
  <c r="O25" i="38" s="1"/>
  <c r="N24" i="38"/>
  <c r="O24" i="38" s="1"/>
  <c r="M23" i="38"/>
  <c r="L23" i="38"/>
  <c r="K23" i="38"/>
  <c r="K28" i="38" s="1"/>
  <c r="J23" i="38"/>
  <c r="I23" i="38"/>
  <c r="H23" i="38"/>
  <c r="G23" i="38"/>
  <c r="F23" i="38"/>
  <c r="E23" i="38"/>
  <c r="D23" i="38"/>
  <c r="N22" i="38"/>
  <c r="O22" i="38" s="1"/>
  <c r="N21" i="38"/>
  <c r="O21" i="38"/>
  <c r="M20" i="38"/>
  <c r="M28" i="38" s="1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I28" i="38" s="1"/>
  <c r="H12" i="38"/>
  <c r="H28" i="38" s="1"/>
  <c r="G12" i="38"/>
  <c r="N12" i="38" s="1"/>
  <c r="O12" i="38" s="1"/>
  <c r="F12" i="38"/>
  <c r="E12" i="38"/>
  <c r="D12" i="38"/>
  <c r="N11" i="38"/>
  <c r="O11" i="38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J28" i="38" s="1"/>
  <c r="I5" i="38"/>
  <c r="H5" i="38"/>
  <c r="G5" i="38"/>
  <c r="G28" i="38" s="1"/>
  <c r="F5" i="38"/>
  <c r="E5" i="38"/>
  <c r="E28" i="38" s="1"/>
  <c r="D5" i="38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F29" i="37" s="1"/>
  <c r="E23" i="37"/>
  <c r="D23" i="37"/>
  <c r="N23" i="37" s="1"/>
  <c r="O23" i="37" s="1"/>
  <c r="N22" i="37"/>
  <c r="O22" i="37" s="1"/>
  <c r="N21" i="37"/>
  <c r="O21" i="37" s="1"/>
  <c r="M20" i="37"/>
  <c r="L20" i="37"/>
  <c r="K20" i="37"/>
  <c r="K29" i="37" s="1"/>
  <c r="J20" i="37"/>
  <c r="I20" i="37"/>
  <c r="H20" i="37"/>
  <c r="G20" i="37"/>
  <c r="F20" i="37"/>
  <c r="E20" i="37"/>
  <c r="D20" i="37"/>
  <c r="N20" i="37" s="1"/>
  <c r="O20" i="37" s="1"/>
  <c r="N19" i="37"/>
  <c r="O19" i="37"/>
  <c r="M18" i="37"/>
  <c r="M29" i="37" s="1"/>
  <c r="L18" i="37"/>
  <c r="N18" i="37" s="1"/>
  <c r="O18" i="37" s="1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N13" i="37" s="1"/>
  <c r="O13" i="37" s="1"/>
  <c r="H13" i="37"/>
  <c r="G13" i="37"/>
  <c r="F13" i="37"/>
  <c r="E13" i="37"/>
  <c r="D13" i="37"/>
  <c r="N12" i="37"/>
  <c r="O12" i="37" s="1"/>
  <c r="M11" i="37"/>
  <c r="L11" i="37"/>
  <c r="K11" i="37"/>
  <c r="J11" i="37"/>
  <c r="I11" i="37"/>
  <c r="I29" i="37" s="1"/>
  <c r="H11" i="37"/>
  <c r="G11" i="37"/>
  <c r="F11" i="37"/>
  <c r="E11" i="37"/>
  <c r="D11" i="37"/>
  <c r="N11" i="37" s="1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L29" i="37" s="1"/>
  <c r="K5" i="37"/>
  <c r="J5" i="37"/>
  <c r="J29" i="37" s="1"/>
  <c r="I5" i="37"/>
  <c r="H5" i="37"/>
  <c r="H29" i="37" s="1"/>
  <c r="G5" i="37"/>
  <c r="G29" i="37" s="1"/>
  <c r="F5" i="37"/>
  <c r="E5" i="37"/>
  <c r="E29" i="37" s="1"/>
  <c r="D5" i="37"/>
  <c r="D5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E29" i="36" s="1"/>
  <c r="D26" i="36"/>
  <c r="N26" i="36" s="1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 s="1"/>
  <c r="M20" i="36"/>
  <c r="N20" i="36" s="1"/>
  <c r="O20" i="36" s="1"/>
  <c r="L20" i="36"/>
  <c r="K20" i="36"/>
  <c r="J20" i="36"/>
  <c r="I20" i="36"/>
  <c r="H20" i="36"/>
  <c r="G20" i="36"/>
  <c r="F20" i="36"/>
  <c r="E20" i="36"/>
  <c r="D20" i="36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/>
  <c r="O17" i="36" s="1"/>
  <c r="N16" i="36"/>
  <c r="O16" i="36"/>
  <c r="N15" i="36"/>
  <c r="O15" i="36" s="1"/>
  <c r="N14" i="36"/>
  <c r="O14" i="36" s="1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 s="1"/>
  <c r="M11" i="36"/>
  <c r="L11" i="36"/>
  <c r="K11" i="36"/>
  <c r="J11" i="36"/>
  <c r="I11" i="36"/>
  <c r="I29" i="36" s="1"/>
  <c r="H11" i="36"/>
  <c r="G11" i="36"/>
  <c r="F11" i="36"/>
  <c r="E11" i="36"/>
  <c r="N11" i="36" s="1"/>
  <c r="O11" i="36" s="1"/>
  <c r="D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29" i="36" s="1"/>
  <c r="L5" i="36"/>
  <c r="L29" i="36" s="1"/>
  <c r="K5" i="36"/>
  <c r="J5" i="36"/>
  <c r="J29" i="36"/>
  <c r="I5" i="36"/>
  <c r="H5" i="36"/>
  <c r="G5" i="36"/>
  <c r="G29" i="36" s="1"/>
  <c r="F5" i="36"/>
  <c r="E5" i="36"/>
  <c r="N28" i="35"/>
  <c r="O28" i="35"/>
  <c r="M27" i="35"/>
  <c r="L27" i="35"/>
  <c r="N27" i="35" s="1"/>
  <c r="O27" i="35" s="1"/>
  <c r="K27" i="35"/>
  <c r="J27" i="35"/>
  <c r="I27" i="35"/>
  <c r="H27" i="35"/>
  <c r="G27" i="35"/>
  <c r="F27" i="35"/>
  <c r="E27" i="35"/>
  <c r="D27" i="35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N19" i="35"/>
  <c r="O19" i="35" s="1"/>
  <c r="M18" i="35"/>
  <c r="L18" i="35"/>
  <c r="N18" i="35" s="1"/>
  <c r="O18" i="35" s="1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M11" i="35"/>
  <c r="L11" i="35"/>
  <c r="K11" i="35"/>
  <c r="J11" i="35"/>
  <c r="N11" i="35" s="1"/>
  <c r="O11" i="35" s="1"/>
  <c r="I11" i="35"/>
  <c r="H11" i="35"/>
  <c r="G11" i="35"/>
  <c r="F11" i="35"/>
  <c r="E11" i="35"/>
  <c r="D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29" i="35" s="1"/>
  <c r="K5" i="35"/>
  <c r="K29" i="35" s="1"/>
  <c r="J5" i="35"/>
  <c r="J29" i="35" s="1"/>
  <c r="I5" i="35"/>
  <c r="H5" i="35"/>
  <c r="H29" i="35" s="1"/>
  <c r="G5" i="35"/>
  <c r="F5" i="35"/>
  <c r="F29" i="35" s="1"/>
  <c r="E5" i="35"/>
  <c r="D5" i="35"/>
  <c r="N26" i="34"/>
  <c r="O26" i="34" s="1"/>
  <c r="M25" i="34"/>
  <c r="L25" i="34"/>
  <c r="K25" i="34"/>
  <c r="J25" i="34"/>
  <c r="I25" i="34"/>
  <c r="H25" i="34"/>
  <c r="H27" i="34" s="1"/>
  <c r="G25" i="34"/>
  <c r="F25" i="34"/>
  <c r="E25" i="34"/>
  <c r="D25" i="34"/>
  <c r="N25" i="34" s="1"/>
  <c r="O25" i="34" s="1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/>
  <c r="N13" i="34"/>
  <c r="O13" i="34" s="1"/>
  <c r="M12" i="34"/>
  <c r="L12" i="34"/>
  <c r="N12" i="34" s="1"/>
  <c r="O12" i="34" s="1"/>
  <c r="K12" i="34"/>
  <c r="J12" i="34"/>
  <c r="I12" i="34"/>
  <c r="H12" i="34"/>
  <c r="G12" i="34"/>
  <c r="F12" i="34"/>
  <c r="E12" i="34"/>
  <c r="D12" i="34"/>
  <c r="N11" i="34"/>
  <c r="O11" i="34"/>
  <c r="M10" i="34"/>
  <c r="L10" i="34"/>
  <c r="K10" i="34"/>
  <c r="J10" i="34"/>
  <c r="I10" i="34"/>
  <c r="H10" i="34"/>
  <c r="G10" i="34"/>
  <c r="F10" i="34"/>
  <c r="E10" i="34"/>
  <c r="D10" i="34"/>
  <c r="N9" i="34"/>
  <c r="O9" i="34"/>
  <c r="N8" i="34"/>
  <c r="O8" i="34" s="1"/>
  <c r="N7" i="34"/>
  <c r="O7" i="34" s="1"/>
  <c r="N6" i="34"/>
  <c r="O6" i="34"/>
  <c r="M5" i="34"/>
  <c r="L5" i="34"/>
  <c r="L27" i="34" s="1"/>
  <c r="K5" i="34"/>
  <c r="J5" i="34"/>
  <c r="J27" i="34"/>
  <c r="I5" i="34"/>
  <c r="H5" i="34"/>
  <c r="G5" i="34"/>
  <c r="F5" i="34"/>
  <c r="E5" i="34"/>
  <c r="D5" i="34"/>
  <c r="N5" i="34" s="1"/>
  <c r="O5" i="34" s="1"/>
  <c r="E26" i="33"/>
  <c r="F26" i="33"/>
  <c r="N26" i="33" s="1"/>
  <c r="O26" i="33" s="1"/>
  <c r="G26" i="33"/>
  <c r="H26" i="33"/>
  <c r="I26" i="33"/>
  <c r="J26" i="33"/>
  <c r="K26" i="33"/>
  <c r="L26" i="33"/>
  <c r="M26" i="33"/>
  <c r="D26" i="33"/>
  <c r="E22" i="33"/>
  <c r="F22" i="33"/>
  <c r="N22" i="33" s="1"/>
  <c r="O22" i="33" s="1"/>
  <c r="G22" i="33"/>
  <c r="H22" i="33"/>
  <c r="I22" i="33"/>
  <c r="J22" i="33"/>
  <c r="K22" i="33"/>
  <c r="L22" i="33"/>
  <c r="M22" i="33"/>
  <c r="E20" i="33"/>
  <c r="F20" i="33"/>
  <c r="G20" i="33"/>
  <c r="H20" i="33"/>
  <c r="I20" i="33"/>
  <c r="N20" i="33" s="1"/>
  <c r="O20" i="33" s="1"/>
  <c r="J20" i="33"/>
  <c r="K20" i="33"/>
  <c r="L20" i="33"/>
  <c r="M20" i="33"/>
  <c r="E18" i="33"/>
  <c r="F18" i="33"/>
  <c r="G18" i="33"/>
  <c r="H18" i="33"/>
  <c r="I18" i="33"/>
  <c r="J18" i="33"/>
  <c r="K18" i="33"/>
  <c r="K28" i="33" s="1"/>
  <c r="L18" i="33"/>
  <c r="M18" i="33"/>
  <c r="E13" i="33"/>
  <c r="F13" i="33"/>
  <c r="G13" i="33"/>
  <c r="H13" i="33"/>
  <c r="I13" i="33"/>
  <c r="J13" i="33"/>
  <c r="K13" i="33"/>
  <c r="L13" i="33"/>
  <c r="M13" i="33"/>
  <c r="N13" i="33" s="1"/>
  <c r="O13" i="33" s="1"/>
  <c r="E11" i="33"/>
  <c r="F11" i="33"/>
  <c r="G11" i="33"/>
  <c r="H11" i="33"/>
  <c r="I11" i="33"/>
  <c r="J11" i="33"/>
  <c r="K11" i="33"/>
  <c r="L11" i="33"/>
  <c r="M11" i="33"/>
  <c r="E5" i="33"/>
  <c r="E28" i="33"/>
  <c r="F5" i="33"/>
  <c r="F28" i="33" s="1"/>
  <c r="G5" i="33"/>
  <c r="H5" i="33"/>
  <c r="I5" i="33"/>
  <c r="I28" i="33" s="1"/>
  <c r="J5" i="33"/>
  <c r="J28" i="33" s="1"/>
  <c r="K5" i="33"/>
  <c r="L5" i="33"/>
  <c r="M5" i="33"/>
  <c r="D22" i="33"/>
  <c r="D18" i="33"/>
  <c r="N18" i="33" s="1"/>
  <c r="O18" i="33" s="1"/>
  <c r="D13" i="33"/>
  <c r="D11" i="33"/>
  <c r="D5" i="33"/>
  <c r="D28" i="33" s="1"/>
  <c r="N27" i="33"/>
  <c r="O27" i="33" s="1"/>
  <c r="N23" i="33"/>
  <c r="O23" i="33" s="1"/>
  <c r="N24" i="33"/>
  <c r="N25" i="33"/>
  <c r="O25" i="33" s="1"/>
  <c r="D20" i="33"/>
  <c r="N21" i="33"/>
  <c r="O21" i="33" s="1"/>
  <c r="N19" i="33"/>
  <c r="O19" i="33" s="1"/>
  <c r="O24" i="33"/>
  <c r="N7" i="33"/>
  <c r="O7" i="33"/>
  <c r="N8" i="33"/>
  <c r="O8" i="33" s="1"/>
  <c r="N9" i="33"/>
  <c r="O9" i="33"/>
  <c r="N10" i="33"/>
  <c r="O10" i="33"/>
  <c r="N6" i="33"/>
  <c r="O6" i="33"/>
  <c r="N14" i="33"/>
  <c r="O14" i="33"/>
  <c r="N15" i="33"/>
  <c r="O15" i="33"/>
  <c r="N16" i="33"/>
  <c r="O16" i="33" s="1"/>
  <c r="N17" i="33"/>
  <c r="O17" i="33"/>
  <c r="N12" i="33"/>
  <c r="O12" i="33"/>
  <c r="M27" i="34"/>
  <c r="F28" i="38"/>
  <c r="N5" i="36"/>
  <c r="O5" i="36" s="1"/>
  <c r="N23" i="39"/>
  <c r="O23" i="39" s="1"/>
  <c r="N20" i="39"/>
  <c r="O20" i="39"/>
  <c r="N11" i="39"/>
  <c r="O11" i="39" s="1"/>
  <c r="N13" i="39"/>
  <c r="O13" i="39" s="1"/>
  <c r="G28" i="33"/>
  <c r="N11" i="33"/>
  <c r="O11" i="33"/>
  <c r="K27" i="34"/>
  <c r="G27" i="34"/>
  <c r="E27" i="34"/>
  <c r="E29" i="35"/>
  <c r="H29" i="36"/>
  <c r="D29" i="36"/>
  <c r="L28" i="38"/>
  <c r="G29" i="35"/>
  <c r="H28" i="33"/>
  <c r="I27" i="34"/>
  <c r="N10" i="34"/>
  <c r="O10" i="34"/>
  <c r="I29" i="35"/>
  <c r="D29" i="35"/>
  <c r="K29" i="36"/>
  <c r="N27" i="37"/>
  <c r="O27" i="37" s="1"/>
  <c r="K29" i="40"/>
  <c r="D29" i="37"/>
  <c r="L28" i="33"/>
  <c r="F27" i="34"/>
  <c r="M29" i="35"/>
  <c r="F29" i="36"/>
  <c r="N21" i="41"/>
  <c r="O21" i="41"/>
  <c r="N11" i="41"/>
  <c r="O11" i="41" s="1"/>
  <c r="N25" i="42"/>
  <c r="O25" i="42" s="1"/>
  <c r="N13" i="43"/>
  <c r="O13" i="43" s="1"/>
  <c r="N30" i="43"/>
  <c r="O30" i="43" s="1"/>
  <c r="N15" i="43"/>
  <c r="O15" i="43" s="1"/>
  <c r="N5" i="43"/>
  <c r="O5" i="43" s="1"/>
  <c r="N13" i="44"/>
  <c r="O13" i="44" s="1"/>
  <c r="N29" i="44"/>
  <c r="O29" i="44" s="1"/>
  <c r="N15" i="44"/>
  <c r="O15" i="44" s="1"/>
  <c r="N5" i="44"/>
  <c r="O5" i="44" s="1"/>
  <c r="N21" i="45"/>
  <c r="O21" i="45" s="1"/>
  <c r="H32" i="45"/>
  <c r="J32" i="45"/>
  <c r="D32" i="45"/>
  <c r="F32" i="45"/>
  <c r="L32" i="45"/>
  <c r="N5" i="45"/>
  <c r="O5" i="45" s="1"/>
  <c r="N12" i="46"/>
  <c r="O12" i="46" s="1"/>
  <c r="N18" i="46"/>
  <c r="O18" i="46" s="1"/>
  <c r="E32" i="46"/>
  <c r="D32" i="46"/>
  <c r="H32" i="46"/>
  <c r="F32" i="46"/>
  <c r="J32" i="46"/>
  <c r="L32" i="46"/>
  <c r="O26" i="47"/>
  <c r="P26" i="47" s="1"/>
  <c r="O33" i="48" l="1"/>
  <c r="P33" i="48" s="1"/>
  <c r="N29" i="35"/>
  <c r="O29" i="35" s="1"/>
  <c r="N32" i="44"/>
  <c r="O32" i="44" s="1"/>
  <c r="O32" i="47"/>
  <c r="P32" i="47" s="1"/>
  <c r="N32" i="43"/>
  <c r="O32" i="43" s="1"/>
  <c r="N29" i="36"/>
  <c r="O29" i="36" s="1"/>
  <c r="N30" i="42"/>
  <c r="O30" i="42" s="1"/>
  <c r="N32" i="46"/>
  <c r="O32" i="46" s="1"/>
  <c r="N29" i="37"/>
  <c r="O29" i="37" s="1"/>
  <c r="N30" i="41"/>
  <c r="O30" i="41" s="1"/>
  <c r="N24" i="46"/>
  <c r="O24" i="46" s="1"/>
  <c r="G32" i="45"/>
  <c r="N32" i="45" s="1"/>
  <c r="O32" i="45" s="1"/>
  <c r="N20" i="44"/>
  <c r="O20" i="44" s="1"/>
  <c r="N5" i="33"/>
  <c r="O5" i="33" s="1"/>
  <c r="D27" i="34"/>
  <c r="N27" i="34" s="1"/>
  <c r="O27" i="34" s="1"/>
  <c r="G30" i="41"/>
  <c r="G29" i="40"/>
  <c r="N29" i="40" s="1"/>
  <c r="O29" i="40" s="1"/>
  <c r="N5" i="39"/>
  <c r="O5" i="39" s="1"/>
  <c r="D28" i="38"/>
  <c r="N28" i="38" s="1"/>
  <c r="O28" i="38" s="1"/>
  <c r="N12" i="45"/>
  <c r="O12" i="45" s="1"/>
  <c r="N5" i="38"/>
  <c r="O5" i="38" s="1"/>
  <c r="I32" i="45"/>
  <c r="N23" i="38"/>
  <c r="O23" i="38" s="1"/>
  <c r="N5" i="40"/>
  <c r="O5" i="40" s="1"/>
  <c r="N26" i="39"/>
  <c r="O26" i="39" s="1"/>
  <c r="I32" i="46"/>
  <c r="N21" i="46"/>
  <c r="O21" i="46" s="1"/>
  <c r="N5" i="42"/>
  <c r="O5" i="42" s="1"/>
  <c r="M32" i="45"/>
  <c r="N5" i="35"/>
  <c r="O5" i="35" s="1"/>
  <c r="O5" i="47"/>
  <c r="P5" i="47" s="1"/>
  <c r="N5" i="37"/>
  <c r="O5" i="37" s="1"/>
  <c r="M28" i="33"/>
  <c r="N28" i="33" s="1"/>
  <c r="O28" i="33" s="1"/>
</calcChain>
</file>

<file path=xl/sharedStrings.xml><?xml version="1.0" encoding="utf-8"?>
<sst xmlns="http://schemas.openxmlformats.org/spreadsheetml/2006/main" count="738" uniqueCount="102">
  <si>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</si>
  <si>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</si>
  <si>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</si>
  <si>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</si>
  <si>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</si>
  <si>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</si>
  <si>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</si>
  <si>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</si>
  <si>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</si>
  <si>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</si>
  <si>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</si>
  <si>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</si>
  <si>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</si>
  <si>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</si>
  <si>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</si>
  <si>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</si>
  <si>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</si>
  <si>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</si>
  <si>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</si>
  <si>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</si>
  <si>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</si>
  <si>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</si>
  <si>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</si>
  <si>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Debt Service Payments</t>
  </si>
  <si>
    <t>Public Safety</t>
  </si>
  <si>
    <t>Law Enforcement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</si>
  <si>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</si>
  <si>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</si>
  <si>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</si>
  <si>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</si>
  <si>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</si>
  <si>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</si>
  <si>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</si>
  <si>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</si>
  <si>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</si>
  <si>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</si>
  <si>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</si>
  <si>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</si>
  <si>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</si>
  <si>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</si>
  <si>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</si>
  <si>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</si>
  <si>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Wildwood Expenditures Reported by Account Code and Fund Type</t>
  </si>
  <si>
    <t>Local Fiscal Year Ended September 30, 2010</t>
  </si>
  <si>
    <t>Employment Opportunity and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</si>
  <si>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</si>
  <si>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</si>
  <si>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</si>
  <si>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</si>
  <si>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Electric Utility Services</t>
  </si>
  <si>
    <t>Other Transportation Systems / Services</t>
  </si>
  <si>
    <t>2011 Municipal Population:</t>
  </si>
  <si>
    <t>Local Fiscal Year Ended September 30, 2012</t>
  </si>
  <si>
    <t>Proprietary - Other Non-Operating Disbursements</t>
  </si>
  <si>
    <t>2012 Municipal Population:</t>
  </si>
  <si>
    <t>Local Fiscal Year Ended September 30, 2008</t>
  </si>
  <si>
    <t>Other Economic Environment</t>
  </si>
  <si>
    <t>2008 Municipal Population:</t>
  </si>
  <si>
    <t>Local Fiscal Year Ended September 30, 2013</t>
  </si>
  <si>
    <t>Water-Sewer Combination Services</t>
  </si>
  <si>
    <t>2013 Municipal Population:</t>
  </si>
  <si>
    <t>Local Fiscal Year Ended September 30, 2014</t>
  </si>
  <si>
    <t>Other General Government</t>
  </si>
  <si>
    <t>Water / Sewer Services</t>
  </si>
  <si>
    <t>Road / Street Facilities</t>
  </si>
  <si>
    <t>Other Transportation</t>
  </si>
  <si>
    <t>Employment Development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</si>
  <si>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</si>
  <si>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</si>
  <si>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</si>
  <si>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</si>
  <si>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</si>
  <si>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</si>
  <si>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</si>
  <si>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</si>
  <si>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Payment to Refunded Bond Escrow Agent</t>
  </si>
  <si>
    <t>2015 Municipal Population:</t>
  </si>
  <si>
    <t>Local Fiscal Year Ended September 30, 2016</t>
  </si>
  <si>
    <t>2016 Municipal Population:</t>
  </si>
  <si>
    <t>Local Fiscal Year Ended September 30, 2017</t>
  </si>
  <si>
    <t>Non-Court Information Systems</t>
  </si>
  <si>
    <t>Other Culture / Recreation</t>
  </si>
  <si>
    <t>2017 Municipal Population:</t>
  </si>
  <si>
    <t>Local Fiscal Year Ended September 30, 2018</t>
  </si>
  <si>
    <t>Non-Operating Interest Expense</t>
  </si>
  <si>
    <t>2018 Municipal Population:</t>
  </si>
  <si>
    <t>Local Fiscal Year Ended September 30, 2019</t>
  </si>
  <si>
    <t>Pension Benefits</t>
  </si>
  <si>
    <t>Human Services</t>
  </si>
  <si>
    <t>Other Human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</si>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</sst>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3967897</v>
      </c>
      <c r="E5" s="26">
        <f>SUM(E6:E11)</f>
        <v>0</v>
      </c>
      <c r="F5" s="26">
        <f>SUM(F6:F11)</f>
        <v>0</v>
      </c>
      <c r="G5" s="26">
        <f>SUM(G6:G11)</f>
        <v>589073.75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4556970.75</v>
      </c>
      <c r="P5" s="32">
        <f>(O5/P$35)</f>
        <v>184.63476966087273</v>
      </c>
      <c r="Q5" s="6"/>
    </row>
    <row r="6" spans="1:134">
      <c r="A6" s="12"/>
      <c r="B6" s="44">
        <v>511</v>
      </c>
      <c r="C6" s="20" t="s">
        <v>19</v>
      </c>
      <c r="D6" s="46">
        <v>93304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93304</v>
      </c>
      <c r="P6" s="47">
        <f>(O6/P$35)</f>
        <v>3.7803978769093636</v>
      </c>
      <c r="Q6" s="9"/>
    </row>
    <row r="7" spans="1:134">
      <c r="A7" s="12"/>
      <c r="B7" s="44">
        <v>512</v>
      </c>
      <c r="C7" s="20" t="s">
        <v>20</v>
      </c>
      <c r="D7" s="46">
        <v>523324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523324</v>
      </c>
      <c r="P7" s="47">
        <f>(O7/P$35)</f>
        <v>21.2035168753292</v>
      </c>
      <c r="Q7" s="9"/>
    </row>
    <row r="8" spans="1:134">
      <c r="A8" s="12"/>
      <c r="B8" s="44">
        <v>513</v>
      </c>
      <c r="C8" s="20" t="s">
        <v>21</v>
      </c>
      <c r="D8" s="46">
        <v>1458254</v>
      </c>
      <c r="E8" s="46">
        <v>0</v>
      </c>
      <c r="F8" s="46">
        <v>0</v>
      </c>
      <c r="G8" s="46">
        <v>349579.75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1807833.75</v>
      </c>
      <c r="P8" s="47">
        <f>(O8/P$35)</f>
        <v>73.247994408654435</v>
      </c>
      <c r="Q8" s="9"/>
    </row>
    <row r="9" spans="1:134">
      <c r="A9" s="12"/>
      <c r="B9" s="44">
        <v>515</v>
      </c>
      <c r="C9" s="20" t="s">
        <v>22</v>
      </c>
      <c r="D9" s="46">
        <v>1400348</v>
      </c>
      <c r="E9" s="46">
        <v>0</v>
      </c>
      <c r="F9" s="46">
        <v>0</v>
      </c>
      <c r="G9" s="46">
        <v>239494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1639842</v>
      </c>
      <c r="P9" s="47">
        <f>(O9/P$35)</f>
        <v>66.441473198006562</v>
      </c>
      <c r="Q9" s="9"/>
    </row>
    <row r="10" spans="1:134">
      <c r="A10" s="12"/>
      <c r="B10" s="44">
        <v>516</v>
      </c>
      <c r="C10" s="20" t="s">
        <v>80</v>
      </c>
      <c r="D10" s="46">
        <v>277171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277171</v>
      </c>
      <c r="P10" s="47">
        <f>(O10/P$35)</f>
        <v>11.230136542279487</v>
      </c>
      <c r="Q10" s="9"/>
    </row>
    <row r="11" spans="1:134">
      <c r="A11" s="12"/>
      <c r="B11" s="44">
        <v>519</v>
      </c>
      <c r="C11" s="20" t="s">
        <v>48</v>
      </c>
      <c r="D11" s="46">
        <v>215496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215496</v>
      </c>
      <c r="P11" s="47">
        <f>(O11/P$35)</f>
        <v>8.7312507596936921</v>
      </c>
      <c r="Q11" s="9"/>
    </row>
    <row r="12" spans="1:134" ht="15.75">
      <c r="A12" s="28" t="s">
        <v>24</v>
      </c>
      <c r="B12" s="29"/>
      <c r="C12" s="30"/>
      <c r="D12" s="31">
        <f>SUM(D13:D13)</f>
        <v>4696354</v>
      </c>
      <c r="E12" s="31">
        <f>SUM(E13:E13)</f>
        <v>216013</v>
      </c>
      <c r="F12" s="31">
        <f>SUM(F13:F13)</f>
        <v>0</v>
      </c>
      <c r="G12" s="31">
        <f>SUM(G13:G13)</f>
        <v>0</v>
      </c>
      <c r="H12" s="31">
        <f>SUM(H13:H13)</f>
        <v>0</v>
      </c>
      <c r="I12" s="31">
        <f>SUM(I13:I13)</f>
        <v>0</v>
      </c>
      <c r="J12" s="31">
        <f>SUM(J13:J13)</f>
        <v>0</v>
      </c>
      <c r="K12" s="31">
        <f>SUM(K13:K13)</f>
        <v>0</v>
      </c>
      <c r="L12" s="31">
        <f>SUM(L13:L13)</f>
        <v>0</v>
      </c>
      <c r="M12" s="31">
        <f>SUM(M13:M13)</f>
        <v>0</v>
      </c>
      <c r="N12" s="31">
        <f>SUM(N13:N13)</f>
        <v>0</v>
      </c>
      <c r="O12" s="42">
        <f>SUM(D12:N12)</f>
        <v>4912367</v>
      </c>
      <c r="P12" s="43">
        <f>(O12/P$35)</f>
        <v>199.0343584133544</v>
      </c>
      <c r="Q12" s="10"/>
    </row>
    <row r="13" spans="1:134">
      <c r="A13" s="12"/>
      <c r="B13" s="44">
        <v>521</v>
      </c>
      <c r="C13" s="20" t="s">
        <v>25</v>
      </c>
      <c r="D13" s="46">
        <v>4696354</v>
      </c>
      <c r="E13" s="46">
        <v>216013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4912367</v>
      </c>
      <c r="P13" s="47">
        <f>(O13/P$35)</f>
        <v>199.0343584133544</v>
      </c>
      <c r="Q13" s="9"/>
    </row>
    <row r="14" spans="1:134" ht="15.75">
      <c r="A14" s="28" t="s">
        <v>26</v>
      </c>
      <c r="B14" s="29"/>
      <c r="C14" s="30"/>
      <c r="D14" s="31">
        <f>SUM(D15:D17)</f>
        <v>0</v>
      </c>
      <c r="E14" s="31">
        <f>SUM(E15:E17)</f>
        <v>0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6414610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6414610</v>
      </c>
      <c r="P14" s="43">
        <f>(O14/P$35)</f>
        <v>259.9007333576435</v>
      </c>
      <c r="Q14" s="10"/>
    </row>
    <row r="15" spans="1:134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2215141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8" si="1">SUM(D15:N15)</f>
        <v>2215141</v>
      </c>
      <c r="P15" s="47">
        <f>(O15/P$35)</f>
        <v>89.75086098618371</v>
      </c>
      <c r="Q15" s="9"/>
    </row>
    <row r="16" spans="1:134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3682794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3682794</v>
      </c>
      <c r="P16" s="47">
        <f>(O16/P$35)</f>
        <v>149.21575300838703</v>
      </c>
      <c r="Q16" s="9"/>
    </row>
    <row r="17" spans="1:17">
      <c r="A17" s="12"/>
      <c r="B17" s="44">
        <v>539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516675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516675</v>
      </c>
      <c r="P17" s="47">
        <f>(O17/P$35)</f>
        <v>20.93411936307281</v>
      </c>
      <c r="Q17" s="9"/>
    </row>
    <row r="18" spans="1:17" ht="15.75">
      <c r="A18" s="28" t="s">
        <v>31</v>
      </c>
      <c r="B18" s="29"/>
      <c r="C18" s="30"/>
      <c r="D18" s="31">
        <f>SUM(D19:D20)</f>
        <v>2861378</v>
      </c>
      <c r="E18" s="31">
        <f>SUM(E19:E20)</f>
        <v>0</v>
      </c>
      <c r="F18" s="31">
        <f>SUM(F19:F20)</f>
        <v>0</v>
      </c>
      <c r="G18" s="31">
        <f>SUM(G19:G20)</f>
        <v>4290135</v>
      </c>
      <c r="H18" s="31">
        <f>SUM(H19:H20)</f>
        <v>0</v>
      </c>
      <c r="I18" s="31">
        <f>SUM(I19:I20)</f>
        <v>0</v>
      </c>
      <c r="J18" s="31">
        <f>SUM(J19:J20)</f>
        <v>0</v>
      </c>
      <c r="K18" s="31">
        <f>SUM(K19:K20)</f>
        <v>0</v>
      </c>
      <c r="L18" s="31">
        <f>SUM(L19:L20)</f>
        <v>0</v>
      </c>
      <c r="M18" s="31">
        <f>SUM(M19:M20)</f>
        <v>0</v>
      </c>
      <c r="N18" s="31">
        <f>SUM(N19:N20)</f>
        <v>0</v>
      </c>
      <c r="O18" s="31">
        <f t="shared" si="1"/>
        <v>7151513</v>
      </c>
      <c r="P18" s="43">
        <f>(O18/P$35)</f>
        <v>289.75782990964711</v>
      </c>
      <c r="Q18" s="10"/>
    </row>
    <row r="19" spans="1:17">
      <c r="A19" s="12"/>
      <c r="B19" s="44">
        <v>541</v>
      </c>
      <c r="C19" s="20" t="s">
        <v>32</v>
      </c>
      <c r="D19" s="46">
        <v>2513666</v>
      </c>
      <c r="E19" s="46">
        <v>0</v>
      </c>
      <c r="F19" s="46">
        <v>0</v>
      </c>
      <c r="G19" s="46">
        <v>4290135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6803801</v>
      </c>
      <c r="P19" s="47">
        <f>(O19/P$35)</f>
        <v>275.66958389044203</v>
      </c>
      <c r="Q19" s="9"/>
    </row>
    <row r="20" spans="1:17">
      <c r="A20" s="12"/>
      <c r="B20" s="44">
        <v>549</v>
      </c>
      <c r="C20" s="20" t="s">
        <v>50</v>
      </c>
      <c r="D20" s="46">
        <v>347712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347712</v>
      </c>
      <c r="P20" s="47">
        <f>(O20/P$35)</f>
        <v>14.088246019205057</v>
      </c>
      <c r="Q20" s="9"/>
    </row>
    <row r="21" spans="1:17" ht="15.75">
      <c r="A21" s="28" t="s">
        <v>33</v>
      </c>
      <c r="B21" s="29"/>
      <c r="C21" s="30"/>
      <c r="D21" s="31">
        <f>SUM(D22:D23)</f>
        <v>0</v>
      </c>
      <c r="E21" s="31">
        <f>SUM(E22:E23)</f>
        <v>288397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6620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1"/>
        <v>295017</v>
      </c>
      <c r="P21" s="43">
        <f>(O21/P$35)</f>
        <v>11.953202868603379</v>
      </c>
      <c r="Q21" s="10"/>
    </row>
    <row r="22" spans="1:17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6620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6620</v>
      </c>
      <c r="P22" s="47">
        <f>(O22/P$35)</f>
        <v>0.26822251934686603</v>
      </c>
      <c r="Q22" s="9"/>
    </row>
    <row r="23" spans="1:17">
      <c r="A23" s="13"/>
      <c r="B23" s="45">
        <v>559</v>
      </c>
      <c r="C23" s="21" t="s">
        <v>56</v>
      </c>
      <c r="D23" s="46">
        <v>0</v>
      </c>
      <c r="E23" s="46">
        <v>288397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288397</v>
      </c>
      <c r="P23" s="47">
        <f>(O23/P$35)</f>
        <v>11.684980349256513</v>
      </c>
      <c r="Q23" s="9"/>
    </row>
    <row r="24" spans="1:17" ht="15.75">
      <c r="A24" s="28" t="s">
        <v>88</v>
      </c>
      <c r="B24" s="29"/>
      <c r="C24" s="30"/>
      <c r="D24" s="31">
        <f>SUM(D25:D25)</f>
        <v>0</v>
      </c>
      <c r="E24" s="31">
        <f>SUM(E25:E25)</f>
        <v>61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1"/>
        <v>61</v>
      </c>
      <c r="P24" s="43">
        <f>(O24/P$35)</f>
        <v>2.4715368096916656E-3</v>
      </c>
      <c r="Q24" s="10"/>
    </row>
    <row r="25" spans="1:17">
      <c r="A25" s="12"/>
      <c r="B25" s="44">
        <v>569</v>
      </c>
      <c r="C25" s="20" t="s">
        <v>89</v>
      </c>
      <c r="D25" s="46">
        <v>0</v>
      </c>
      <c r="E25" s="46">
        <v>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61</v>
      </c>
      <c r="P25" s="47">
        <f>(O25/P$35)</f>
        <v>2.4715368096916656E-3</v>
      </c>
      <c r="Q25" s="9"/>
    </row>
    <row r="26" spans="1:17" ht="15.75">
      <c r="A26" s="28" t="s">
        <v>35</v>
      </c>
      <c r="B26" s="29"/>
      <c r="C26" s="30"/>
      <c r="D26" s="31">
        <f>SUM(D27:D28)</f>
        <v>1699884</v>
      </c>
      <c r="E26" s="31">
        <f>SUM(E27:E28)</f>
        <v>102</v>
      </c>
      <c r="F26" s="31">
        <f>SUM(F27:F28)</f>
        <v>0</v>
      </c>
      <c r="G26" s="31">
        <f>SUM(G27:G28)</f>
        <v>499945.35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2199931.35</v>
      </c>
      <c r="P26" s="43">
        <f>(O26/P$35)</f>
        <v>89.134611644584908</v>
      </c>
      <c r="Q26" s="9"/>
    </row>
    <row r="27" spans="1:17">
      <c r="A27" s="12"/>
      <c r="B27" s="44">
        <v>572</v>
      </c>
      <c r="C27" s="20" t="s">
        <v>37</v>
      </c>
      <c r="D27" s="46">
        <v>1614071</v>
      </c>
      <c r="E27" s="46">
        <v>102</v>
      </c>
      <c r="F27" s="46">
        <v>0</v>
      </c>
      <c r="G27" s="46">
        <v>478111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2092284</v>
      </c>
      <c r="P27" s="47">
        <f>(O27/P$35)</f>
        <v>84.773064300474047</v>
      </c>
      <c r="Q27" s="9"/>
    </row>
    <row r="28" spans="1:17">
      <c r="A28" s="12"/>
      <c r="B28" s="44">
        <v>575</v>
      </c>
      <c r="C28" s="20" t="s">
        <v>38</v>
      </c>
      <c r="D28" s="46">
        <v>85813</v>
      </c>
      <c r="E28" s="46">
        <v>0</v>
      </c>
      <c r="F28" s="46">
        <v>0</v>
      </c>
      <c r="G28" s="46">
        <v>21834.35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107647.35</v>
      </c>
      <c r="P28" s="47">
        <f>(O28/P$35)</f>
        <v>4.3615473441108543</v>
      </c>
      <c r="Q28" s="9"/>
    </row>
    <row r="29" spans="1:17" ht="15.75">
      <c r="A29" s="28" t="s">
        <v>40</v>
      </c>
      <c r="B29" s="29"/>
      <c r="C29" s="30"/>
      <c r="D29" s="31">
        <f>SUM(D30:D32)</f>
        <v>18835870</v>
      </c>
      <c r="E29" s="31">
        <f>SUM(E30:E32)</f>
        <v>412800</v>
      </c>
      <c r="F29" s="31">
        <f>SUM(F30:F32)</f>
        <v>0</v>
      </c>
      <c r="G29" s="31">
        <f>SUM(G30:G32)</f>
        <v>0</v>
      </c>
      <c r="H29" s="31">
        <f>SUM(H30:H32)</f>
        <v>0</v>
      </c>
      <c r="I29" s="31">
        <f>SUM(I30:I32)</f>
        <v>2588008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>SUM(D29:N29)</f>
        <v>21836678</v>
      </c>
      <c r="P29" s="43">
        <f>(O29/P$35)</f>
        <v>884.75661439974067</v>
      </c>
      <c r="Q29" s="9"/>
    </row>
    <row r="30" spans="1:17">
      <c r="A30" s="12"/>
      <c r="B30" s="44">
        <v>581</v>
      </c>
      <c r="C30" s="20" t="s">
        <v>97</v>
      </c>
      <c r="D30" s="46">
        <v>18835870</v>
      </c>
      <c r="E30" s="46">
        <v>412800</v>
      </c>
      <c r="F30" s="46">
        <v>0</v>
      </c>
      <c r="G30" s="46">
        <v>0</v>
      </c>
      <c r="H30" s="46">
        <v>0</v>
      </c>
      <c r="I30" s="46">
        <v>10000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19258670</v>
      </c>
      <c r="P30" s="47">
        <f>(O30/P$35)</f>
        <v>780.30347230663267</v>
      </c>
      <c r="Q30" s="9"/>
    </row>
    <row r="31" spans="1:17">
      <c r="A31" s="12"/>
      <c r="B31" s="44">
        <v>590</v>
      </c>
      <c r="C31" s="20" t="s">
        <v>53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2457368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2">SUM(D31:N31)</f>
        <v>2457368</v>
      </c>
      <c r="P31" s="47">
        <f>(O31/P$35)</f>
        <v>99.565171589481793</v>
      </c>
      <c r="Q31" s="9"/>
    </row>
    <row r="32" spans="1:17" ht="15.75" thickBot="1">
      <c r="A32" s="12"/>
      <c r="B32" s="44">
        <v>591</v>
      </c>
      <c r="C32" s="20" t="s">
        <v>98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120640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120640</v>
      </c>
      <c r="P32" s="47">
        <f>(O32/P$35)</f>
        <v>4.8879705036262715</v>
      </c>
      <c r="Q32" s="9"/>
    </row>
    <row r="33" spans="1:120" ht="16.5" thickBot="1">
      <c r="A33" s="14" t="s">
        <v>10</v>
      </c>
      <c r="B33" s="23"/>
      <c r="C33" s="22"/>
      <c r="D33" s="15">
        <f>SUM(D5,D12,D14,D18,D21,D24,D26,D29)</f>
        <v>32061383</v>
      </c>
      <c r="E33" s="15">
        <f t="shared" ref="E33:N33" si="3">SUM(E5,E12,E14,E18,E21,E24,E26,E29)</f>
        <v>917373</v>
      </c>
      <c r="F33" s="15">
        <f t="shared" si="3"/>
        <v>0</v>
      </c>
      <c r="G33" s="15">
        <f t="shared" si="3"/>
        <v>5379154.0999999996</v>
      </c>
      <c r="H33" s="15">
        <f t="shared" si="3"/>
        <v>0</v>
      </c>
      <c r="I33" s="15">
        <f t="shared" si="3"/>
        <v>9009238</v>
      </c>
      <c r="J33" s="15">
        <f t="shared" si="3"/>
        <v>0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>SUM(D33:N33)</f>
        <v>47367148.100000001</v>
      </c>
      <c r="P33" s="37">
        <f>(O33/P$35)</f>
        <v>1919.1745917912565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101</v>
      </c>
      <c r="N35" s="93"/>
      <c r="O35" s="93"/>
      <c r="P35" s="41">
        <v>24681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1479956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172832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1652788</v>
      </c>
      <c r="O5" s="32">
        <f t="shared" ref="O5:O28" si="2">(N5/O$30)</f>
        <v>232.26363125351321</v>
      </c>
      <c r="P5" s="6"/>
    </row>
    <row r="6" spans="1:133">
      <c r="A6" s="12"/>
      <c r="B6" s="44">
        <v>511</v>
      </c>
      <c r="C6" s="20" t="s">
        <v>19</v>
      </c>
      <c r="D6" s="46">
        <v>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777</v>
      </c>
      <c r="O6" s="47">
        <f t="shared" si="2"/>
        <v>0.10919055649241147</v>
      </c>
      <c r="P6" s="9"/>
    </row>
    <row r="7" spans="1:133">
      <c r="A7" s="12"/>
      <c r="B7" s="44">
        <v>512</v>
      </c>
      <c r="C7" s="20" t="s">
        <v>20</v>
      </c>
      <c r="D7" s="46">
        <v>175114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175114</v>
      </c>
      <c r="O7" s="47">
        <f t="shared" si="2"/>
        <v>24.60848791455874</v>
      </c>
      <c r="P7" s="9"/>
    </row>
    <row r="8" spans="1:133">
      <c r="A8" s="12"/>
      <c r="B8" s="44">
        <v>513</v>
      </c>
      <c r="C8" s="20" t="s">
        <v>21</v>
      </c>
      <c r="D8" s="46">
        <v>675774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675774</v>
      </c>
      <c r="O8" s="47">
        <f t="shared" si="2"/>
        <v>94.965430016863408</v>
      </c>
      <c r="P8" s="9"/>
    </row>
    <row r="9" spans="1:133">
      <c r="A9" s="12"/>
      <c r="B9" s="44">
        <v>515</v>
      </c>
      <c r="C9" s="20" t="s">
        <v>22</v>
      </c>
      <c r="D9" s="46">
        <v>406527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406527</v>
      </c>
      <c r="O9" s="47">
        <f t="shared" si="2"/>
        <v>57.128583473861717</v>
      </c>
      <c r="P9" s="9"/>
    </row>
    <row r="10" spans="1:133">
      <c r="A10" s="12"/>
      <c r="B10" s="44">
        <v>517</v>
      </c>
      <c r="C10" s="20" t="s">
        <v>23</v>
      </c>
      <c r="D10" s="46">
        <v>171022</v>
      </c>
      <c r="E10" s="46">
        <v>0</v>
      </c>
      <c r="F10" s="46">
        <v>0</v>
      </c>
      <c r="G10" s="46">
        <v>0</v>
      </c>
      <c r="H10" s="46">
        <v>0</v>
      </c>
      <c r="I10" s="46">
        <v>172832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343854</v>
      </c>
      <c r="O10" s="47">
        <f t="shared" si="2"/>
        <v>48.321247892074197</v>
      </c>
      <c r="P10" s="9"/>
    </row>
    <row r="11" spans="1:133">
      <c r="A11" s="12"/>
      <c r="B11" s="44">
        <v>519</v>
      </c>
      <c r="C11" s="20" t="s">
        <v>48</v>
      </c>
      <c r="D11" s="46">
        <v>50742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50742</v>
      </c>
      <c r="O11" s="47">
        <f t="shared" si="2"/>
        <v>7.1306913996627319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2501362</v>
      </c>
      <c r="E12" s="31">
        <f t="shared" si="3"/>
        <v>213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2501575</v>
      </c>
      <c r="O12" s="43">
        <f t="shared" si="2"/>
        <v>351.54229904440695</v>
      </c>
      <c r="P12" s="10"/>
    </row>
    <row r="13" spans="1:133">
      <c r="A13" s="12"/>
      <c r="B13" s="44">
        <v>521</v>
      </c>
      <c r="C13" s="20" t="s">
        <v>25</v>
      </c>
      <c r="D13" s="46">
        <v>2501362</v>
      </c>
      <c r="E13" s="46">
        <v>213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2501575</v>
      </c>
      <c r="O13" s="47">
        <f t="shared" si="2"/>
        <v>351.54229904440695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SUM(D15:D16)</f>
        <v>0</v>
      </c>
      <c r="E14" s="31">
        <f t="shared" si="4"/>
        <v>1191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4256841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4258032</v>
      </c>
      <c r="O14" s="43">
        <f t="shared" si="2"/>
        <v>598.37436762225968</v>
      </c>
      <c r="P14" s="10"/>
    </row>
    <row r="15" spans="1:133">
      <c r="A15" s="12"/>
      <c r="B15" s="44">
        <v>536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3829936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3829936</v>
      </c>
      <c r="O15" s="47">
        <f t="shared" si="2"/>
        <v>538.21472737492968</v>
      </c>
      <c r="P15" s="9"/>
    </row>
    <row r="16" spans="1:133">
      <c r="A16" s="12"/>
      <c r="B16" s="44">
        <v>539</v>
      </c>
      <c r="C16" s="20" t="s">
        <v>30</v>
      </c>
      <c r="D16" s="46">
        <v>0</v>
      </c>
      <c r="E16" s="46">
        <v>1191</v>
      </c>
      <c r="F16" s="46">
        <v>0</v>
      </c>
      <c r="G16" s="46">
        <v>0</v>
      </c>
      <c r="H16" s="46">
        <v>0</v>
      </c>
      <c r="I16" s="46">
        <v>426905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428096</v>
      </c>
      <c r="O16" s="47">
        <f t="shared" si="2"/>
        <v>60.159640247329961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SUM(D18:D19)</f>
        <v>1003545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1003545</v>
      </c>
      <c r="O17" s="43">
        <f t="shared" si="2"/>
        <v>141.02655986509274</v>
      </c>
      <c r="P17" s="10"/>
    </row>
    <row r="18" spans="1:119">
      <c r="A18" s="12"/>
      <c r="B18" s="44">
        <v>541</v>
      </c>
      <c r="C18" s="20" t="s">
        <v>32</v>
      </c>
      <c r="D18" s="46">
        <v>832767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832767</v>
      </c>
      <c r="O18" s="47">
        <f t="shared" si="2"/>
        <v>117.02740303541316</v>
      </c>
      <c r="P18" s="9"/>
    </row>
    <row r="19" spans="1:119">
      <c r="A19" s="12"/>
      <c r="B19" s="44">
        <v>549</v>
      </c>
      <c r="C19" s="20" t="s">
        <v>50</v>
      </c>
      <c r="D19" s="46">
        <v>170778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170778</v>
      </c>
      <c r="O19" s="47">
        <f t="shared" si="2"/>
        <v>23.999156829679595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SUM(D21:D22)</f>
        <v>237434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7397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244831</v>
      </c>
      <c r="O20" s="43">
        <f t="shared" si="2"/>
        <v>34.405705452501408</v>
      </c>
      <c r="P20" s="10"/>
    </row>
    <row r="21" spans="1:119">
      <c r="A21" s="13"/>
      <c r="B21" s="45">
        <v>551</v>
      </c>
      <c r="C21" s="21" t="s">
        <v>44</v>
      </c>
      <c r="D21" s="46">
        <v>237434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237434</v>
      </c>
      <c r="O21" s="47">
        <f t="shared" si="2"/>
        <v>33.366216975829118</v>
      </c>
      <c r="P21" s="9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7397</v>
      </c>
      <c r="O22" s="47">
        <f t="shared" si="2"/>
        <v>1.0394884766722878</v>
      </c>
      <c r="P22" s="9"/>
    </row>
    <row r="23" spans="1:119" ht="15.75">
      <c r="A23" s="28" t="s">
        <v>35</v>
      </c>
      <c r="B23" s="29"/>
      <c r="C23" s="30"/>
      <c r="D23" s="31">
        <f t="shared" ref="D23:M23" si="8">SUM(D24:D25)</f>
        <v>434746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ref="N23:N28" si="9">SUM(D23:M23)</f>
        <v>434746</v>
      </c>
      <c r="O23" s="43">
        <f t="shared" si="2"/>
        <v>61.094154019111862</v>
      </c>
      <c r="P23" s="9"/>
    </row>
    <row r="24" spans="1:119">
      <c r="A24" s="12"/>
      <c r="B24" s="44">
        <v>572</v>
      </c>
      <c r="C24" s="20" t="s">
        <v>37</v>
      </c>
      <c r="D24" s="46">
        <v>381696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381696</v>
      </c>
      <c r="O24" s="47">
        <f t="shared" si="2"/>
        <v>53.639123102866776</v>
      </c>
      <c r="P24" s="9"/>
    </row>
    <row r="25" spans="1:119">
      <c r="A25" s="12"/>
      <c r="B25" s="44">
        <v>575</v>
      </c>
      <c r="C25" s="20" t="s">
        <v>38</v>
      </c>
      <c r="D25" s="46">
        <v>53050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53050</v>
      </c>
      <c r="O25" s="47">
        <f t="shared" si="2"/>
        <v>7.4550309162450814</v>
      </c>
      <c r="P25" s="9"/>
    </row>
    <row r="26" spans="1:119" ht="15.75">
      <c r="A26" s="28" t="s">
        <v>40</v>
      </c>
      <c r="B26" s="29"/>
      <c r="C26" s="30"/>
      <c r="D26" s="31">
        <f t="shared" ref="D26:M26" si="10">SUM(D27:D27)</f>
        <v>0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260000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260000</v>
      </c>
      <c r="O26" s="43">
        <f t="shared" si="2"/>
        <v>36.537380550871276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260000</v>
      </c>
      <c r="O27" s="47">
        <f t="shared" si="2"/>
        <v>36.537380550871276</v>
      </c>
      <c r="P27" s="9"/>
    </row>
    <row r="28" spans="1:119" ht="16.5" thickBot="1">
      <c r="A28" s="14" t="s">
        <v>10</v>
      </c>
      <c r="B28" s="23"/>
      <c r="C28" s="22"/>
      <c r="D28" s="15">
        <f>SUM(D5,D12,D14,D17,D20,D23,D26)</f>
        <v>5657043</v>
      </c>
      <c r="E28" s="15">
        <f t="shared" ref="E28:M28" si="11">SUM(E5,E12,E14,E17,E20,E23,E26)</f>
        <v>1404</v>
      </c>
      <c r="F28" s="15">
        <f t="shared" si="11"/>
        <v>0</v>
      </c>
      <c r="G28" s="15">
        <f t="shared" si="11"/>
        <v>0</v>
      </c>
      <c r="H28" s="15">
        <f t="shared" si="11"/>
        <v>0</v>
      </c>
      <c r="I28" s="15">
        <f t="shared" si="11"/>
        <v>4697070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0</v>
      </c>
      <c r="N28" s="15">
        <f t="shared" si="9"/>
        <v>10355517</v>
      </c>
      <c r="O28" s="37">
        <f t="shared" si="2"/>
        <v>1455.2440978077573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60</v>
      </c>
      <c r="M30" s="93"/>
      <c r="N30" s="93"/>
      <c r="O30" s="41">
        <v>7116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1537460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164330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1701790</v>
      </c>
      <c r="O5" s="32">
        <f t="shared" ref="O5:O29" si="2">(N5/O$31)</f>
        <v>244.19428899411679</v>
      </c>
      <c r="P5" s="6"/>
    </row>
    <row r="6" spans="1:133">
      <c r="A6" s="12"/>
      <c r="B6" s="44">
        <v>512</v>
      </c>
      <c r="C6" s="20" t="s">
        <v>20</v>
      </c>
      <c r="D6" s="46">
        <v>128919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128919</v>
      </c>
      <c r="O6" s="47">
        <f t="shared" si="2"/>
        <v>18.49892380542402</v>
      </c>
      <c r="P6" s="9"/>
    </row>
    <row r="7" spans="1:133">
      <c r="A7" s="12"/>
      <c r="B7" s="44">
        <v>513</v>
      </c>
      <c r="C7" s="20" t="s">
        <v>21</v>
      </c>
      <c r="D7" s="46">
        <v>882955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882955</v>
      </c>
      <c r="O7" s="47">
        <f t="shared" si="2"/>
        <v>126.69751757784474</v>
      </c>
      <c r="P7" s="9"/>
    </row>
    <row r="8" spans="1:133">
      <c r="A8" s="12"/>
      <c r="B8" s="44">
        <v>515</v>
      </c>
      <c r="C8" s="20" t="s">
        <v>22</v>
      </c>
      <c r="D8" s="46">
        <v>342811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342811</v>
      </c>
      <c r="O8" s="47">
        <f t="shared" si="2"/>
        <v>49.190845171473669</v>
      </c>
      <c r="P8" s="9"/>
    </row>
    <row r="9" spans="1:133">
      <c r="A9" s="12"/>
      <c r="B9" s="44">
        <v>517</v>
      </c>
      <c r="C9" s="20" t="s">
        <v>23</v>
      </c>
      <c r="D9" s="46">
        <v>121630</v>
      </c>
      <c r="E9" s="46">
        <v>0</v>
      </c>
      <c r="F9" s="46">
        <v>0</v>
      </c>
      <c r="G9" s="46">
        <v>0</v>
      </c>
      <c r="H9" s="46">
        <v>0</v>
      </c>
      <c r="I9" s="46">
        <v>164330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285960</v>
      </c>
      <c r="O9" s="47">
        <f t="shared" si="2"/>
        <v>41.033146792940165</v>
      </c>
      <c r="P9" s="9"/>
    </row>
    <row r="10" spans="1:133">
      <c r="A10" s="12"/>
      <c r="B10" s="44">
        <v>519</v>
      </c>
      <c r="C10" s="20" t="s">
        <v>48</v>
      </c>
      <c r="D10" s="46">
        <v>61145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61145</v>
      </c>
      <c r="O10" s="47">
        <f t="shared" si="2"/>
        <v>8.7738556464342086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1938011</v>
      </c>
      <c r="E11" s="31">
        <f t="shared" si="3"/>
        <v>18020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1956031</v>
      </c>
      <c r="O11" s="43">
        <f t="shared" si="2"/>
        <v>280.67599368632517</v>
      </c>
      <c r="P11" s="10"/>
    </row>
    <row r="12" spans="1:133">
      <c r="A12" s="12"/>
      <c r="B12" s="44">
        <v>521</v>
      </c>
      <c r="C12" s="20" t="s">
        <v>25</v>
      </c>
      <c r="D12" s="46">
        <v>1938011</v>
      </c>
      <c r="E12" s="46">
        <v>18020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1956031</v>
      </c>
      <c r="O12" s="47">
        <f t="shared" si="2"/>
        <v>280.67599368632517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SUM(D14:D16)</f>
        <v>0</v>
      </c>
      <c r="E13" s="31">
        <f t="shared" si="4"/>
        <v>8135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2865680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2873815</v>
      </c>
      <c r="O13" s="43">
        <f t="shared" si="2"/>
        <v>412.3712153824078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951234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951234</v>
      </c>
      <c r="O14" s="47">
        <f t="shared" si="2"/>
        <v>136.49504950495049</v>
      </c>
      <c r="P14" s="9"/>
    </row>
    <row r="15" spans="1:133">
      <c r="A15" s="12"/>
      <c r="B15" s="44">
        <v>535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1454018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1454018</v>
      </c>
      <c r="O15" s="47">
        <f t="shared" si="2"/>
        <v>208.64083799684317</v>
      </c>
      <c r="P15" s="9"/>
    </row>
    <row r="16" spans="1:133">
      <c r="A16" s="12"/>
      <c r="B16" s="44">
        <v>539</v>
      </c>
      <c r="C16" s="20" t="s">
        <v>30</v>
      </c>
      <c r="D16" s="46">
        <v>0</v>
      </c>
      <c r="E16" s="46">
        <v>8135</v>
      </c>
      <c r="F16" s="46">
        <v>0</v>
      </c>
      <c r="G16" s="46">
        <v>0</v>
      </c>
      <c r="H16" s="46">
        <v>0</v>
      </c>
      <c r="I16" s="46">
        <v>460428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468563</v>
      </c>
      <c r="O16" s="47">
        <f t="shared" si="2"/>
        <v>67.23532788061415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SUM(D18:D19)</f>
        <v>1019424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1019424</v>
      </c>
      <c r="O17" s="43">
        <f t="shared" si="2"/>
        <v>146.27981058975462</v>
      </c>
      <c r="P17" s="10"/>
    </row>
    <row r="18" spans="1:119">
      <c r="A18" s="12"/>
      <c r="B18" s="44">
        <v>541</v>
      </c>
      <c r="C18" s="20" t="s">
        <v>32</v>
      </c>
      <c r="D18" s="46">
        <v>862036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862036</v>
      </c>
      <c r="O18" s="47">
        <f t="shared" si="2"/>
        <v>123.69579566652317</v>
      </c>
      <c r="P18" s="9"/>
    </row>
    <row r="19" spans="1:119">
      <c r="A19" s="12"/>
      <c r="B19" s="44">
        <v>549</v>
      </c>
      <c r="C19" s="20" t="s">
        <v>50</v>
      </c>
      <c r="D19" s="46">
        <v>157388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157388</v>
      </c>
      <c r="O19" s="47">
        <f t="shared" si="2"/>
        <v>22.584014923231454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SUM(D21:D22)</f>
        <v>626767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7358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634125</v>
      </c>
      <c r="O20" s="43">
        <f t="shared" si="2"/>
        <v>90.992251399052947</v>
      </c>
      <c r="P20" s="10"/>
    </row>
    <row r="21" spans="1:119">
      <c r="A21" s="13"/>
      <c r="B21" s="45">
        <v>551</v>
      </c>
      <c r="C21" s="21" t="s">
        <v>44</v>
      </c>
      <c r="D21" s="46">
        <v>626767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626767</v>
      </c>
      <c r="O21" s="47">
        <f t="shared" si="2"/>
        <v>89.936432773712156</v>
      </c>
      <c r="P21" s="9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7358</v>
      </c>
      <c r="O22" s="47">
        <f t="shared" si="2"/>
        <v>1.0558186253407948</v>
      </c>
      <c r="P22" s="9"/>
    </row>
    <row r="23" spans="1:119" ht="15.75">
      <c r="A23" s="28" t="s">
        <v>35</v>
      </c>
      <c r="B23" s="29"/>
      <c r="C23" s="30"/>
      <c r="D23" s="31">
        <f t="shared" ref="D23:M23" si="8">SUM(D24:D25)</f>
        <v>418479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ref="N23:N29" si="9">SUM(D23:M23)</f>
        <v>418479</v>
      </c>
      <c r="O23" s="43">
        <f t="shared" si="2"/>
        <v>60.048643994834265</v>
      </c>
      <c r="P23" s="9"/>
    </row>
    <row r="24" spans="1:119">
      <c r="A24" s="12"/>
      <c r="B24" s="44">
        <v>572</v>
      </c>
      <c r="C24" s="20" t="s">
        <v>37</v>
      </c>
      <c r="D24" s="46">
        <v>363201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363201</v>
      </c>
      <c r="O24" s="47">
        <f t="shared" si="2"/>
        <v>52.116659492036163</v>
      </c>
      <c r="P24" s="9"/>
    </row>
    <row r="25" spans="1:119">
      <c r="A25" s="12"/>
      <c r="B25" s="44">
        <v>575</v>
      </c>
      <c r="C25" s="20" t="s">
        <v>38</v>
      </c>
      <c r="D25" s="46">
        <v>55278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55278</v>
      </c>
      <c r="O25" s="47">
        <f t="shared" si="2"/>
        <v>7.9319845027981062</v>
      </c>
      <c r="P25" s="9"/>
    </row>
    <row r="26" spans="1:119" ht="15.75">
      <c r="A26" s="28" t="s">
        <v>40</v>
      </c>
      <c r="B26" s="29"/>
      <c r="C26" s="30"/>
      <c r="D26" s="31">
        <f t="shared" ref="D26:M26" si="10">SUM(D27:D28)</f>
        <v>0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1540011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1540011</v>
      </c>
      <c r="O26" s="43">
        <f t="shared" si="2"/>
        <v>220.98019801980197</v>
      </c>
      <c r="P26" s="9"/>
    </row>
    <row r="27" spans="1:119">
      <c r="A27" s="12"/>
      <c r="B27" s="44">
        <v>581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197500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197500</v>
      </c>
      <c r="O27" s="47">
        <f t="shared" si="2"/>
        <v>28.33979050078921</v>
      </c>
      <c r="P27" s="9"/>
    </row>
    <row r="28" spans="1:119" ht="15.75" thickBot="1">
      <c r="A28" s="12"/>
      <c r="B28" s="44">
        <v>590</v>
      </c>
      <c r="C28" s="20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1342511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1342511</v>
      </c>
      <c r="O28" s="47">
        <f t="shared" si="2"/>
        <v>192.64040751901277</v>
      </c>
      <c r="P28" s="9"/>
    </row>
    <row r="29" spans="1:119" ht="16.5" thickBot="1">
      <c r="A29" s="14" t="s">
        <v>10</v>
      </c>
      <c r="B29" s="23"/>
      <c r="C29" s="22"/>
      <c r="D29" s="15">
        <f>SUM(D5,D11,D13,D17,D20,D23,D26)</f>
        <v>5540141</v>
      </c>
      <c r="E29" s="15">
        <f t="shared" ref="E29:M29" si="11">SUM(E5,E11,E13,E17,E20,E23,E26)</f>
        <v>26155</v>
      </c>
      <c r="F29" s="15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4577379</v>
      </c>
      <c r="J29" s="15">
        <f t="shared" si="11"/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 t="shared" si="9"/>
        <v>10143675</v>
      </c>
      <c r="O29" s="37">
        <f t="shared" si="2"/>
        <v>1455.5424020662936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54</v>
      </c>
      <c r="M31" s="93"/>
      <c r="N31" s="93"/>
      <c r="O31" s="41">
        <v>6969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topLeftCell="A4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1474671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184291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1658962</v>
      </c>
      <c r="O5" s="32">
        <f t="shared" ref="O5:O29" si="2">(N5/O$31)</f>
        <v>239.52671094426799</v>
      </c>
      <c r="P5" s="6"/>
    </row>
    <row r="6" spans="1:133">
      <c r="A6" s="12"/>
      <c r="B6" s="44">
        <v>512</v>
      </c>
      <c r="C6" s="20" t="s">
        <v>20</v>
      </c>
      <c r="D6" s="46">
        <v>277784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277784</v>
      </c>
      <c r="O6" s="47">
        <f t="shared" si="2"/>
        <v>40.107421311002021</v>
      </c>
      <c r="P6" s="9"/>
    </row>
    <row r="7" spans="1:133">
      <c r="A7" s="12"/>
      <c r="B7" s="44">
        <v>513</v>
      </c>
      <c r="C7" s="20" t="s">
        <v>21</v>
      </c>
      <c r="D7" s="46">
        <v>639733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639733</v>
      </c>
      <c r="O7" s="47">
        <f t="shared" si="2"/>
        <v>92.366878429107715</v>
      </c>
      <c r="P7" s="9"/>
    </row>
    <row r="8" spans="1:133">
      <c r="A8" s="12"/>
      <c r="B8" s="44">
        <v>515</v>
      </c>
      <c r="C8" s="20" t="s">
        <v>22</v>
      </c>
      <c r="D8" s="46">
        <v>348117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348117</v>
      </c>
      <c r="O8" s="47">
        <f t="shared" si="2"/>
        <v>50.262344787756284</v>
      </c>
      <c r="P8" s="9"/>
    </row>
    <row r="9" spans="1:133">
      <c r="A9" s="12"/>
      <c r="B9" s="44">
        <v>517</v>
      </c>
      <c r="C9" s="20" t="s">
        <v>23</v>
      </c>
      <c r="D9" s="46">
        <v>148541</v>
      </c>
      <c r="E9" s="46">
        <v>0</v>
      </c>
      <c r="F9" s="46">
        <v>0</v>
      </c>
      <c r="G9" s="46">
        <v>0</v>
      </c>
      <c r="H9" s="46">
        <v>0</v>
      </c>
      <c r="I9" s="46">
        <v>184291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332832</v>
      </c>
      <c r="O9" s="47">
        <f t="shared" si="2"/>
        <v>48.055443257291365</v>
      </c>
      <c r="P9" s="9"/>
    </row>
    <row r="10" spans="1:133">
      <c r="A10" s="12"/>
      <c r="B10" s="44">
        <v>519</v>
      </c>
      <c r="C10" s="20" t="s">
        <v>48</v>
      </c>
      <c r="D10" s="46">
        <v>60496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60496</v>
      </c>
      <c r="O10" s="47">
        <f t="shared" si="2"/>
        <v>8.7346231591105976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1777763</v>
      </c>
      <c r="E11" s="31">
        <f t="shared" si="3"/>
        <v>5883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1783646</v>
      </c>
      <c r="O11" s="43">
        <f t="shared" si="2"/>
        <v>257.52902107998847</v>
      </c>
      <c r="P11" s="10"/>
    </row>
    <row r="12" spans="1:133">
      <c r="A12" s="12"/>
      <c r="B12" s="44">
        <v>521</v>
      </c>
      <c r="C12" s="20" t="s">
        <v>25</v>
      </c>
      <c r="D12" s="46">
        <v>1777763</v>
      </c>
      <c r="E12" s="46">
        <v>5883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1783646</v>
      </c>
      <c r="O12" s="47">
        <f t="shared" si="2"/>
        <v>257.52902107998847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0</v>
      </c>
      <c r="E13" s="31">
        <f t="shared" si="4"/>
        <v>1195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4113364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4114559</v>
      </c>
      <c r="O13" s="43">
        <f t="shared" si="2"/>
        <v>594.0743574935027</v>
      </c>
      <c r="P13" s="10"/>
    </row>
    <row r="14" spans="1:133">
      <c r="A14" s="12"/>
      <c r="B14" s="44">
        <v>531</v>
      </c>
      <c r="C14" s="20" t="s">
        <v>49</v>
      </c>
      <c r="D14" s="46">
        <v>0</v>
      </c>
      <c r="E14" s="46">
        <v>1195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1195</v>
      </c>
      <c r="O14" s="47">
        <f t="shared" si="2"/>
        <v>0.17253826162287034</v>
      </c>
      <c r="P14" s="9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1546819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1546819</v>
      </c>
      <c r="O15" s="47">
        <f t="shared" si="2"/>
        <v>223.33511406295119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2179343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2179343</v>
      </c>
      <c r="O16" s="47">
        <f t="shared" si="2"/>
        <v>314.66113196650304</v>
      </c>
      <c r="P16" s="9"/>
    </row>
    <row r="17" spans="1:119">
      <c r="A17" s="12"/>
      <c r="B17" s="44">
        <v>539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387202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387202</v>
      </c>
      <c r="O17" s="47">
        <f t="shared" si="2"/>
        <v>55.905573202425643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SUM(D19:D20)</f>
        <v>949048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949048</v>
      </c>
      <c r="O18" s="43">
        <f t="shared" si="2"/>
        <v>137.0268553277505</v>
      </c>
      <c r="P18" s="10"/>
    </row>
    <row r="19" spans="1:119">
      <c r="A19" s="12"/>
      <c r="B19" s="44">
        <v>541</v>
      </c>
      <c r="C19" s="20" t="s">
        <v>32</v>
      </c>
      <c r="D19" s="46">
        <v>808226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808226</v>
      </c>
      <c r="O19" s="47">
        <f t="shared" si="2"/>
        <v>116.69448455096737</v>
      </c>
      <c r="P19" s="9"/>
    </row>
    <row r="20" spans="1:119">
      <c r="A20" s="12"/>
      <c r="B20" s="44">
        <v>549</v>
      </c>
      <c r="C20" s="20" t="s">
        <v>50</v>
      </c>
      <c r="D20" s="46">
        <v>140822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140822</v>
      </c>
      <c r="O20" s="47">
        <f t="shared" si="2"/>
        <v>20.332370776783137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SUM(D22:D23)</f>
        <v>216007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19859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235866</v>
      </c>
      <c r="O21" s="43">
        <f t="shared" si="2"/>
        <v>34.055154490326309</v>
      </c>
      <c r="P21" s="10"/>
    </row>
    <row r="22" spans="1:119">
      <c r="A22" s="13"/>
      <c r="B22" s="45">
        <v>551</v>
      </c>
      <c r="C22" s="21" t="s">
        <v>44</v>
      </c>
      <c r="D22" s="46">
        <v>216007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216007</v>
      </c>
      <c r="O22" s="47">
        <f t="shared" si="2"/>
        <v>31.187842910771007</v>
      </c>
      <c r="P22" s="9"/>
    </row>
    <row r="23" spans="1:119">
      <c r="A23" s="13"/>
      <c r="B23" s="45">
        <v>552</v>
      </c>
      <c r="C23" s="21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19859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19859</v>
      </c>
      <c r="O23" s="47">
        <f t="shared" si="2"/>
        <v>2.8673115795552988</v>
      </c>
      <c r="P23" s="9"/>
    </row>
    <row r="24" spans="1:119" ht="15.75">
      <c r="A24" s="28" t="s">
        <v>35</v>
      </c>
      <c r="B24" s="29"/>
      <c r="C24" s="30"/>
      <c r="D24" s="31">
        <f t="shared" ref="D24:M24" si="8">SUM(D25:D26)</f>
        <v>441428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ref="N24:N29" si="9">SUM(D24:M24)</f>
        <v>441428</v>
      </c>
      <c r="O24" s="43">
        <f t="shared" si="2"/>
        <v>63.734911926075654</v>
      </c>
      <c r="P24" s="9"/>
    </row>
    <row r="25" spans="1:119">
      <c r="A25" s="12"/>
      <c r="B25" s="44">
        <v>572</v>
      </c>
      <c r="C25" s="20" t="s">
        <v>37</v>
      </c>
      <c r="D25" s="46">
        <v>404642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404642</v>
      </c>
      <c r="O25" s="47">
        <f t="shared" si="2"/>
        <v>58.42362113774184</v>
      </c>
      <c r="P25" s="9"/>
    </row>
    <row r="26" spans="1:119">
      <c r="A26" s="12"/>
      <c r="B26" s="44">
        <v>575</v>
      </c>
      <c r="C26" s="20" t="s">
        <v>38</v>
      </c>
      <c r="D26" s="46">
        <v>36786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36786</v>
      </c>
      <c r="O26" s="47">
        <f t="shared" si="2"/>
        <v>5.3112907883338147</v>
      </c>
      <c r="P26" s="9"/>
    </row>
    <row r="27" spans="1:119" ht="15.75">
      <c r="A27" s="28" t="s">
        <v>40</v>
      </c>
      <c r="B27" s="29"/>
      <c r="C27" s="30"/>
      <c r="D27" s="31">
        <f t="shared" ref="D27:M27" si="10">SUM(D28:D28)</f>
        <v>0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505710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505710</v>
      </c>
      <c r="O27" s="43">
        <f t="shared" si="2"/>
        <v>73.016170950043318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505710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505710</v>
      </c>
      <c r="O28" s="47">
        <f t="shared" si="2"/>
        <v>73.016170950043318</v>
      </c>
      <c r="P28" s="9"/>
    </row>
    <row r="29" spans="1:119" ht="16.5" thickBot="1">
      <c r="A29" s="14" t="s">
        <v>10</v>
      </c>
      <c r="B29" s="23"/>
      <c r="C29" s="22"/>
      <c r="D29" s="15">
        <f>SUM(D5,D11,D13,D18,D21,D24,D27)</f>
        <v>4858917</v>
      </c>
      <c r="E29" s="15">
        <f t="shared" ref="E29:M29" si="11">SUM(E5,E11,E13,E18,E21,E24,E27)</f>
        <v>7078</v>
      </c>
      <c r="F29" s="15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4823224</v>
      </c>
      <c r="J29" s="15">
        <f t="shared" si="11"/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 t="shared" si="9"/>
        <v>9689219</v>
      </c>
      <c r="O29" s="37">
        <f t="shared" si="2"/>
        <v>1398.963182211955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51</v>
      </c>
      <c r="M31" s="93"/>
      <c r="N31" s="93"/>
      <c r="O31" s="41">
        <v>6926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1723002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396917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2119919</v>
      </c>
      <c r="O5" s="32">
        <f t="shared" ref="O5:O27" si="2">(N5/O$29)</f>
        <v>315.98136831122372</v>
      </c>
      <c r="P5" s="6"/>
    </row>
    <row r="6" spans="1:133">
      <c r="A6" s="12"/>
      <c r="B6" s="44">
        <v>511</v>
      </c>
      <c r="C6" s="20" t="s">
        <v>19</v>
      </c>
      <c r="D6" s="46">
        <v>257480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257480</v>
      </c>
      <c r="O6" s="47">
        <f t="shared" si="2"/>
        <v>38.378297808913402</v>
      </c>
      <c r="P6" s="9"/>
    </row>
    <row r="7" spans="1:133">
      <c r="A7" s="12"/>
      <c r="B7" s="44">
        <v>513</v>
      </c>
      <c r="C7" s="20" t="s">
        <v>21</v>
      </c>
      <c r="D7" s="46">
        <v>603105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603105</v>
      </c>
      <c r="O7" s="47">
        <f t="shared" si="2"/>
        <v>89.894917275301836</v>
      </c>
      <c r="P7" s="9"/>
    </row>
    <row r="8" spans="1:133">
      <c r="A8" s="12"/>
      <c r="B8" s="44">
        <v>515</v>
      </c>
      <c r="C8" s="20" t="s">
        <v>22</v>
      </c>
      <c r="D8" s="46">
        <v>656340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656340</v>
      </c>
      <c r="O8" s="47">
        <f t="shared" si="2"/>
        <v>97.829780891339993</v>
      </c>
      <c r="P8" s="9"/>
    </row>
    <row r="9" spans="1:133">
      <c r="A9" s="12"/>
      <c r="B9" s="44">
        <v>517</v>
      </c>
      <c r="C9" s="20" t="s">
        <v>23</v>
      </c>
      <c r="D9" s="46">
        <v>206077</v>
      </c>
      <c r="E9" s="46">
        <v>0</v>
      </c>
      <c r="F9" s="46">
        <v>0</v>
      </c>
      <c r="G9" s="46">
        <v>0</v>
      </c>
      <c r="H9" s="46">
        <v>0</v>
      </c>
      <c r="I9" s="46">
        <v>396917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602994</v>
      </c>
      <c r="O9" s="47">
        <f t="shared" si="2"/>
        <v>89.878372335668502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SUM(D11:D11)</f>
        <v>1780704</v>
      </c>
      <c r="E10" s="31">
        <f t="shared" si="3"/>
        <v>166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1780870</v>
      </c>
      <c r="O10" s="43">
        <f t="shared" si="2"/>
        <v>265.44492472797737</v>
      </c>
      <c r="P10" s="10"/>
    </row>
    <row r="11" spans="1:133">
      <c r="A11" s="12"/>
      <c r="B11" s="44">
        <v>521</v>
      </c>
      <c r="C11" s="20" t="s">
        <v>25</v>
      </c>
      <c r="D11" s="46">
        <v>1780704</v>
      </c>
      <c r="E11" s="46">
        <v>166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1780870</v>
      </c>
      <c r="O11" s="47">
        <f t="shared" si="2"/>
        <v>265.44492472797737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SUM(D13:D16)</f>
        <v>0</v>
      </c>
      <c r="E12" s="31">
        <f t="shared" si="4"/>
        <v>667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5014733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5015400</v>
      </c>
      <c r="O12" s="43">
        <f t="shared" si="2"/>
        <v>747.56297510806382</v>
      </c>
      <c r="P12" s="10"/>
    </row>
    <row r="13" spans="1:133">
      <c r="A13" s="12"/>
      <c r="B13" s="44">
        <v>533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1266376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1266376</v>
      </c>
      <c r="O13" s="47">
        <f t="shared" si="2"/>
        <v>188.75778804590848</v>
      </c>
      <c r="P13" s="9"/>
    </row>
    <row r="14" spans="1:133">
      <c r="A14" s="12"/>
      <c r="B14" s="44">
        <v>534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1229121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1229121</v>
      </c>
      <c r="O14" s="47">
        <f t="shared" si="2"/>
        <v>183.20479952302875</v>
      </c>
      <c r="P14" s="9"/>
    </row>
    <row r="15" spans="1:133">
      <c r="A15" s="12"/>
      <c r="B15" s="44">
        <v>535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2181448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2181448</v>
      </c>
      <c r="O15" s="47">
        <f t="shared" si="2"/>
        <v>325.15248174094501</v>
      </c>
      <c r="P15" s="9"/>
    </row>
    <row r="16" spans="1:133">
      <c r="A16" s="12"/>
      <c r="B16" s="44">
        <v>539</v>
      </c>
      <c r="C16" s="20" t="s">
        <v>30</v>
      </c>
      <c r="D16" s="46">
        <v>0</v>
      </c>
      <c r="E16" s="46">
        <v>667</v>
      </c>
      <c r="F16" s="46">
        <v>0</v>
      </c>
      <c r="G16" s="46">
        <v>0</v>
      </c>
      <c r="H16" s="46">
        <v>0</v>
      </c>
      <c r="I16" s="46">
        <v>337788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338455</v>
      </c>
      <c r="O16" s="47">
        <f t="shared" si="2"/>
        <v>50.447905798181544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595753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595753</v>
      </c>
      <c r="O17" s="43">
        <f t="shared" si="2"/>
        <v>88.799075868236699</v>
      </c>
      <c r="P17" s="10"/>
    </row>
    <row r="18" spans="1:119">
      <c r="A18" s="12"/>
      <c r="B18" s="44">
        <v>541</v>
      </c>
      <c r="C18" s="20" t="s">
        <v>32</v>
      </c>
      <c r="D18" s="46">
        <v>595753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595753</v>
      </c>
      <c r="O18" s="47">
        <f t="shared" si="2"/>
        <v>88.799075868236699</v>
      </c>
      <c r="P18" s="9"/>
    </row>
    <row r="19" spans="1:119" ht="15.75">
      <c r="A19" s="28" t="s">
        <v>33</v>
      </c>
      <c r="B19" s="29"/>
      <c r="C19" s="30"/>
      <c r="D19" s="31">
        <f t="shared" ref="D19:M19" si="6">SUM(D20:D21)</f>
        <v>216756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22541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239297</v>
      </c>
      <c r="O19" s="43">
        <f t="shared" si="2"/>
        <v>35.66805783276196</v>
      </c>
      <c r="P19" s="10"/>
    </row>
    <row r="20" spans="1:119">
      <c r="A20" s="13"/>
      <c r="B20" s="45">
        <v>551</v>
      </c>
      <c r="C20" s="21" t="s">
        <v>44</v>
      </c>
      <c r="D20" s="46">
        <v>216756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216756</v>
      </c>
      <c r="O20" s="47">
        <f t="shared" si="2"/>
        <v>32.308242659114619</v>
      </c>
      <c r="P20" s="9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22541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22541</v>
      </c>
      <c r="O21" s="47">
        <f t="shared" si="2"/>
        <v>3.3598151736473394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SUM(D23:D24)</f>
        <v>403914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403914</v>
      </c>
      <c r="O22" s="43">
        <f t="shared" si="2"/>
        <v>60.204799523028768</v>
      </c>
      <c r="P22" s="9"/>
    </row>
    <row r="23" spans="1:119">
      <c r="A23" s="12"/>
      <c r="B23" s="44">
        <v>572</v>
      </c>
      <c r="C23" s="20" t="s">
        <v>37</v>
      </c>
      <c r="D23" s="46">
        <v>369567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369567</v>
      </c>
      <c r="O23" s="47">
        <f t="shared" si="2"/>
        <v>55.085258607840217</v>
      </c>
      <c r="P23" s="9"/>
    </row>
    <row r="24" spans="1:119">
      <c r="A24" s="12"/>
      <c r="B24" s="44">
        <v>575</v>
      </c>
      <c r="C24" s="20" t="s">
        <v>38</v>
      </c>
      <c r="D24" s="46">
        <v>34347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34347</v>
      </c>
      <c r="O24" s="47">
        <f t="shared" si="2"/>
        <v>5.1195409151885523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720243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720243</v>
      </c>
      <c r="O25" s="43">
        <f t="shared" si="2"/>
        <v>107.35474735430019</v>
      </c>
      <c r="P25" s="9"/>
    </row>
    <row r="26" spans="1:119" ht="15.75" thickBot="1">
      <c r="A26" s="12"/>
      <c r="B26" s="44">
        <v>581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720243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720243</v>
      </c>
      <c r="O26" s="47">
        <f t="shared" si="2"/>
        <v>107.35474735430019</v>
      </c>
      <c r="P26" s="9"/>
    </row>
    <row r="27" spans="1:119" ht="16.5" thickBot="1">
      <c r="A27" s="14" t="s">
        <v>10</v>
      </c>
      <c r="B27" s="23"/>
      <c r="C27" s="22"/>
      <c r="D27" s="15">
        <f>SUM(D5,D10,D12,D17,D19,D22,D25)</f>
        <v>4720129</v>
      </c>
      <c r="E27" s="15">
        <f t="shared" ref="E27:M27" si="9">SUM(E5,E10,E12,E17,E19,E22,E25)</f>
        <v>833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6154434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10875396</v>
      </c>
      <c r="O27" s="37">
        <f t="shared" si="2"/>
        <v>1621.0159487255926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45</v>
      </c>
      <c r="M29" s="93"/>
      <c r="N29" s="93"/>
      <c r="O29" s="41">
        <v>6709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2387094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246925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2634019</v>
      </c>
      <c r="O5" s="32">
        <f t="shared" ref="O5:O28" si="2">(N5/O$30)</f>
        <v>545.91067357512952</v>
      </c>
      <c r="P5" s="6"/>
    </row>
    <row r="6" spans="1:133">
      <c r="A6" s="12"/>
      <c r="B6" s="44">
        <v>511</v>
      </c>
      <c r="C6" s="20" t="s">
        <v>19</v>
      </c>
      <c r="D6" s="46">
        <v>150793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150793</v>
      </c>
      <c r="O6" s="47">
        <f t="shared" si="2"/>
        <v>31.252435233160622</v>
      </c>
      <c r="P6" s="9"/>
    </row>
    <row r="7" spans="1:133">
      <c r="A7" s="12"/>
      <c r="B7" s="44">
        <v>512</v>
      </c>
      <c r="C7" s="20" t="s">
        <v>20</v>
      </c>
      <c r="D7" s="46">
        <v>337132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337132</v>
      </c>
      <c r="O7" s="47">
        <f t="shared" si="2"/>
        <v>69.871917098445593</v>
      </c>
      <c r="P7" s="9"/>
    </row>
    <row r="8" spans="1:133">
      <c r="A8" s="12"/>
      <c r="B8" s="44">
        <v>513</v>
      </c>
      <c r="C8" s="20" t="s">
        <v>21</v>
      </c>
      <c r="D8" s="46">
        <v>590648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590648</v>
      </c>
      <c r="O8" s="47">
        <f t="shared" si="2"/>
        <v>122.41409326424871</v>
      </c>
      <c r="P8" s="9"/>
    </row>
    <row r="9" spans="1:133">
      <c r="A9" s="12"/>
      <c r="B9" s="44">
        <v>515</v>
      </c>
      <c r="C9" s="20" t="s">
        <v>22</v>
      </c>
      <c r="D9" s="46">
        <v>1001935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1001935</v>
      </c>
      <c r="O9" s="47">
        <f t="shared" si="2"/>
        <v>207.65492227979274</v>
      </c>
      <c r="P9" s="9"/>
    </row>
    <row r="10" spans="1:133">
      <c r="A10" s="12"/>
      <c r="B10" s="44">
        <v>517</v>
      </c>
      <c r="C10" s="20" t="s">
        <v>23</v>
      </c>
      <c r="D10" s="46">
        <v>306586</v>
      </c>
      <c r="E10" s="46">
        <v>0</v>
      </c>
      <c r="F10" s="46">
        <v>0</v>
      </c>
      <c r="G10" s="46">
        <v>0</v>
      </c>
      <c r="H10" s="46">
        <v>0</v>
      </c>
      <c r="I10" s="46">
        <v>246925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553511</v>
      </c>
      <c r="O10" s="47">
        <f t="shared" si="2"/>
        <v>114.71730569948187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1732532</v>
      </c>
      <c r="E11" s="31">
        <f t="shared" si="3"/>
        <v>5873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1738405</v>
      </c>
      <c r="O11" s="43">
        <f t="shared" si="2"/>
        <v>360.29119170984455</v>
      </c>
      <c r="P11" s="10"/>
    </row>
    <row r="12" spans="1:133">
      <c r="A12" s="12"/>
      <c r="B12" s="44">
        <v>521</v>
      </c>
      <c r="C12" s="20" t="s">
        <v>25</v>
      </c>
      <c r="D12" s="46">
        <v>1732532</v>
      </c>
      <c r="E12" s="46">
        <v>5873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1738405</v>
      </c>
      <c r="O12" s="47">
        <f t="shared" si="2"/>
        <v>360.29119170984455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0</v>
      </c>
      <c r="E13" s="31">
        <f t="shared" si="4"/>
        <v>605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4759921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4760526</v>
      </c>
      <c r="O13" s="43">
        <f t="shared" si="2"/>
        <v>986.63751295336783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2139467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2139467</v>
      </c>
      <c r="O14" s="47">
        <f t="shared" si="2"/>
        <v>443.41284974093264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656044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656044</v>
      </c>
      <c r="O15" s="47">
        <f t="shared" si="2"/>
        <v>135.96766839378239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1622588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1622588</v>
      </c>
      <c r="O16" s="47">
        <f t="shared" si="2"/>
        <v>336.28766839378238</v>
      </c>
      <c r="P16" s="9"/>
    </row>
    <row r="17" spans="1:119">
      <c r="A17" s="12"/>
      <c r="B17" s="44">
        <v>539</v>
      </c>
      <c r="C17" s="20" t="s">
        <v>30</v>
      </c>
      <c r="D17" s="46">
        <v>0</v>
      </c>
      <c r="E17" s="46">
        <v>605</v>
      </c>
      <c r="F17" s="46">
        <v>0</v>
      </c>
      <c r="G17" s="46">
        <v>0</v>
      </c>
      <c r="H17" s="46">
        <v>0</v>
      </c>
      <c r="I17" s="46">
        <v>341822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342427</v>
      </c>
      <c r="O17" s="47">
        <f t="shared" si="2"/>
        <v>70.969326424870459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802683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802683</v>
      </c>
      <c r="O18" s="43">
        <f t="shared" si="2"/>
        <v>166.35917098445597</v>
      </c>
      <c r="P18" s="10"/>
    </row>
    <row r="19" spans="1:119">
      <c r="A19" s="12"/>
      <c r="B19" s="44">
        <v>541</v>
      </c>
      <c r="C19" s="20" t="s">
        <v>32</v>
      </c>
      <c r="D19" s="46">
        <v>802683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802683</v>
      </c>
      <c r="O19" s="47">
        <f t="shared" si="2"/>
        <v>166.35917098445597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42092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42092</v>
      </c>
      <c r="O20" s="43">
        <f t="shared" si="2"/>
        <v>8.7237305699481862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42092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42092</v>
      </c>
      <c r="O21" s="47">
        <f t="shared" si="2"/>
        <v>8.7237305699481862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SUM(D23:D25)</f>
        <v>684719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684719</v>
      </c>
      <c r="O22" s="43">
        <f t="shared" si="2"/>
        <v>141.91067357512952</v>
      </c>
      <c r="P22" s="9"/>
    </row>
    <row r="23" spans="1:119">
      <c r="A23" s="12"/>
      <c r="B23" s="44">
        <v>571</v>
      </c>
      <c r="C23" s="20" t="s">
        <v>36</v>
      </c>
      <c r="D23" s="46">
        <v>237063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237063</v>
      </c>
      <c r="O23" s="47">
        <f t="shared" si="2"/>
        <v>49.13222797927461</v>
      </c>
      <c r="P23" s="9"/>
    </row>
    <row r="24" spans="1:119">
      <c r="A24" s="12"/>
      <c r="B24" s="44">
        <v>572</v>
      </c>
      <c r="C24" s="20" t="s">
        <v>37</v>
      </c>
      <c r="D24" s="46">
        <v>407896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407896</v>
      </c>
      <c r="O24" s="47">
        <f t="shared" si="2"/>
        <v>84.538031088082903</v>
      </c>
      <c r="P24" s="9"/>
    </row>
    <row r="25" spans="1:119">
      <c r="A25" s="12"/>
      <c r="B25" s="44">
        <v>575</v>
      </c>
      <c r="C25" s="20" t="s">
        <v>38</v>
      </c>
      <c r="D25" s="46">
        <v>39760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39760</v>
      </c>
      <c r="O25" s="47">
        <f t="shared" si="2"/>
        <v>8.2404145077720212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700450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700450</v>
      </c>
      <c r="O26" s="43">
        <f t="shared" si="2"/>
        <v>145.17098445595855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700450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700450</v>
      </c>
      <c r="O27" s="47">
        <f t="shared" si="2"/>
        <v>145.17098445595855</v>
      </c>
      <c r="P27" s="9"/>
    </row>
    <row r="28" spans="1:119" ht="16.5" thickBot="1">
      <c r="A28" s="14" t="s">
        <v>10</v>
      </c>
      <c r="B28" s="23"/>
      <c r="C28" s="22"/>
      <c r="D28" s="15">
        <f>SUM(D5,D11,D13,D18,D20,D22,D26)</f>
        <v>5607028</v>
      </c>
      <c r="E28" s="15">
        <f t="shared" ref="E28:M28" si="9">SUM(E5,E11,E13,E18,E20,E22,E26)</f>
        <v>6478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5749388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11362894</v>
      </c>
      <c r="O28" s="37">
        <f t="shared" si="2"/>
        <v>2355.0039378238343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4825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2488546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198121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2686667</v>
      </c>
      <c r="O5" s="32">
        <f t="shared" ref="O5:O29" si="2">(N5/O$31)</f>
        <v>549.98300921187308</v>
      </c>
      <c r="P5" s="6"/>
    </row>
    <row r="6" spans="1:133">
      <c r="A6" s="12"/>
      <c r="B6" s="44">
        <v>511</v>
      </c>
      <c r="C6" s="20" t="s">
        <v>19</v>
      </c>
      <c r="D6" s="46">
        <v>93100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93100</v>
      </c>
      <c r="O6" s="47">
        <f t="shared" si="2"/>
        <v>19.058341862845445</v>
      </c>
      <c r="P6" s="9"/>
    </row>
    <row r="7" spans="1:133">
      <c r="A7" s="12"/>
      <c r="B7" s="44">
        <v>512</v>
      </c>
      <c r="C7" s="20" t="s">
        <v>20</v>
      </c>
      <c r="D7" s="46">
        <v>307276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307276</v>
      </c>
      <c r="O7" s="47">
        <f t="shared" si="2"/>
        <v>62.901944728761514</v>
      </c>
      <c r="P7" s="9"/>
    </row>
    <row r="8" spans="1:133">
      <c r="A8" s="12"/>
      <c r="B8" s="44">
        <v>513</v>
      </c>
      <c r="C8" s="20" t="s">
        <v>21</v>
      </c>
      <c r="D8" s="46">
        <v>568113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568113</v>
      </c>
      <c r="O8" s="47">
        <f t="shared" si="2"/>
        <v>116.29744114636642</v>
      </c>
      <c r="P8" s="9"/>
    </row>
    <row r="9" spans="1:133">
      <c r="A9" s="12"/>
      <c r="B9" s="44">
        <v>515</v>
      </c>
      <c r="C9" s="20" t="s">
        <v>22</v>
      </c>
      <c r="D9" s="46">
        <v>1208314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1208314</v>
      </c>
      <c r="O9" s="47">
        <f t="shared" si="2"/>
        <v>247.35189355168885</v>
      </c>
      <c r="P9" s="9"/>
    </row>
    <row r="10" spans="1:133">
      <c r="A10" s="12"/>
      <c r="B10" s="44">
        <v>517</v>
      </c>
      <c r="C10" s="20" t="s">
        <v>23</v>
      </c>
      <c r="D10" s="46">
        <v>311743</v>
      </c>
      <c r="E10" s="46">
        <v>0</v>
      </c>
      <c r="F10" s="46">
        <v>0</v>
      </c>
      <c r="G10" s="46">
        <v>0</v>
      </c>
      <c r="H10" s="46">
        <v>0</v>
      </c>
      <c r="I10" s="46">
        <v>198121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509864</v>
      </c>
      <c r="O10" s="47">
        <f t="shared" si="2"/>
        <v>104.37338792221085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1814668</v>
      </c>
      <c r="E11" s="31">
        <f t="shared" si="3"/>
        <v>5946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1820614</v>
      </c>
      <c r="O11" s="43">
        <f t="shared" si="2"/>
        <v>372.69477993858749</v>
      </c>
      <c r="P11" s="10"/>
    </row>
    <row r="12" spans="1:133">
      <c r="A12" s="12"/>
      <c r="B12" s="44">
        <v>521</v>
      </c>
      <c r="C12" s="20" t="s">
        <v>25</v>
      </c>
      <c r="D12" s="46">
        <v>1814668</v>
      </c>
      <c r="E12" s="46">
        <v>5946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1820614</v>
      </c>
      <c r="O12" s="47">
        <f t="shared" si="2"/>
        <v>372.69477993858749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0</v>
      </c>
      <c r="E13" s="31">
        <f t="shared" si="4"/>
        <v>9446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4682890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4692336</v>
      </c>
      <c r="O13" s="43">
        <f t="shared" si="2"/>
        <v>960.56008188331623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1126496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1126496</v>
      </c>
      <c r="O14" s="47">
        <f t="shared" si="2"/>
        <v>230.6030706243603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803385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803385</v>
      </c>
      <c r="O15" s="47">
        <f t="shared" si="2"/>
        <v>164.45957011258955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2413594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2413594</v>
      </c>
      <c r="O16" s="47">
        <f t="shared" si="2"/>
        <v>494.08270214943707</v>
      </c>
      <c r="P16" s="9"/>
    </row>
    <row r="17" spans="1:119">
      <c r="A17" s="12"/>
      <c r="B17" s="44">
        <v>539</v>
      </c>
      <c r="C17" s="20" t="s">
        <v>30</v>
      </c>
      <c r="D17" s="46">
        <v>0</v>
      </c>
      <c r="E17" s="46">
        <v>9446</v>
      </c>
      <c r="F17" s="46">
        <v>0</v>
      </c>
      <c r="G17" s="46">
        <v>0</v>
      </c>
      <c r="H17" s="46">
        <v>0</v>
      </c>
      <c r="I17" s="46">
        <v>339415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348861</v>
      </c>
      <c r="O17" s="47">
        <f t="shared" si="2"/>
        <v>71.414738996929373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1185785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1185785</v>
      </c>
      <c r="O18" s="43">
        <f t="shared" si="2"/>
        <v>242.74002047082908</v>
      </c>
      <c r="P18" s="10"/>
    </row>
    <row r="19" spans="1:119">
      <c r="A19" s="12"/>
      <c r="B19" s="44">
        <v>541</v>
      </c>
      <c r="C19" s="20" t="s">
        <v>32</v>
      </c>
      <c r="D19" s="46">
        <v>1185785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1185785</v>
      </c>
      <c r="O19" s="47">
        <f t="shared" si="2"/>
        <v>242.74002047082908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SUM(D21:D22)</f>
        <v>0</v>
      </c>
      <c r="E20" s="31">
        <f t="shared" si="6"/>
        <v>17320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64343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81663</v>
      </c>
      <c r="O20" s="43">
        <f t="shared" si="2"/>
        <v>16.717093142272262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64343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64343</v>
      </c>
      <c r="O21" s="47">
        <f t="shared" si="2"/>
        <v>13.171545547594677</v>
      </c>
      <c r="P21" s="9"/>
    </row>
    <row r="22" spans="1:119">
      <c r="A22" s="13"/>
      <c r="B22" s="45">
        <v>559</v>
      </c>
      <c r="C22" s="21" t="s">
        <v>56</v>
      </c>
      <c r="D22" s="46">
        <v>0</v>
      </c>
      <c r="E22" s="46">
        <v>17320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17320</v>
      </c>
      <c r="O22" s="47">
        <f t="shared" si="2"/>
        <v>3.5455475946775845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SUM(D24:D26)</f>
        <v>906073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906073</v>
      </c>
      <c r="O23" s="43">
        <f t="shared" si="2"/>
        <v>185.4806550665302</v>
      </c>
      <c r="P23" s="9"/>
    </row>
    <row r="24" spans="1:119">
      <c r="A24" s="12"/>
      <c r="B24" s="44">
        <v>571</v>
      </c>
      <c r="C24" s="20" t="s">
        <v>36</v>
      </c>
      <c r="D24" s="46">
        <v>160223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160223</v>
      </c>
      <c r="O24" s="47">
        <f t="shared" si="2"/>
        <v>32.798976458546569</v>
      </c>
      <c r="P24" s="9"/>
    </row>
    <row r="25" spans="1:119">
      <c r="A25" s="12"/>
      <c r="B25" s="44">
        <v>572</v>
      </c>
      <c r="C25" s="20" t="s">
        <v>37</v>
      </c>
      <c r="D25" s="46">
        <v>711822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711822</v>
      </c>
      <c r="O25" s="47">
        <f t="shared" si="2"/>
        <v>145.71586489252815</v>
      </c>
      <c r="P25" s="9"/>
    </row>
    <row r="26" spans="1:119">
      <c r="A26" s="12"/>
      <c r="B26" s="44">
        <v>575</v>
      </c>
      <c r="C26" s="20" t="s">
        <v>38</v>
      </c>
      <c r="D26" s="46">
        <v>34028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34028</v>
      </c>
      <c r="O26" s="47">
        <f t="shared" si="2"/>
        <v>6.965813715455476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8607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1136896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1145503</v>
      </c>
      <c r="O27" s="43">
        <f t="shared" si="2"/>
        <v>234.49396110542477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0</v>
      </c>
      <c r="E28" s="46">
        <v>8607</v>
      </c>
      <c r="F28" s="46">
        <v>0</v>
      </c>
      <c r="G28" s="46">
        <v>0</v>
      </c>
      <c r="H28" s="46">
        <v>0</v>
      </c>
      <c r="I28" s="46">
        <v>1136896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1145503</v>
      </c>
      <c r="O28" s="47">
        <f t="shared" si="2"/>
        <v>234.49396110542477</v>
      </c>
      <c r="P28" s="9"/>
    </row>
    <row r="29" spans="1:119" ht="16.5" thickBot="1">
      <c r="A29" s="14" t="s">
        <v>10</v>
      </c>
      <c r="B29" s="23"/>
      <c r="C29" s="22"/>
      <c r="D29" s="15">
        <f>SUM(D5,D11,D13,D18,D20,D23,D27)</f>
        <v>6395072</v>
      </c>
      <c r="E29" s="15">
        <f t="shared" ref="E29:M29" si="9">SUM(E5,E11,E13,E18,E20,E23,E27)</f>
        <v>41319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6082250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12518641</v>
      </c>
      <c r="O29" s="37">
        <f t="shared" si="2"/>
        <v>2562.6696008188333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57</v>
      </c>
      <c r="M31" s="93"/>
      <c r="N31" s="93"/>
      <c r="O31" s="41">
        <v>4885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2244396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153406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2397802</v>
      </c>
      <c r="O5" s="32">
        <f t="shared" ref="O5:O29" si="2">(N5/O$31)</f>
        <v>489.84719101123596</v>
      </c>
      <c r="P5" s="6"/>
    </row>
    <row r="6" spans="1:133">
      <c r="A6" s="12"/>
      <c r="B6" s="44">
        <v>511</v>
      </c>
      <c r="C6" s="20" t="s">
        <v>19</v>
      </c>
      <c r="D6" s="46">
        <v>91395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91395</v>
      </c>
      <c r="O6" s="47">
        <f t="shared" si="2"/>
        <v>18.671092951991827</v>
      </c>
      <c r="P6" s="9"/>
    </row>
    <row r="7" spans="1:133">
      <c r="A7" s="12"/>
      <c r="B7" s="44">
        <v>512</v>
      </c>
      <c r="C7" s="20" t="s">
        <v>20</v>
      </c>
      <c r="D7" s="46">
        <v>348362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348362</v>
      </c>
      <c r="O7" s="47">
        <f t="shared" si="2"/>
        <v>71.166905005107253</v>
      </c>
      <c r="P7" s="9"/>
    </row>
    <row r="8" spans="1:133">
      <c r="A8" s="12"/>
      <c r="B8" s="44">
        <v>513</v>
      </c>
      <c r="C8" s="20" t="s">
        <v>21</v>
      </c>
      <c r="D8" s="46">
        <v>527747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527747</v>
      </c>
      <c r="O8" s="47">
        <f t="shared" si="2"/>
        <v>107.81348314606741</v>
      </c>
      <c r="P8" s="9"/>
    </row>
    <row r="9" spans="1:133">
      <c r="A9" s="12"/>
      <c r="B9" s="44">
        <v>515</v>
      </c>
      <c r="C9" s="20" t="s">
        <v>22</v>
      </c>
      <c r="D9" s="46">
        <v>967882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967882</v>
      </c>
      <c r="O9" s="47">
        <f t="shared" si="2"/>
        <v>197.72870275791624</v>
      </c>
      <c r="P9" s="9"/>
    </row>
    <row r="10" spans="1:133">
      <c r="A10" s="12"/>
      <c r="B10" s="44">
        <v>517</v>
      </c>
      <c r="C10" s="20" t="s">
        <v>23</v>
      </c>
      <c r="D10" s="46">
        <v>309010</v>
      </c>
      <c r="E10" s="46">
        <v>0</v>
      </c>
      <c r="F10" s="46">
        <v>0</v>
      </c>
      <c r="G10" s="46">
        <v>0</v>
      </c>
      <c r="H10" s="46">
        <v>0</v>
      </c>
      <c r="I10" s="46">
        <v>153406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462416</v>
      </c>
      <c r="O10" s="47">
        <f t="shared" si="2"/>
        <v>94.467007150153222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1690851</v>
      </c>
      <c r="E11" s="31">
        <f t="shared" si="3"/>
        <v>5680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1696531</v>
      </c>
      <c r="O11" s="43">
        <f t="shared" si="2"/>
        <v>346.58447395301329</v>
      </c>
      <c r="P11" s="10"/>
    </row>
    <row r="12" spans="1:133">
      <c r="A12" s="12"/>
      <c r="B12" s="44">
        <v>521</v>
      </c>
      <c r="C12" s="20" t="s">
        <v>25</v>
      </c>
      <c r="D12" s="46">
        <v>1690851</v>
      </c>
      <c r="E12" s="46">
        <v>5680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1696531</v>
      </c>
      <c r="O12" s="47">
        <f t="shared" si="2"/>
        <v>346.58447395301329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0</v>
      </c>
      <c r="E13" s="31">
        <f t="shared" si="4"/>
        <v>2196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4661984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4664180</v>
      </c>
      <c r="O13" s="43">
        <f t="shared" si="2"/>
        <v>952.84576098059244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1174428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1174428</v>
      </c>
      <c r="O14" s="47">
        <f t="shared" si="2"/>
        <v>239.92400408580184</v>
      </c>
      <c r="P14" s="9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886042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886042</v>
      </c>
      <c r="O15" s="47">
        <f t="shared" si="2"/>
        <v>181.00960163432075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2017300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2017300</v>
      </c>
      <c r="O16" s="47">
        <f t="shared" si="2"/>
        <v>412.11440245148111</v>
      </c>
      <c r="P16" s="9"/>
    </row>
    <row r="17" spans="1:119">
      <c r="A17" s="12"/>
      <c r="B17" s="44">
        <v>539</v>
      </c>
      <c r="C17" s="20" t="s">
        <v>30</v>
      </c>
      <c r="D17" s="46">
        <v>0</v>
      </c>
      <c r="E17" s="46">
        <v>2196</v>
      </c>
      <c r="F17" s="46">
        <v>0</v>
      </c>
      <c r="G17" s="46">
        <v>0</v>
      </c>
      <c r="H17" s="46">
        <v>0</v>
      </c>
      <c r="I17" s="46">
        <v>584214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586410</v>
      </c>
      <c r="O17" s="47">
        <f t="shared" si="2"/>
        <v>119.79775280898876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934994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934994</v>
      </c>
      <c r="O18" s="43">
        <f t="shared" si="2"/>
        <v>191.0100102145046</v>
      </c>
      <c r="P18" s="10"/>
    </row>
    <row r="19" spans="1:119">
      <c r="A19" s="12"/>
      <c r="B19" s="44">
        <v>541</v>
      </c>
      <c r="C19" s="20" t="s">
        <v>32</v>
      </c>
      <c r="D19" s="46">
        <v>934994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934994</v>
      </c>
      <c r="O19" s="47">
        <f t="shared" si="2"/>
        <v>191.0100102145046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SUM(D21:D22)</f>
        <v>0</v>
      </c>
      <c r="E20" s="31">
        <f t="shared" si="6"/>
        <v>428946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40943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469889</v>
      </c>
      <c r="O20" s="43">
        <f t="shared" si="2"/>
        <v>95.993667007150151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40943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40943</v>
      </c>
      <c r="O21" s="47">
        <f t="shared" si="2"/>
        <v>8.3642492339121546</v>
      </c>
      <c r="P21" s="9"/>
    </row>
    <row r="22" spans="1:119">
      <c r="A22" s="13"/>
      <c r="B22" s="45">
        <v>559</v>
      </c>
      <c r="C22" s="21" t="s">
        <v>56</v>
      </c>
      <c r="D22" s="46">
        <v>0</v>
      </c>
      <c r="E22" s="46">
        <v>428946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428946</v>
      </c>
      <c r="O22" s="47">
        <f t="shared" si="2"/>
        <v>87.629417773238004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SUM(D24:D26)</f>
        <v>607093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607093</v>
      </c>
      <c r="O23" s="43">
        <f t="shared" si="2"/>
        <v>124.02308478038815</v>
      </c>
      <c r="P23" s="9"/>
    </row>
    <row r="24" spans="1:119">
      <c r="A24" s="12"/>
      <c r="B24" s="44">
        <v>571</v>
      </c>
      <c r="C24" s="20" t="s">
        <v>36</v>
      </c>
      <c r="D24" s="46">
        <v>130623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130623</v>
      </c>
      <c r="O24" s="47">
        <f t="shared" si="2"/>
        <v>26.684984678243104</v>
      </c>
      <c r="P24" s="9"/>
    </row>
    <row r="25" spans="1:119">
      <c r="A25" s="12"/>
      <c r="B25" s="44">
        <v>572</v>
      </c>
      <c r="C25" s="20" t="s">
        <v>37</v>
      </c>
      <c r="D25" s="46">
        <v>416715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416715</v>
      </c>
      <c r="O25" s="47">
        <f t="shared" si="2"/>
        <v>85.130745658835551</v>
      </c>
      <c r="P25" s="9"/>
    </row>
    <row r="26" spans="1:119">
      <c r="A26" s="12"/>
      <c r="B26" s="44">
        <v>575</v>
      </c>
      <c r="C26" s="20" t="s">
        <v>38</v>
      </c>
      <c r="D26" s="46">
        <v>59755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59755</v>
      </c>
      <c r="O26" s="47">
        <f t="shared" si="2"/>
        <v>12.2073544433095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600697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600697</v>
      </c>
      <c r="O27" s="43">
        <f t="shared" si="2"/>
        <v>122.71644535240041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600697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600697</v>
      </c>
      <c r="O28" s="47">
        <f t="shared" si="2"/>
        <v>122.71644535240041</v>
      </c>
      <c r="P28" s="9"/>
    </row>
    <row r="29" spans="1:119" ht="16.5" thickBot="1">
      <c r="A29" s="14" t="s">
        <v>10</v>
      </c>
      <c r="B29" s="23"/>
      <c r="C29" s="22"/>
      <c r="D29" s="15">
        <f>SUM(D5,D11,D13,D18,D20,D23,D27)</f>
        <v>5477334</v>
      </c>
      <c r="E29" s="15">
        <f t="shared" ref="E29:M29" si="9">SUM(E5,E11,E13,E18,E20,E23,E27)</f>
        <v>436822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5457030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11371186</v>
      </c>
      <c r="O29" s="37">
        <f t="shared" si="2"/>
        <v>2323.0206332992848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73</v>
      </c>
      <c r="M31" s="93"/>
      <c r="N31" s="93"/>
      <c r="O31" s="41">
        <v>4895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4082930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7" si="1">SUM(D5:N5)</f>
        <v>4082930</v>
      </c>
      <c r="P5" s="32">
        <f t="shared" ref="P5:P32" si="2">(O5/P$34)</f>
        <v>195.27141422354009</v>
      </c>
      <c r="Q5" s="6"/>
    </row>
    <row r="6" spans="1:134">
      <c r="A6" s="12"/>
      <c r="B6" s="44">
        <v>511</v>
      </c>
      <c r="C6" s="20" t="s">
        <v>19</v>
      </c>
      <c r="D6" s="46">
        <v>89067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89067</v>
      </c>
      <c r="P6" s="47">
        <f t="shared" si="2"/>
        <v>4.2597446075852501</v>
      </c>
      <c r="Q6" s="9"/>
    </row>
    <row r="7" spans="1:134">
      <c r="A7" s="12"/>
      <c r="B7" s="44">
        <v>512</v>
      </c>
      <c r="C7" s="20" t="s">
        <v>20</v>
      </c>
      <c r="D7" s="46">
        <v>677899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677899</v>
      </c>
      <c r="P7" s="47">
        <f t="shared" si="2"/>
        <v>32.421397484336886</v>
      </c>
      <c r="Q7" s="9"/>
    </row>
    <row r="8" spans="1:134">
      <c r="A8" s="12"/>
      <c r="B8" s="44">
        <v>513</v>
      </c>
      <c r="C8" s="20" t="s">
        <v>21</v>
      </c>
      <c r="D8" s="46">
        <v>1414465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1414465</v>
      </c>
      <c r="P8" s="47">
        <f t="shared" si="2"/>
        <v>67.648620211392227</v>
      </c>
      <c r="Q8" s="9"/>
    </row>
    <row r="9" spans="1:134">
      <c r="A9" s="12"/>
      <c r="B9" s="44">
        <v>515</v>
      </c>
      <c r="C9" s="20" t="s">
        <v>22</v>
      </c>
      <c r="D9" s="46">
        <v>1361077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1361077</v>
      </c>
      <c r="P9" s="47">
        <f t="shared" si="2"/>
        <v>65.09526997943469</v>
      </c>
      <c r="Q9" s="9"/>
    </row>
    <row r="10" spans="1:134">
      <c r="A10" s="12"/>
      <c r="B10" s="44">
        <v>516</v>
      </c>
      <c r="C10" s="20" t="s">
        <v>80</v>
      </c>
      <c r="D10" s="46">
        <v>334603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334603</v>
      </c>
      <c r="P10" s="47">
        <f t="shared" si="2"/>
        <v>16.002821751398919</v>
      </c>
      <c r="Q10" s="9"/>
    </row>
    <row r="11" spans="1:134">
      <c r="A11" s="12"/>
      <c r="B11" s="44">
        <v>519</v>
      </c>
      <c r="C11" s="20" t="s">
        <v>48</v>
      </c>
      <c r="D11" s="46">
        <v>205819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205819</v>
      </c>
      <c r="P11" s="47">
        <f t="shared" si="2"/>
        <v>9.843560189392127</v>
      </c>
      <c r="Q11" s="9"/>
    </row>
    <row r="12" spans="1:134" ht="15.75">
      <c r="A12" s="28" t="s">
        <v>24</v>
      </c>
      <c r="B12" s="29"/>
      <c r="C12" s="30"/>
      <c r="D12" s="31">
        <f t="shared" ref="D12:N12" si="3">SUM(D13:D13)</f>
        <v>4089159</v>
      </c>
      <c r="E12" s="31">
        <f t="shared" si="3"/>
        <v>198175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4287334</v>
      </c>
      <c r="P12" s="43">
        <f t="shared" si="2"/>
        <v>205.04730020565307</v>
      </c>
      <c r="Q12" s="10"/>
    </row>
    <row r="13" spans="1:134">
      <c r="A13" s="12"/>
      <c r="B13" s="44">
        <v>521</v>
      </c>
      <c r="C13" s="20" t="s">
        <v>25</v>
      </c>
      <c r="D13" s="46">
        <v>4089159</v>
      </c>
      <c r="E13" s="46">
        <v>198175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4287334</v>
      </c>
      <c r="P13" s="47">
        <f t="shared" si="2"/>
        <v>205.04730020565307</v>
      </c>
      <c r="Q13" s="9"/>
    </row>
    <row r="14" spans="1:134" ht="15.75">
      <c r="A14" s="28" t="s">
        <v>26</v>
      </c>
      <c r="B14" s="29"/>
      <c r="C14" s="30"/>
      <c r="D14" s="31">
        <f t="shared" ref="D14:N14" si="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8636612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42">
        <f t="shared" si="1"/>
        <v>8636612</v>
      </c>
      <c r="P14" s="43">
        <f t="shared" si="2"/>
        <v>413.05715242240183</v>
      </c>
      <c r="Q14" s="10"/>
    </row>
    <row r="15" spans="1:134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4802991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4802991</v>
      </c>
      <c r="P15" s="47">
        <f t="shared" si="2"/>
        <v>229.70926395332154</v>
      </c>
      <c r="Q15" s="9"/>
    </row>
    <row r="16" spans="1:134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3370599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3370599</v>
      </c>
      <c r="P16" s="47">
        <f t="shared" si="2"/>
        <v>161.20326175331198</v>
      </c>
      <c r="Q16" s="9"/>
    </row>
    <row r="17" spans="1:120">
      <c r="A17" s="12"/>
      <c r="B17" s="44">
        <v>539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463022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463022</v>
      </c>
      <c r="P17" s="47">
        <f t="shared" si="2"/>
        <v>22.144626715768329</v>
      </c>
      <c r="Q17" s="9"/>
    </row>
    <row r="18" spans="1:120" ht="15.75">
      <c r="A18" s="28" t="s">
        <v>31</v>
      </c>
      <c r="B18" s="29"/>
      <c r="C18" s="30"/>
      <c r="D18" s="31">
        <f t="shared" ref="D18:N18" si="5">SUM(D19:D20)</f>
        <v>4582678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31">
        <f t="shared" ref="O18:O24" si="6">SUM(D18:N18)</f>
        <v>4582678</v>
      </c>
      <c r="P18" s="43">
        <f t="shared" si="2"/>
        <v>219.17250944569324</v>
      </c>
      <c r="Q18" s="10"/>
    </row>
    <row r="19" spans="1:120">
      <c r="A19" s="12"/>
      <c r="B19" s="44">
        <v>541</v>
      </c>
      <c r="C19" s="20" t="s">
        <v>32</v>
      </c>
      <c r="D19" s="46">
        <v>4271121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4271121</v>
      </c>
      <c r="P19" s="47">
        <f t="shared" si="2"/>
        <v>204.27189248648907</v>
      </c>
      <c r="Q19" s="9"/>
    </row>
    <row r="20" spans="1:120">
      <c r="A20" s="12"/>
      <c r="B20" s="44">
        <v>549</v>
      </c>
      <c r="C20" s="20" t="s">
        <v>50</v>
      </c>
      <c r="D20" s="46">
        <v>311557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311557</v>
      </c>
      <c r="P20" s="47">
        <f t="shared" si="2"/>
        <v>14.90061695920417</v>
      </c>
      <c r="Q20" s="9"/>
    </row>
    <row r="21" spans="1:120" ht="15.75">
      <c r="A21" s="28" t="s">
        <v>33</v>
      </c>
      <c r="B21" s="29"/>
      <c r="C21" s="30"/>
      <c r="D21" s="31">
        <f t="shared" ref="D21:N21" si="7">SUM(D22:D23)</f>
        <v>0</v>
      </c>
      <c r="E21" s="31">
        <f t="shared" si="7"/>
        <v>48027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6607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6"/>
        <v>54634</v>
      </c>
      <c r="P21" s="43">
        <f t="shared" si="2"/>
        <v>2.6129417953991103</v>
      </c>
      <c r="Q21" s="10"/>
    </row>
    <row r="22" spans="1:120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6607</v>
      </c>
      <c r="P22" s="47">
        <f t="shared" si="2"/>
        <v>0.31598833038404517</v>
      </c>
      <c r="Q22" s="9"/>
    </row>
    <row r="23" spans="1:120">
      <c r="A23" s="13"/>
      <c r="B23" s="45">
        <v>559</v>
      </c>
      <c r="C23" s="21" t="s">
        <v>56</v>
      </c>
      <c r="D23" s="46">
        <v>0</v>
      </c>
      <c r="E23" s="46">
        <v>48027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48027</v>
      </c>
      <c r="P23" s="47">
        <f t="shared" si="2"/>
        <v>2.2969534650150654</v>
      </c>
      <c r="Q23" s="9"/>
    </row>
    <row r="24" spans="1:120" ht="15.75">
      <c r="A24" s="28" t="s">
        <v>88</v>
      </c>
      <c r="B24" s="29"/>
      <c r="C24" s="30"/>
      <c r="D24" s="31">
        <f t="shared" ref="D24:N24" si="8">SUM(D25:D25)</f>
        <v>0</v>
      </c>
      <c r="E24" s="31">
        <f t="shared" si="8"/>
        <v>72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6"/>
        <v>72</v>
      </c>
      <c r="P24" s="43">
        <f t="shared" si="2"/>
        <v>3.443493232579272E-3</v>
      </c>
      <c r="Q24" s="10"/>
    </row>
    <row r="25" spans="1:120">
      <c r="A25" s="12"/>
      <c r="B25" s="44">
        <v>569</v>
      </c>
      <c r="C25" s="20" t="s">
        <v>89</v>
      </c>
      <c r="D25" s="46">
        <v>0</v>
      </c>
      <c r="E25" s="46">
        <v>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2" si="9">SUM(D25:N25)</f>
        <v>72</v>
      </c>
      <c r="P25" s="47">
        <f t="shared" si="2"/>
        <v>3.443493232579272E-3</v>
      </c>
      <c r="Q25" s="9"/>
    </row>
    <row r="26" spans="1:120" ht="15.75">
      <c r="A26" s="28" t="s">
        <v>35</v>
      </c>
      <c r="B26" s="29"/>
      <c r="C26" s="30"/>
      <c r="D26" s="31">
        <f t="shared" ref="D26:N26" si="10">SUM(D27:D28)</f>
        <v>1203276</v>
      </c>
      <c r="E26" s="31">
        <f t="shared" si="10"/>
        <v>620191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10"/>
        <v>0</v>
      </c>
      <c r="O26" s="31">
        <f t="shared" si="9"/>
        <v>1823467</v>
      </c>
      <c r="P26" s="43">
        <f t="shared" si="2"/>
        <v>87.209670476828165</v>
      </c>
      <c r="Q26" s="9"/>
    </row>
    <row r="27" spans="1:120">
      <c r="A27" s="12"/>
      <c r="B27" s="44">
        <v>572</v>
      </c>
      <c r="C27" s="20" t="s">
        <v>37</v>
      </c>
      <c r="D27" s="46">
        <v>1114356</v>
      </c>
      <c r="E27" s="46">
        <v>620191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9"/>
        <v>1734547</v>
      </c>
      <c r="P27" s="47">
        <f t="shared" si="2"/>
        <v>82.956956334592761</v>
      </c>
      <c r="Q27" s="9"/>
    </row>
    <row r="28" spans="1:120">
      <c r="A28" s="12"/>
      <c r="B28" s="44">
        <v>575</v>
      </c>
      <c r="C28" s="20" t="s">
        <v>38</v>
      </c>
      <c r="D28" s="46">
        <v>88920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9"/>
        <v>88920</v>
      </c>
      <c r="P28" s="47">
        <f t="shared" si="2"/>
        <v>4.2527141422354013</v>
      </c>
      <c r="Q28" s="9"/>
    </row>
    <row r="29" spans="1:120" ht="15.75">
      <c r="A29" s="28" t="s">
        <v>40</v>
      </c>
      <c r="B29" s="29"/>
      <c r="C29" s="30"/>
      <c r="D29" s="31">
        <f t="shared" ref="D29:N29" si="11">SUM(D30:D31)</f>
        <v>156812</v>
      </c>
      <c r="E29" s="31">
        <f t="shared" si="11"/>
        <v>532080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183486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9"/>
        <v>872378</v>
      </c>
      <c r="P29" s="43">
        <f t="shared" si="2"/>
        <v>41.722607489597777</v>
      </c>
      <c r="Q29" s="9"/>
    </row>
    <row r="30" spans="1:120">
      <c r="A30" s="12"/>
      <c r="B30" s="44">
        <v>581</v>
      </c>
      <c r="C30" s="20" t="s">
        <v>97</v>
      </c>
      <c r="D30" s="46">
        <v>156812</v>
      </c>
      <c r="E30" s="46">
        <v>532080</v>
      </c>
      <c r="F30" s="46">
        <v>0</v>
      </c>
      <c r="G30" s="46">
        <v>0</v>
      </c>
      <c r="H30" s="46">
        <v>0</v>
      </c>
      <c r="I30" s="46">
        <v>10000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698892</v>
      </c>
      <c r="P30" s="47">
        <f t="shared" si="2"/>
        <v>33.425414893108233</v>
      </c>
      <c r="Q30" s="9"/>
    </row>
    <row r="31" spans="1:120" ht="15.75" thickBot="1">
      <c r="A31" s="12"/>
      <c r="B31" s="44">
        <v>591</v>
      </c>
      <c r="C31" s="20" t="s">
        <v>98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173486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173486</v>
      </c>
      <c r="P31" s="47">
        <f t="shared" si="2"/>
        <v>8.2971925964895501</v>
      </c>
      <c r="Q31" s="9"/>
    </row>
    <row r="32" spans="1:120" ht="16.5" thickBot="1">
      <c r="A32" s="14" t="s">
        <v>10</v>
      </c>
      <c r="B32" s="23"/>
      <c r="C32" s="22"/>
      <c r="D32" s="15">
        <f>SUM(D5,D12,D14,D18,D21,D24,D26,D29)</f>
        <v>14114855</v>
      </c>
      <c r="E32" s="15">
        <f t="shared" ref="E32:N32" si="12">SUM(E5,E12,E14,E18,E21,E24,E26,E29)</f>
        <v>1398545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8826705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12"/>
        <v>0</v>
      </c>
      <c r="O32" s="15">
        <f t="shared" si="9"/>
        <v>24340105</v>
      </c>
      <c r="P32" s="37">
        <f t="shared" si="2"/>
        <v>1164.0970395523459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99</v>
      </c>
      <c r="N34" s="93"/>
      <c r="O34" s="93"/>
      <c r="P34" s="41">
        <v>20909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9795044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9795044</v>
      </c>
      <c r="O5" s="32">
        <f t="shared" ref="O5:O32" si="2">(N5/O$34)</f>
        <v>564.42572317621295</v>
      </c>
      <c r="P5" s="6"/>
    </row>
    <row r="6" spans="1:133">
      <c r="A6" s="12"/>
      <c r="B6" s="44">
        <v>511</v>
      </c>
      <c r="C6" s="20" t="s">
        <v>19</v>
      </c>
      <c r="D6" s="46">
        <v>72476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72476</v>
      </c>
      <c r="O6" s="47">
        <f t="shared" si="2"/>
        <v>4.1763282240405672</v>
      </c>
      <c r="P6" s="9"/>
    </row>
    <row r="7" spans="1:133">
      <c r="A7" s="12"/>
      <c r="B7" s="44">
        <v>512</v>
      </c>
      <c r="C7" s="20" t="s">
        <v>20</v>
      </c>
      <c r="D7" s="46">
        <v>296947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296947</v>
      </c>
      <c r="O7" s="47">
        <f t="shared" si="2"/>
        <v>17.111155929468712</v>
      </c>
      <c r="P7" s="9"/>
    </row>
    <row r="8" spans="1:133">
      <c r="A8" s="12"/>
      <c r="B8" s="44">
        <v>513</v>
      </c>
      <c r="C8" s="20" t="s">
        <v>21</v>
      </c>
      <c r="D8" s="46">
        <v>8028362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8028362</v>
      </c>
      <c r="O8" s="47">
        <f t="shared" si="2"/>
        <v>462.62314163881524</v>
      </c>
      <c r="P8" s="9"/>
    </row>
    <row r="9" spans="1:133">
      <c r="A9" s="12"/>
      <c r="B9" s="44">
        <v>515</v>
      </c>
      <c r="C9" s="20" t="s">
        <v>22</v>
      </c>
      <c r="D9" s="46">
        <v>986918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986918</v>
      </c>
      <c r="O9" s="47">
        <f t="shared" si="2"/>
        <v>56.86977065806154</v>
      </c>
      <c r="P9" s="9"/>
    </row>
    <row r="10" spans="1:133">
      <c r="A10" s="12"/>
      <c r="B10" s="44">
        <v>516</v>
      </c>
      <c r="C10" s="20" t="s">
        <v>80</v>
      </c>
      <c r="D10" s="46">
        <v>218257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218257</v>
      </c>
      <c r="O10" s="47">
        <f t="shared" si="2"/>
        <v>12.576754638700011</v>
      </c>
      <c r="P10" s="9"/>
    </row>
    <row r="11" spans="1:133">
      <c r="A11" s="12"/>
      <c r="B11" s="44">
        <v>519</v>
      </c>
      <c r="C11" s="20" t="s">
        <v>62</v>
      </c>
      <c r="D11" s="46">
        <v>192084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192084</v>
      </c>
      <c r="O11" s="47">
        <f t="shared" si="2"/>
        <v>11.068572087126887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9467304</v>
      </c>
      <c r="E12" s="31">
        <f t="shared" si="3"/>
        <v>320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9467624</v>
      </c>
      <c r="O12" s="43">
        <f t="shared" si="2"/>
        <v>545.55860320387228</v>
      </c>
      <c r="P12" s="10"/>
    </row>
    <row r="13" spans="1:133">
      <c r="A13" s="12"/>
      <c r="B13" s="44">
        <v>521</v>
      </c>
      <c r="C13" s="20" t="s">
        <v>25</v>
      </c>
      <c r="D13" s="46">
        <v>9467304</v>
      </c>
      <c r="E13" s="46">
        <v>320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9467624</v>
      </c>
      <c r="O13" s="47">
        <f t="shared" si="2"/>
        <v>545.55860320387228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9305015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9305015</v>
      </c>
      <c r="O14" s="43">
        <f t="shared" si="2"/>
        <v>536.18848680419501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5007762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5007762</v>
      </c>
      <c r="O15" s="47">
        <f t="shared" si="2"/>
        <v>288.56528754177714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3823333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3823333</v>
      </c>
      <c r="O16" s="47">
        <f t="shared" si="2"/>
        <v>220.3142215051285</v>
      </c>
      <c r="P16" s="9"/>
    </row>
    <row r="17" spans="1:119">
      <c r="A17" s="12"/>
      <c r="B17" s="44">
        <v>539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473920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473920</v>
      </c>
      <c r="O17" s="47">
        <f t="shared" si="2"/>
        <v>27.308977757289387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SUM(D19:D20)</f>
        <v>4036882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4" si="6">SUM(D18:M18)</f>
        <v>4036882</v>
      </c>
      <c r="O18" s="43">
        <f t="shared" si="2"/>
        <v>232.61968422265761</v>
      </c>
      <c r="P18" s="10"/>
    </row>
    <row r="19" spans="1:119">
      <c r="A19" s="12"/>
      <c r="B19" s="44">
        <v>541</v>
      </c>
      <c r="C19" s="20" t="s">
        <v>64</v>
      </c>
      <c r="D19" s="46">
        <v>3755617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3755617</v>
      </c>
      <c r="O19" s="47">
        <f t="shared" si="2"/>
        <v>216.41218162959549</v>
      </c>
      <c r="P19" s="9"/>
    </row>
    <row r="20" spans="1:119">
      <c r="A20" s="12"/>
      <c r="B20" s="44">
        <v>549</v>
      </c>
      <c r="C20" s="20" t="s">
        <v>65</v>
      </c>
      <c r="D20" s="46">
        <v>281265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281265</v>
      </c>
      <c r="O20" s="47">
        <f t="shared" si="2"/>
        <v>16.207502593062117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SUM(D22:D23)</f>
        <v>0</v>
      </c>
      <c r="E21" s="31">
        <f t="shared" si="7"/>
        <v>161830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6606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168436</v>
      </c>
      <c r="O21" s="43">
        <f t="shared" si="2"/>
        <v>9.7058891321885437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6606</v>
      </c>
      <c r="O22" s="47">
        <f t="shared" si="2"/>
        <v>0.38066151895816525</v>
      </c>
      <c r="P22" s="9"/>
    </row>
    <row r="23" spans="1:119">
      <c r="A23" s="13"/>
      <c r="B23" s="45">
        <v>559</v>
      </c>
      <c r="C23" s="21" t="s">
        <v>56</v>
      </c>
      <c r="D23" s="46">
        <v>0</v>
      </c>
      <c r="E23" s="46">
        <v>161830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161830</v>
      </c>
      <c r="O23" s="47">
        <f t="shared" si="2"/>
        <v>9.3252276132303784</v>
      </c>
      <c r="P23" s="9"/>
    </row>
    <row r="24" spans="1:119" ht="15.75">
      <c r="A24" s="28" t="s">
        <v>88</v>
      </c>
      <c r="B24" s="29"/>
      <c r="C24" s="30"/>
      <c r="D24" s="31">
        <f t="shared" ref="D24:M24" si="8">SUM(D25:D25)</f>
        <v>0</v>
      </c>
      <c r="E24" s="31">
        <f t="shared" si="8"/>
        <v>374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374</v>
      </c>
      <c r="O24" s="43">
        <f t="shared" si="2"/>
        <v>2.1551227382735967E-2</v>
      </c>
      <c r="P24" s="10"/>
    </row>
    <row r="25" spans="1:119">
      <c r="A25" s="12"/>
      <c r="B25" s="44">
        <v>569</v>
      </c>
      <c r="C25" s="20" t="s">
        <v>89</v>
      </c>
      <c r="D25" s="46">
        <v>0</v>
      </c>
      <c r="E25" s="46">
        <v>374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9">SUM(D25:M25)</f>
        <v>374</v>
      </c>
      <c r="O25" s="47">
        <f t="shared" si="2"/>
        <v>2.1551227382735967E-2</v>
      </c>
      <c r="P25" s="9"/>
    </row>
    <row r="26" spans="1:119" ht="15.75">
      <c r="A26" s="28" t="s">
        <v>35</v>
      </c>
      <c r="B26" s="29"/>
      <c r="C26" s="30"/>
      <c r="D26" s="31">
        <f t="shared" ref="D26:M26" si="10">SUM(D27:D28)</f>
        <v>1480708</v>
      </c>
      <c r="E26" s="31">
        <f t="shared" si="10"/>
        <v>1029430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2510138</v>
      </c>
      <c r="O26" s="43">
        <f t="shared" si="2"/>
        <v>144.64319465252967</v>
      </c>
      <c r="P26" s="9"/>
    </row>
    <row r="27" spans="1:119">
      <c r="A27" s="12"/>
      <c r="B27" s="44">
        <v>572</v>
      </c>
      <c r="C27" s="20" t="s">
        <v>67</v>
      </c>
      <c r="D27" s="46">
        <v>1360838</v>
      </c>
      <c r="E27" s="46">
        <v>1029430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2390268</v>
      </c>
      <c r="O27" s="47">
        <f t="shared" si="2"/>
        <v>137.73585340555491</v>
      </c>
      <c r="P27" s="9"/>
    </row>
    <row r="28" spans="1:119">
      <c r="A28" s="12"/>
      <c r="B28" s="44">
        <v>575</v>
      </c>
      <c r="C28" s="20" t="s">
        <v>68</v>
      </c>
      <c r="D28" s="46">
        <v>119870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119870</v>
      </c>
      <c r="O28" s="47">
        <f t="shared" si="2"/>
        <v>6.9073412469747613</v>
      </c>
      <c r="P28" s="9"/>
    </row>
    <row r="29" spans="1:119" ht="15.75">
      <c r="A29" s="28" t="s">
        <v>69</v>
      </c>
      <c r="B29" s="29"/>
      <c r="C29" s="30"/>
      <c r="D29" s="31">
        <f t="shared" ref="D29:M29" si="11">SUM(D30:D31)</f>
        <v>200019</v>
      </c>
      <c r="E29" s="31">
        <f t="shared" si="11"/>
        <v>1737242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141389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2078650</v>
      </c>
      <c r="O29" s="43">
        <f t="shared" si="2"/>
        <v>119.77930160193615</v>
      </c>
      <c r="P29" s="9"/>
    </row>
    <row r="30" spans="1:119">
      <c r="A30" s="12"/>
      <c r="B30" s="44">
        <v>581</v>
      </c>
      <c r="C30" s="20" t="s">
        <v>70</v>
      </c>
      <c r="D30" s="46">
        <v>200019</v>
      </c>
      <c r="E30" s="46">
        <v>1737242</v>
      </c>
      <c r="F30" s="46">
        <v>0</v>
      </c>
      <c r="G30" s="46">
        <v>0</v>
      </c>
      <c r="H30" s="46">
        <v>0</v>
      </c>
      <c r="I30" s="46">
        <v>10000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1947261</v>
      </c>
      <c r="O30" s="47">
        <f t="shared" si="2"/>
        <v>112.20819407629365</v>
      </c>
      <c r="P30" s="9"/>
    </row>
    <row r="31" spans="1:119" ht="15.75" thickBot="1">
      <c r="A31" s="12"/>
      <c r="B31" s="44">
        <v>591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131389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131389</v>
      </c>
      <c r="O31" s="47">
        <f t="shared" si="2"/>
        <v>7.5711075256425033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SUM(D5,D12,D14,D18,D21,D24,D26,D29)</f>
        <v>24979957</v>
      </c>
      <c r="E32" s="15">
        <f t="shared" si="12"/>
        <v>2929196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9453010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37362163</v>
      </c>
      <c r="O32" s="37">
        <f t="shared" si="2"/>
        <v>2152.9424340209748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92</v>
      </c>
      <c r="M34" s="93"/>
      <c r="N34" s="93"/>
      <c r="O34" s="41">
        <v>17354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3375095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3375095</v>
      </c>
      <c r="O5" s="32">
        <f t="shared" ref="O5:O32" si="2">(N5/O$34)</f>
        <v>266.48993288590606</v>
      </c>
      <c r="P5" s="6"/>
    </row>
    <row r="6" spans="1:133">
      <c r="A6" s="12"/>
      <c r="B6" s="44">
        <v>511</v>
      </c>
      <c r="C6" s="20" t="s">
        <v>19</v>
      </c>
      <c r="D6" s="46">
        <v>99200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99200</v>
      </c>
      <c r="O6" s="47">
        <f t="shared" si="2"/>
        <v>7.8326095538886698</v>
      </c>
      <c r="P6" s="9"/>
    </row>
    <row r="7" spans="1:133">
      <c r="A7" s="12"/>
      <c r="B7" s="44">
        <v>512</v>
      </c>
      <c r="C7" s="20" t="s">
        <v>20</v>
      </c>
      <c r="D7" s="46">
        <v>264678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264678</v>
      </c>
      <c r="O7" s="47">
        <f t="shared" si="2"/>
        <v>20.898381365969207</v>
      </c>
      <c r="P7" s="9"/>
    </row>
    <row r="8" spans="1:133">
      <c r="A8" s="12"/>
      <c r="B8" s="44">
        <v>513</v>
      </c>
      <c r="C8" s="20" t="s">
        <v>21</v>
      </c>
      <c r="D8" s="46">
        <v>1842239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1842239</v>
      </c>
      <c r="O8" s="47">
        <f t="shared" si="2"/>
        <v>145.45906040268457</v>
      </c>
      <c r="P8" s="9"/>
    </row>
    <row r="9" spans="1:133">
      <c r="A9" s="12"/>
      <c r="B9" s="44">
        <v>516</v>
      </c>
      <c r="C9" s="20" t="s">
        <v>80</v>
      </c>
      <c r="D9" s="46">
        <v>831397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831397</v>
      </c>
      <c r="O9" s="47">
        <f t="shared" si="2"/>
        <v>65.645242795104622</v>
      </c>
      <c r="P9" s="9"/>
    </row>
    <row r="10" spans="1:133">
      <c r="A10" s="12"/>
      <c r="B10" s="44">
        <v>518</v>
      </c>
      <c r="C10" s="20" t="s">
        <v>87</v>
      </c>
      <c r="D10" s="46">
        <v>158233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158233</v>
      </c>
      <c r="O10" s="47">
        <f t="shared" si="2"/>
        <v>12.493722858270825</v>
      </c>
      <c r="P10" s="9"/>
    </row>
    <row r="11" spans="1:133">
      <c r="A11" s="12"/>
      <c r="B11" s="44">
        <v>519</v>
      </c>
      <c r="C11" s="20" t="s">
        <v>62</v>
      </c>
      <c r="D11" s="46">
        <v>179348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179348</v>
      </c>
      <c r="O11" s="47">
        <f t="shared" si="2"/>
        <v>14.160915909988157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5340171</v>
      </c>
      <c r="E12" s="31">
        <f t="shared" si="3"/>
        <v>2020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5342191</v>
      </c>
      <c r="O12" s="43">
        <f t="shared" si="2"/>
        <v>421.80742202921437</v>
      </c>
      <c r="P12" s="10"/>
    </row>
    <row r="13" spans="1:133">
      <c r="A13" s="12"/>
      <c r="B13" s="44">
        <v>521</v>
      </c>
      <c r="C13" s="20" t="s">
        <v>25</v>
      </c>
      <c r="D13" s="46">
        <v>5340171</v>
      </c>
      <c r="E13" s="46">
        <v>2020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5342191</v>
      </c>
      <c r="O13" s="47">
        <f t="shared" si="2"/>
        <v>421.80742202921437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6297109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6297109</v>
      </c>
      <c r="O14" s="43">
        <f t="shared" si="2"/>
        <v>497.2056060007896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3985644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3985644</v>
      </c>
      <c r="O15" s="47">
        <f t="shared" si="2"/>
        <v>314.69751283063562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2066434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2066434</v>
      </c>
      <c r="O16" s="47">
        <f t="shared" si="2"/>
        <v>163.16099486774576</v>
      </c>
      <c r="P16" s="9"/>
    </row>
    <row r="17" spans="1:119">
      <c r="A17" s="12"/>
      <c r="B17" s="44">
        <v>539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245031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245031</v>
      </c>
      <c r="O17" s="47">
        <f t="shared" si="2"/>
        <v>19.347098302408213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SUM(D19:D20)</f>
        <v>2662900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4" si="6">SUM(D18:M18)</f>
        <v>2662900</v>
      </c>
      <c r="O18" s="43">
        <f t="shared" si="2"/>
        <v>210.25661271219897</v>
      </c>
      <c r="P18" s="10"/>
    </row>
    <row r="19" spans="1:119">
      <c r="A19" s="12"/>
      <c r="B19" s="44">
        <v>541</v>
      </c>
      <c r="C19" s="20" t="s">
        <v>64</v>
      </c>
      <c r="D19" s="46">
        <v>2373888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2373888</v>
      </c>
      <c r="O19" s="47">
        <f t="shared" si="2"/>
        <v>187.43687327279906</v>
      </c>
      <c r="P19" s="9"/>
    </row>
    <row r="20" spans="1:119">
      <c r="A20" s="12"/>
      <c r="B20" s="44">
        <v>549</v>
      </c>
      <c r="C20" s="20" t="s">
        <v>65</v>
      </c>
      <c r="D20" s="46">
        <v>289012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289012</v>
      </c>
      <c r="O20" s="47">
        <f t="shared" si="2"/>
        <v>22.819739439399921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SUM(D22:D23)</f>
        <v>0</v>
      </c>
      <c r="E21" s="31">
        <f t="shared" si="7"/>
        <v>228909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6607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235516</v>
      </c>
      <c r="O21" s="43">
        <f t="shared" si="2"/>
        <v>18.595815238847216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6607</v>
      </c>
      <c r="O22" s="47">
        <f t="shared" si="2"/>
        <v>0.52167390446111328</v>
      </c>
      <c r="P22" s="9"/>
    </row>
    <row r="23" spans="1:119">
      <c r="A23" s="13"/>
      <c r="B23" s="45">
        <v>559</v>
      </c>
      <c r="C23" s="21" t="s">
        <v>56</v>
      </c>
      <c r="D23" s="46">
        <v>0</v>
      </c>
      <c r="E23" s="46">
        <v>228909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228909</v>
      </c>
      <c r="O23" s="47">
        <f t="shared" si="2"/>
        <v>18.074141334386102</v>
      </c>
      <c r="P23" s="9"/>
    </row>
    <row r="24" spans="1:119" ht="15.75">
      <c r="A24" s="28" t="s">
        <v>88</v>
      </c>
      <c r="B24" s="29"/>
      <c r="C24" s="30"/>
      <c r="D24" s="31">
        <f t="shared" ref="D24:M24" si="8">SUM(D25:D25)</f>
        <v>0</v>
      </c>
      <c r="E24" s="31">
        <f t="shared" si="8"/>
        <v>115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115</v>
      </c>
      <c r="O24" s="43">
        <f t="shared" si="2"/>
        <v>9.080142123963679E-3</v>
      </c>
      <c r="P24" s="10"/>
    </row>
    <row r="25" spans="1:119">
      <c r="A25" s="12"/>
      <c r="B25" s="44">
        <v>569</v>
      </c>
      <c r="C25" s="20" t="s">
        <v>89</v>
      </c>
      <c r="D25" s="46">
        <v>0</v>
      </c>
      <c r="E25" s="46">
        <v>115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9">SUM(D25:M25)</f>
        <v>115</v>
      </c>
      <c r="O25" s="47">
        <f t="shared" si="2"/>
        <v>9.080142123963679E-3</v>
      </c>
      <c r="P25" s="9"/>
    </row>
    <row r="26" spans="1:119" ht="15.75">
      <c r="A26" s="28" t="s">
        <v>35</v>
      </c>
      <c r="B26" s="29"/>
      <c r="C26" s="30"/>
      <c r="D26" s="31">
        <f t="shared" ref="D26:M26" si="10">SUM(D27:D28)</f>
        <v>913602</v>
      </c>
      <c r="E26" s="31">
        <f t="shared" si="10"/>
        <v>163624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9"/>
        <v>1077226</v>
      </c>
      <c r="O26" s="43">
        <f t="shared" si="2"/>
        <v>85.055349388077374</v>
      </c>
      <c r="P26" s="9"/>
    </row>
    <row r="27" spans="1:119">
      <c r="A27" s="12"/>
      <c r="B27" s="44">
        <v>572</v>
      </c>
      <c r="C27" s="20" t="s">
        <v>67</v>
      </c>
      <c r="D27" s="46">
        <v>793216</v>
      </c>
      <c r="E27" s="46">
        <v>163624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956840</v>
      </c>
      <c r="O27" s="47">
        <f t="shared" si="2"/>
        <v>75.549940781681798</v>
      </c>
      <c r="P27" s="9"/>
    </row>
    <row r="28" spans="1:119">
      <c r="A28" s="12"/>
      <c r="B28" s="44">
        <v>575</v>
      </c>
      <c r="C28" s="20" t="s">
        <v>68</v>
      </c>
      <c r="D28" s="46">
        <v>120386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120386</v>
      </c>
      <c r="O28" s="47">
        <f t="shared" si="2"/>
        <v>9.5054086063955783</v>
      </c>
      <c r="P28" s="9"/>
    </row>
    <row r="29" spans="1:119" ht="15.75">
      <c r="A29" s="28" t="s">
        <v>69</v>
      </c>
      <c r="B29" s="29"/>
      <c r="C29" s="30"/>
      <c r="D29" s="31">
        <f t="shared" ref="D29:M29" si="11">SUM(D30:D31)</f>
        <v>0</v>
      </c>
      <c r="E29" s="31">
        <f t="shared" si="11"/>
        <v>763980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611326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1375306</v>
      </c>
      <c r="O29" s="43">
        <f t="shared" si="2"/>
        <v>108.59107777339123</v>
      </c>
      <c r="P29" s="9"/>
    </row>
    <row r="30" spans="1:119">
      <c r="A30" s="12"/>
      <c r="B30" s="44">
        <v>581</v>
      </c>
      <c r="C30" s="20" t="s">
        <v>70</v>
      </c>
      <c r="D30" s="46">
        <v>0</v>
      </c>
      <c r="E30" s="46">
        <v>763980</v>
      </c>
      <c r="F30" s="46">
        <v>0</v>
      </c>
      <c r="G30" s="46">
        <v>0</v>
      </c>
      <c r="H30" s="46">
        <v>0</v>
      </c>
      <c r="I30" s="46">
        <v>460000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1223980</v>
      </c>
      <c r="O30" s="47">
        <f t="shared" si="2"/>
        <v>96.642716146861432</v>
      </c>
      <c r="P30" s="9"/>
    </row>
    <row r="31" spans="1:119" ht="15.75" thickBot="1">
      <c r="A31" s="12"/>
      <c r="B31" s="44">
        <v>591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151326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151326</v>
      </c>
      <c r="O31" s="47">
        <f t="shared" si="2"/>
        <v>11.948361626529806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SUM(D5,D12,D14,D18,D21,D24,D26,D29)</f>
        <v>12291768</v>
      </c>
      <c r="E32" s="15">
        <f t="shared" si="12"/>
        <v>1158648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6915042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20365458</v>
      </c>
      <c r="O32" s="37">
        <f t="shared" si="2"/>
        <v>1608.0108961705487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90</v>
      </c>
      <c r="M34" s="93"/>
      <c r="N34" s="93"/>
      <c r="O34" s="41">
        <v>12665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2379131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2379131</v>
      </c>
      <c r="O5" s="32">
        <f t="shared" ref="O5:O32" si="1">(N5/O$34)</f>
        <v>250.14520029439595</v>
      </c>
      <c r="P5" s="6"/>
    </row>
    <row r="6" spans="1:133">
      <c r="A6" s="12"/>
      <c r="B6" s="44">
        <v>511</v>
      </c>
      <c r="C6" s="20" t="s">
        <v>19</v>
      </c>
      <c r="D6" s="46">
        <v>68761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68761</v>
      </c>
      <c r="O6" s="47">
        <f t="shared" si="1"/>
        <v>7.2296288508043318</v>
      </c>
      <c r="P6" s="9"/>
    </row>
    <row r="7" spans="1:133">
      <c r="A7" s="12"/>
      <c r="B7" s="44">
        <v>512</v>
      </c>
      <c r="C7" s="20" t="s">
        <v>20</v>
      </c>
      <c r="D7" s="46">
        <v>220436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220436</v>
      </c>
      <c r="O7" s="47">
        <f t="shared" si="1"/>
        <v>23.176953001787403</v>
      </c>
      <c r="P7" s="9"/>
    </row>
    <row r="8" spans="1:133">
      <c r="A8" s="12"/>
      <c r="B8" s="44">
        <v>513</v>
      </c>
      <c r="C8" s="20" t="s">
        <v>21</v>
      </c>
      <c r="D8" s="46">
        <v>529354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529354</v>
      </c>
      <c r="O8" s="47">
        <f t="shared" si="1"/>
        <v>55.65702870360635</v>
      </c>
      <c r="P8" s="9"/>
    </row>
    <row r="9" spans="1:133">
      <c r="A9" s="12"/>
      <c r="B9" s="44">
        <v>515</v>
      </c>
      <c r="C9" s="20" t="s">
        <v>22</v>
      </c>
      <c r="D9" s="46">
        <v>763280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763280</v>
      </c>
      <c r="O9" s="47">
        <f t="shared" si="1"/>
        <v>80.252339396488281</v>
      </c>
      <c r="P9" s="9"/>
    </row>
    <row r="10" spans="1:133">
      <c r="A10" s="12"/>
      <c r="B10" s="44">
        <v>516</v>
      </c>
      <c r="C10" s="20" t="s">
        <v>80</v>
      </c>
      <c r="D10" s="46">
        <v>99425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99425</v>
      </c>
      <c r="O10" s="47">
        <f t="shared" si="1"/>
        <v>10.453685206602881</v>
      </c>
      <c r="P10" s="9"/>
    </row>
    <row r="11" spans="1:133">
      <c r="A11" s="12"/>
      <c r="B11" s="44">
        <v>517</v>
      </c>
      <c r="C11" s="20" t="s">
        <v>23</v>
      </c>
      <c r="D11" s="46">
        <v>583143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583143</v>
      </c>
      <c r="O11" s="47">
        <f t="shared" si="1"/>
        <v>61.312480285984648</v>
      </c>
      <c r="P11" s="9"/>
    </row>
    <row r="12" spans="1:133">
      <c r="A12" s="12"/>
      <c r="B12" s="44">
        <v>519</v>
      </c>
      <c r="C12" s="20" t="s">
        <v>62</v>
      </c>
      <c r="D12" s="46">
        <v>114732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114732</v>
      </c>
      <c r="O12" s="47">
        <f t="shared" si="1"/>
        <v>12.063084849122069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SUM(D14:D14)</f>
        <v>4287926</v>
      </c>
      <c r="E13" s="31">
        <f t="shared" si="3"/>
        <v>145936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4433862</v>
      </c>
      <c r="O13" s="43">
        <f t="shared" si="1"/>
        <v>466.18252549679318</v>
      </c>
      <c r="P13" s="10"/>
    </row>
    <row r="14" spans="1:133">
      <c r="A14" s="12"/>
      <c r="B14" s="44">
        <v>521</v>
      </c>
      <c r="C14" s="20" t="s">
        <v>25</v>
      </c>
      <c r="D14" s="46">
        <v>4287926</v>
      </c>
      <c r="E14" s="46">
        <v>145936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4433862</v>
      </c>
      <c r="O14" s="47">
        <f t="shared" si="1"/>
        <v>466.18252549679318</v>
      </c>
      <c r="P14" s="9"/>
    </row>
    <row r="15" spans="1:133" ht="15.75">
      <c r="A15" s="28" t="s">
        <v>26</v>
      </c>
      <c r="B15" s="29"/>
      <c r="C15" s="30"/>
      <c r="D15" s="31">
        <f t="shared" ref="D15:M15" si="5">SUM(D16:D19)</f>
        <v>0</v>
      </c>
      <c r="E15" s="31">
        <f t="shared" si="5"/>
        <v>670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5776734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5777404</v>
      </c>
      <c r="O15" s="43">
        <f t="shared" si="1"/>
        <v>607.44443276206493</v>
      </c>
      <c r="P15" s="10"/>
    </row>
    <row r="16" spans="1:133">
      <c r="A16" s="12"/>
      <c r="B16" s="44">
        <v>533</v>
      </c>
      <c r="C16" s="20" t="s">
        <v>27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1807548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1807548</v>
      </c>
      <c r="O16" s="47">
        <f t="shared" si="1"/>
        <v>190.04815476816319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1815075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1815075</v>
      </c>
      <c r="O17" s="47">
        <f t="shared" si="1"/>
        <v>190.83955420039953</v>
      </c>
      <c r="P17" s="9"/>
    </row>
    <row r="18" spans="1:119">
      <c r="A18" s="12"/>
      <c r="B18" s="44">
        <v>536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1638062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1638062</v>
      </c>
      <c r="O18" s="47">
        <f t="shared" si="1"/>
        <v>172.22815687099148</v>
      </c>
      <c r="P18" s="9"/>
    </row>
    <row r="19" spans="1:119">
      <c r="A19" s="12"/>
      <c r="B19" s="44">
        <v>539</v>
      </c>
      <c r="C19" s="20" t="s">
        <v>30</v>
      </c>
      <c r="D19" s="46">
        <v>0</v>
      </c>
      <c r="E19" s="46">
        <v>670</v>
      </c>
      <c r="F19" s="46">
        <v>0</v>
      </c>
      <c r="G19" s="46">
        <v>0</v>
      </c>
      <c r="H19" s="46">
        <v>0</v>
      </c>
      <c r="I19" s="46">
        <v>516049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516719</v>
      </c>
      <c r="O19" s="47">
        <f t="shared" si="1"/>
        <v>54.328566922510774</v>
      </c>
      <c r="P19" s="9"/>
    </row>
    <row r="20" spans="1:119" ht="15.75">
      <c r="A20" s="28" t="s">
        <v>31</v>
      </c>
      <c r="B20" s="29"/>
      <c r="C20" s="30"/>
      <c r="D20" s="31">
        <f t="shared" ref="D20:M20" si="6">SUM(D21:D22)</f>
        <v>1791462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1791462</v>
      </c>
      <c r="O20" s="43">
        <f t="shared" si="1"/>
        <v>188.35684996320052</v>
      </c>
      <c r="P20" s="10"/>
    </row>
    <row r="21" spans="1:119">
      <c r="A21" s="12"/>
      <c r="B21" s="44">
        <v>541</v>
      </c>
      <c r="C21" s="20" t="s">
        <v>64</v>
      </c>
      <c r="D21" s="46">
        <v>1523081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1523081</v>
      </c>
      <c r="O21" s="47">
        <f t="shared" si="1"/>
        <v>160.13889180948377</v>
      </c>
      <c r="P21" s="9"/>
    </row>
    <row r="22" spans="1:119">
      <c r="A22" s="12"/>
      <c r="B22" s="44">
        <v>549</v>
      </c>
      <c r="C22" s="20" t="s">
        <v>65</v>
      </c>
      <c r="D22" s="46">
        <v>268381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268381</v>
      </c>
      <c r="O22" s="47">
        <f t="shared" si="1"/>
        <v>28.217958153716751</v>
      </c>
      <c r="P22" s="9"/>
    </row>
    <row r="23" spans="1:119" ht="15.75">
      <c r="A23" s="28" t="s">
        <v>33</v>
      </c>
      <c r="B23" s="29"/>
      <c r="C23" s="30"/>
      <c r="D23" s="31">
        <f t="shared" ref="D23:M23" si="8">SUM(D24:D25)</f>
        <v>0</v>
      </c>
      <c r="E23" s="31">
        <f t="shared" si="8"/>
        <v>215285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6608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221893</v>
      </c>
      <c r="O23" s="43">
        <f t="shared" si="1"/>
        <v>23.33014404373883</v>
      </c>
      <c r="P23" s="10"/>
    </row>
    <row r="24" spans="1:119">
      <c r="A24" s="13"/>
      <c r="B24" s="45">
        <v>552</v>
      </c>
      <c r="C24" s="21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6608</v>
      </c>
      <c r="O24" s="47">
        <f t="shared" si="1"/>
        <v>0.69477447166438855</v>
      </c>
      <c r="P24" s="9"/>
    </row>
    <row r="25" spans="1:119">
      <c r="A25" s="13"/>
      <c r="B25" s="45">
        <v>559</v>
      </c>
      <c r="C25" s="21" t="s">
        <v>56</v>
      </c>
      <c r="D25" s="46">
        <v>0</v>
      </c>
      <c r="E25" s="46">
        <v>215285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215285</v>
      </c>
      <c r="O25" s="47">
        <f t="shared" si="1"/>
        <v>22.635369572074442</v>
      </c>
      <c r="P25" s="9"/>
    </row>
    <row r="26" spans="1:119" ht="15.75">
      <c r="A26" s="28" t="s">
        <v>35</v>
      </c>
      <c r="B26" s="29"/>
      <c r="C26" s="30"/>
      <c r="D26" s="31">
        <f t="shared" ref="D26:M26" si="9">SUM(D27:D28)</f>
        <v>812450</v>
      </c>
      <c r="E26" s="31">
        <f t="shared" si="9"/>
        <v>28866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ref="N26:N32" si="10">SUM(D26:M26)</f>
        <v>841316</v>
      </c>
      <c r="O26" s="43">
        <f t="shared" si="1"/>
        <v>88.457154873304589</v>
      </c>
      <c r="P26" s="9"/>
    </row>
    <row r="27" spans="1:119">
      <c r="A27" s="12"/>
      <c r="B27" s="44">
        <v>572</v>
      </c>
      <c r="C27" s="20" t="s">
        <v>67</v>
      </c>
      <c r="D27" s="46">
        <v>731269</v>
      </c>
      <c r="E27" s="46">
        <v>28866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760135</v>
      </c>
      <c r="O27" s="47">
        <f t="shared" si="1"/>
        <v>79.921669645673433</v>
      </c>
      <c r="P27" s="9"/>
    </row>
    <row r="28" spans="1:119">
      <c r="A28" s="12"/>
      <c r="B28" s="44">
        <v>575</v>
      </c>
      <c r="C28" s="20" t="s">
        <v>68</v>
      </c>
      <c r="D28" s="46">
        <v>81181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81181</v>
      </c>
      <c r="O28" s="47">
        <f t="shared" si="1"/>
        <v>8.5354852276311632</v>
      </c>
      <c r="P28" s="9"/>
    </row>
    <row r="29" spans="1:119" ht="15.75">
      <c r="A29" s="28" t="s">
        <v>69</v>
      </c>
      <c r="B29" s="29"/>
      <c r="C29" s="30"/>
      <c r="D29" s="31">
        <f t="shared" ref="D29:M29" si="11">SUM(D30:D31)</f>
        <v>68220</v>
      </c>
      <c r="E29" s="31">
        <f t="shared" si="11"/>
        <v>291610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554400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914230</v>
      </c>
      <c r="O29" s="43">
        <f t="shared" si="1"/>
        <v>96.123436021448853</v>
      </c>
      <c r="P29" s="9"/>
    </row>
    <row r="30" spans="1:119">
      <c r="A30" s="12"/>
      <c r="B30" s="44">
        <v>581</v>
      </c>
      <c r="C30" s="20" t="s">
        <v>70</v>
      </c>
      <c r="D30" s="46">
        <v>68220</v>
      </c>
      <c r="E30" s="46">
        <v>291610</v>
      </c>
      <c r="F30" s="46">
        <v>0</v>
      </c>
      <c r="G30" s="46">
        <v>0</v>
      </c>
      <c r="H30" s="46">
        <v>0</v>
      </c>
      <c r="I30" s="46">
        <v>410000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769830</v>
      </c>
      <c r="O30" s="47">
        <f t="shared" si="1"/>
        <v>80.941015666070868</v>
      </c>
      <c r="P30" s="9"/>
    </row>
    <row r="31" spans="1:119" ht="15.75" thickBot="1">
      <c r="A31" s="12"/>
      <c r="B31" s="44">
        <v>591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144400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144400</v>
      </c>
      <c r="O31" s="47">
        <f t="shared" si="1"/>
        <v>15.182420355377984</v>
      </c>
      <c r="P31" s="9"/>
    </row>
    <row r="32" spans="1:119" ht="16.5" thickBot="1">
      <c r="A32" s="14" t="s">
        <v>10</v>
      </c>
      <c r="B32" s="23"/>
      <c r="C32" s="22"/>
      <c r="D32" s="15">
        <f>SUM(D5,D13,D15,D20,D23,D26,D29)</f>
        <v>9339189</v>
      </c>
      <c r="E32" s="15">
        <f t="shared" ref="E32:M32" si="12">SUM(E5,E13,E15,E20,E23,E26,E29)</f>
        <v>682367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6337742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10"/>
        <v>16359298</v>
      </c>
      <c r="O32" s="37">
        <f t="shared" si="1"/>
        <v>1720.0397434549468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85</v>
      </c>
      <c r="M34" s="93"/>
      <c r="N34" s="93"/>
      <c r="O34" s="41">
        <v>9511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2263857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168645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2432502</v>
      </c>
      <c r="O5" s="32">
        <f t="shared" ref="O5:O32" si="1">(N5/O$34)</f>
        <v>287.73385379701915</v>
      </c>
      <c r="P5" s="6"/>
    </row>
    <row r="6" spans="1:133">
      <c r="A6" s="12"/>
      <c r="B6" s="44">
        <v>511</v>
      </c>
      <c r="C6" s="20" t="s">
        <v>19</v>
      </c>
      <c r="D6" s="46">
        <v>2226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2226</v>
      </c>
      <c r="O6" s="47">
        <f t="shared" si="1"/>
        <v>0.26330731014904185</v>
      </c>
      <c r="P6" s="9"/>
    </row>
    <row r="7" spans="1:133">
      <c r="A7" s="12"/>
      <c r="B7" s="44">
        <v>512</v>
      </c>
      <c r="C7" s="20" t="s">
        <v>20</v>
      </c>
      <c r="D7" s="46">
        <v>384566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384566</v>
      </c>
      <c r="O7" s="47">
        <f t="shared" si="1"/>
        <v>45.489235864679443</v>
      </c>
      <c r="P7" s="9"/>
    </row>
    <row r="8" spans="1:133">
      <c r="A8" s="12"/>
      <c r="B8" s="44">
        <v>513</v>
      </c>
      <c r="C8" s="20" t="s">
        <v>21</v>
      </c>
      <c r="D8" s="46">
        <v>812203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812203</v>
      </c>
      <c r="O8" s="47">
        <f t="shared" si="1"/>
        <v>96.073219777620068</v>
      </c>
      <c r="P8" s="9"/>
    </row>
    <row r="9" spans="1:133">
      <c r="A9" s="12"/>
      <c r="B9" s="44">
        <v>515</v>
      </c>
      <c r="C9" s="20" t="s">
        <v>22</v>
      </c>
      <c r="D9" s="46">
        <v>550600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550600</v>
      </c>
      <c r="O9" s="47">
        <f t="shared" si="1"/>
        <v>65.128933049444043</v>
      </c>
      <c r="P9" s="9"/>
    </row>
    <row r="10" spans="1:133">
      <c r="A10" s="12"/>
      <c r="B10" s="44">
        <v>516</v>
      </c>
      <c r="C10" s="20" t="s">
        <v>80</v>
      </c>
      <c r="D10" s="46">
        <v>171859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171859</v>
      </c>
      <c r="O10" s="47">
        <f t="shared" si="1"/>
        <v>20.328720132481667</v>
      </c>
      <c r="P10" s="9"/>
    </row>
    <row r="11" spans="1:133">
      <c r="A11" s="12"/>
      <c r="B11" s="44">
        <v>517</v>
      </c>
      <c r="C11" s="20" t="s">
        <v>23</v>
      </c>
      <c r="D11" s="46">
        <v>261225</v>
      </c>
      <c r="E11" s="46">
        <v>0</v>
      </c>
      <c r="F11" s="46">
        <v>0</v>
      </c>
      <c r="G11" s="46">
        <v>0</v>
      </c>
      <c r="H11" s="46">
        <v>0</v>
      </c>
      <c r="I11" s="46">
        <v>168645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429870</v>
      </c>
      <c r="O11" s="47">
        <f t="shared" si="1"/>
        <v>50.848119233498934</v>
      </c>
      <c r="P11" s="9"/>
    </row>
    <row r="12" spans="1:133">
      <c r="A12" s="12"/>
      <c r="B12" s="44">
        <v>519</v>
      </c>
      <c r="C12" s="20" t="s">
        <v>62</v>
      </c>
      <c r="D12" s="46">
        <v>81178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81178</v>
      </c>
      <c r="O12" s="47">
        <f t="shared" si="1"/>
        <v>9.6023184291459671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SUM(D14:D14)</f>
        <v>4300653</v>
      </c>
      <c r="E13" s="31">
        <f t="shared" si="3"/>
        <v>213633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4514286</v>
      </c>
      <c r="O13" s="43">
        <f t="shared" si="1"/>
        <v>533.98225691980133</v>
      </c>
      <c r="P13" s="10"/>
    </row>
    <row r="14" spans="1:133">
      <c r="A14" s="12"/>
      <c r="B14" s="44">
        <v>521</v>
      </c>
      <c r="C14" s="20" t="s">
        <v>25</v>
      </c>
      <c r="D14" s="46">
        <v>4300653</v>
      </c>
      <c r="E14" s="46">
        <v>213633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4514286</v>
      </c>
      <c r="O14" s="47">
        <f t="shared" si="1"/>
        <v>533.98225691980133</v>
      </c>
      <c r="P14" s="9"/>
    </row>
    <row r="15" spans="1:133" ht="15.75">
      <c r="A15" s="28" t="s">
        <v>26</v>
      </c>
      <c r="B15" s="29"/>
      <c r="C15" s="30"/>
      <c r="D15" s="31">
        <f t="shared" ref="D15:M15" si="5">SUM(D16:D19)</f>
        <v>0</v>
      </c>
      <c r="E15" s="31">
        <f t="shared" si="5"/>
        <v>523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5698674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5699197</v>
      </c>
      <c r="O15" s="43">
        <f t="shared" si="1"/>
        <v>674.14206292879112</v>
      </c>
      <c r="P15" s="10"/>
    </row>
    <row r="16" spans="1:133">
      <c r="A16" s="12"/>
      <c r="B16" s="44">
        <v>533</v>
      </c>
      <c r="C16" s="20" t="s">
        <v>27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2147170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2147170</v>
      </c>
      <c r="O16" s="47">
        <f t="shared" si="1"/>
        <v>253.98273006860657</v>
      </c>
      <c r="P16" s="9"/>
    </row>
    <row r="17" spans="1:119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1721857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1721857</v>
      </c>
      <c r="O17" s="47">
        <f t="shared" si="1"/>
        <v>203.67364561154483</v>
      </c>
      <c r="P17" s="9"/>
    </row>
    <row r="18" spans="1:119">
      <c r="A18" s="12"/>
      <c r="B18" s="44">
        <v>536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1829647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1829647</v>
      </c>
      <c r="O18" s="47">
        <f t="shared" si="1"/>
        <v>216.42382304234681</v>
      </c>
      <c r="P18" s="9"/>
    </row>
    <row r="19" spans="1:119">
      <c r="A19" s="12"/>
      <c r="B19" s="44">
        <v>539</v>
      </c>
      <c r="C19" s="20" t="s">
        <v>30</v>
      </c>
      <c r="D19" s="46">
        <v>0</v>
      </c>
      <c r="E19" s="46">
        <v>523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523</v>
      </c>
      <c r="O19" s="47">
        <f t="shared" si="1"/>
        <v>6.1864206292879108E-2</v>
      </c>
      <c r="P19" s="9"/>
    </row>
    <row r="20" spans="1:119" ht="15.75">
      <c r="A20" s="28" t="s">
        <v>31</v>
      </c>
      <c r="B20" s="29"/>
      <c r="C20" s="30"/>
      <c r="D20" s="31">
        <f t="shared" ref="D20:M20" si="6">SUM(D21:D22)</f>
        <v>1405627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1405627</v>
      </c>
      <c r="O20" s="43">
        <f t="shared" si="1"/>
        <v>166.26768393659805</v>
      </c>
      <c r="P20" s="10"/>
    </row>
    <row r="21" spans="1:119">
      <c r="A21" s="12"/>
      <c r="B21" s="44">
        <v>541</v>
      </c>
      <c r="C21" s="20" t="s">
        <v>64</v>
      </c>
      <c r="D21" s="46">
        <v>1161300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1161300</v>
      </c>
      <c r="O21" s="47">
        <f t="shared" si="1"/>
        <v>137.36692689850958</v>
      </c>
      <c r="P21" s="9"/>
    </row>
    <row r="22" spans="1:119">
      <c r="A22" s="12"/>
      <c r="B22" s="44">
        <v>549</v>
      </c>
      <c r="C22" s="20" t="s">
        <v>65</v>
      </c>
      <c r="D22" s="46">
        <v>244327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244327</v>
      </c>
      <c r="O22" s="47">
        <f t="shared" si="1"/>
        <v>28.900757038088479</v>
      </c>
      <c r="P22" s="9"/>
    </row>
    <row r="23" spans="1:119" ht="15.75">
      <c r="A23" s="28" t="s">
        <v>33</v>
      </c>
      <c r="B23" s="29"/>
      <c r="C23" s="30"/>
      <c r="D23" s="31">
        <f t="shared" ref="D23:M23" si="8">SUM(D24:D25)</f>
        <v>0</v>
      </c>
      <c r="E23" s="31">
        <f t="shared" si="8"/>
        <v>58385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6607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64992</v>
      </c>
      <c r="O23" s="43">
        <f t="shared" si="1"/>
        <v>7.6877217885024844</v>
      </c>
      <c r="P23" s="10"/>
    </row>
    <row r="24" spans="1:119">
      <c r="A24" s="13"/>
      <c r="B24" s="45">
        <v>551</v>
      </c>
      <c r="C24" s="21" t="s">
        <v>66</v>
      </c>
      <c r="D24" s="46">
        <v>0</v>
      </c>
      <c r="E24" s="46">
        <v>58385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58385</v>
      </c>
      <c r="O24" s="47">
        <f t="shared" si="1"/>
        <v>6.9061982493494201</v>
      </c>
      <c r="P24" s="9"/>
    </row>
    <row r="25" spans="1:119">
      <c r="A25" s="13"/>
      <c r="B25" s="45">
        <v>552</v>
      </c>
      <c r="C25" s="21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6607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6607</v>
      </c>
      <c r="O25" s="47">
        <f t="shared" si="1"/>
        <v>0.78152353915306361</v>
      </c>
      <c r="P25" s="9"/>
    </row>
    <row r="26" spans="1:119" ht="15.75">
      <c r="A26" s="28" t="s">
        <v>35</v>
      </c>
      <c r="B26" s="29"/>
      <c r="C26" s="30"/>
      <c r="D26" s="31">
        <f t="shared" ref="D26:M26" si="9">SUM(D27:D29)</f>
        <v>695213</v>
      </c>
      <c r="E26" s="31">
        <f t="shared" si="9"/>
        <v>129863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ref="N26:N32" si="10">SUM(D26:M26)</f>
        <v>825076</v>
      </c>
      <c r="O26" s="43">
        <f t="shared" si="1"/>
        <v>97.595930920274427</v>
      </c>
      <c r="P26" s="9"/>
    </row>
    <row r="27" spans="1:119">
      <c r="A27" s="12"/>
      <c r="B27" s="44">
        <v>572</v>
      </c>
      <c r="C27" s="20" t="s">
        <v>67</v>
      </c>
      <c r="D27" s="46">
        <v>638770</v>
      </c>
      <c r="E27" s="46">
        <v>99829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0"/>
        <v>738599</v>
      </c>
      <c r="O27" s="47">
        <f t="shared" si="1"/>
        <v>87.366808611308258</v>
      </c>
      <c r="P27" s="9"/>
    </row>
    <row r="28" spans="1:119">
      <c r="A28" s="12"/>
      <c r="B28" s="44">
        <v>575</v>
      </c>
      <c r="C28" s="20" t="s">
        <v>68</v>
      </c>
      <c r="D28" s="46">
        <v>56443</v>
      </c>
      <c r="E28" s="46">
        <v>25152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81595</v>
      </c>
      <c r="O28" s="47">
        <f t="shared" si="1"/>
        <v>9.6516441920984146</v>
      </c>
      <c r="P28" s="9"/>
    </row>
    <row r="29" spans="1:119">
      <c r="A29" s="12"/>
      <c r="B29" s="44">
        <v>579</v>
      </c>
      <c r="C29" s="20" t="s">
        <v>81</v>
      </c>
      <c r="D29" s="46">
        <v>0</v>
      </c>
      <c r="E29" s="46">
        <v>4882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4882</v>
      </c>
      <c r="O29" s="47">
        <f t="shared" si="1"/>
        <v>0.57747811686775485</v>
      </c>
      <c r="P29" s="9"/>
    </row>
    <row r="30" spans="1:119" ht="15.75">
      <c r="A30" s="28" t="s">
        <v>69</v>
      </c>
      <c r="B30" s="29"/>
      <c r="C30" s="30"/>
      <c r="D30" s="31">
        <f t="shared" ref="D30:M30" si="11">SUM(D31:D31)</f>
        <v>68220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385000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453220</v>
      </c>
      <c r="O30" s="43">
        <f t="shared" si="1"/>
        <v>53.610125384433402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68220</v>
      </c>
      <c r="E31" s="46">
        <v>0</v>
      </c>
      <c r="F31" s="46">
        <v>0</v>
      </c>
      <c r="G31" s="46">
        <v>0</v>
      </c>
      <c r="H31" s="46">
        <v>0</v>
      </c>
      <c r="I31" s="46">
        <v>385000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453220</v>
      </c>
      <c r="O31" s="47">
        <f t="shared" si="1"/>
        <v>53.610125384433402</v>
      </c>
      <c r="P31" s="9"/>
    </row>
    <row r="32" spans="1:119" ht="16.5" thickBot="1">
      <c r="A32" s="14" t="s">
        <v>10</v>
      </c>
      <c r="B32" s="23"/>
      <c r="C32" s="22"/>
      <c r="D32" s="15">
        <f>SUM(D5,D13,D15,D20,D23,D26,D30)</f>
        <v>8733570</v>
      </c>
      <c r="E32" s="15">
        <f t="shared" ref="E32:M32" si="12">SUM(E5,E13,E15,E20,E23,E26,E30)</f>
        <v>402404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6258926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10"/>
        <v>15394900</v>
      </c>
      <c r="O32" s="37">
        <f t="shared" si="1"/>
        <v>1821.01963567542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8454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1755296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168247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1923543</v>
      </c>
      <c r="O5" s="32">
        <f t="shared" ref="O5:O30" si="2">(N5/O$32)</f>
        <v>239.9629491017964</v>
      </c>
      <c r="P5" s="6"/>
    </row>
    <row r="6" spans="1:133">
      <c r="A6" s="12"/>
      <c r="B6" s="44">
        <v>511</v>
      </c>
      <c r="C6" s="20" t="s">
        <v>19</v>
      </c>
      <c r="D6" s="46">
        <v>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593</v>
      </c>
      <c r="O6" s="47">
        <f t="shared" si="2"/>
        <v>7.3977045908183631E-2</v>
      </c>
      <c r="P6" s="9"/>
    </row>
    <row r="7" spans="1:133">
      <c r="A7" s="12"/>
      <c r="B7" s="44">
        <v>512</v>
      </c>
      <c r="C7" s="20" t="s">
        <v>20</v>
      </c>
      <c r="D7" s="46">
        <v>281689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281689</v>
      </c>
      <c r="O7" s="47">
        <f t="shared" si="2"/>
        <v>35.140843313373253</v>
      </c>
      <c r="P7" s="9"/>
    </row>
    <row r="8" spans="1:133">
      <c r="A8" s="12"/>
      <c r="B8" s="44">
        <v>513</v>
      </c>
      <c r="C8" s="20" t="s">
        <v>21</v>
      </c>
      <c r="D8" s="46">
        <v>519589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519589</v>
      </c>
      <c r="O8" s="47">
        <f t="shared" si="2"/>
        <v>64.818987025948104</v>
      </c>
      <c r="P8" s="9"/>
    </row>
    <row r="9" spans="1:133">
      <c r="A9" s="12"/>
      <c r="B9" s="44">
        <v>515</v>
      </c>
      <c r="C9" s="20" t="s">
        <v>22</v>
      </c>
      <c r="D9" s="46">
        <v>594592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594592</v>
      </c>
      <c r="O9" s="47">
        <f t="shared" si="2"/>
        <v>74.175648702594813</v>
      </c>
      <c r="P9" s="9"/>
    </row>
    <row r="10" spans="1:133">
      <c r="A10" s="12"/>
      <c r="B10" s="44">
        <v>517</v>
      </c>
      <c r="C10" s="20" t="s">
        <v>23</v>
      </c>
      <c r="D10" s="46">
        <v>271863</v>
      </c>
      <c r="E10" s="46">
        <v>0</v>
      </c>
      <c r="F10" s="46">
        <v>0</v>
      </c>
      <c r="G10" s="46">
        <v>0</v>
      </c>
      <c r="H10" s="46">
        <v>0</v>
      </c>
      <c r="I10" s="46">
        <v>168247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440110</v>
      </c>
      <c r="O10" s="47">
        <f t="shared" si="2"/>
        <v>54.903942115768466</v>
      </c>
      <c r="P10" s="9"/>
    </row>
    <row r="11" spans="1:133">
      <c r="A11" s="12"/>
      <c r="B11" s="44">
        <v>519</v>
      </c>
      <c r="C11" s="20" t="s">
        <v>62</v>
      </c>
      <c r="D11" s="46">
        <v>86970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86970</v>
      </c>
      <c r="O11" s="47">
        <f t="shared" si="2"/>
        <v>10.849550898203592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SUM(D13:D13)</f>
        <v>3265479</v>
      </c>
      <c r="E12" s="31">
        <f t="shared" si="3"/>
        <v>88541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3354020</v>
      </c>
      <c r="O12" s="43">
        <f t="shared" si="2"/>
        <v>418.41566866267465</v>
      </c>
      <c r="P12" s="10"/>
    </row>
    <row r="13" spans="1:133">
      <c r="A13" s="12"/>
      <c r="B13" s="44">
        <v>521</v>
      </c>
      <c r="C13" s="20" t="s">
        <v>25</v>
      </c>
      <c r="D13" s="46">
        <v>3265479</v>
      </c>
      <c r="E13" s="46">
        <v>88541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3354020</v>
      </c>
      <c r="O13" s="47">
        <f t="shared" si="2"/>
        <v>418.41566866267465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SUM(D15:D18)</f>
        <v>0</v>
      </c>
      <c r="E14" s="31">
        <f t="shared" si="4"/>
        <v>277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4600375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4600652</v>
      </c>
      <c r="O14" s="43">
        <f t="shared" si="2"/>
        <v>573.93363273453099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1575834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1575834</v>
      </c>
      <c r="O15" s="47">
        <f t="shared" si="2"/>
        <v>196.58607784431138</v>
      </c>
      <c r="P15" s="9"/>
    </row>
    <row r="16" spans="1:133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1550986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1550986</v>
      </c>
      <c r="O16" s="47">
        <f t="shared" si="2"/>
        <v>193.48627744510978</v>
      </c>
      <c r="P16" s="9"/>
    </row>
    <row r="17" spans="1:119">
      <c r="A17" s="12"/>
      <c r="B17" s="44">
        <v>536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1473555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1473555</v>
      </c>
      <c r="O17" s="47">
        <f t="shared" si="2"/>
        <v>183.82672155688624</v>
      </c>
      <c r="P17" s="9"/>
    </row>
    <row r="18" spans="1:119">
      <c r="A18" s="12"/>
      <c r="B18" s="44">
        <v>539</v>
      </c>
      <c r="C18" s="20" t="s">
        <v>30</v>
      </c>
      <c r="D18" s="46">
        <v>0</v>
      </c>
      <c r="E18" s="46">
        <v>277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277</v>
      </c>
      <c r="O18" s="47">
        <f t="shared" si="2"/>
        <v>3.4555888223552891E-2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SUM(D20:D21)</f>
        <v>1332951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1332951</v>
      </c>
      <c r="O19" s="43">
        <f t="shared" si="2"/>
        <v>166.28630239520959</v>
      </c>
      <c r="P19" s="10"/>
    </row>
    <row r="20" spans="1:119">
      <c r="A20" s="12"/>
      <c r="B20" s="44">
        <v>541</v>
      </c>
      <c r="C20" s="20" t="s">
        <v>64</v>
      </c>
      <c r="D20" s="46">
        <v>1101554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1101554</v>
      </c>
      <c r="O20" s="47">
        <f t="shared" si="2"/>
        <v>137.41941117764472</v>
      </c>
      <c r="P20" s="9"/>
    </row>
    <row r="21" spans="1:119">
      <c r="A21" s="12"/>
      <c r="B21" s="44">
        <v>549</v>
      </c>
      <c r="C21" s="20" t="s">
        <v>65</v>
      </c>
      <c r="D21" s="46">
        <v>231397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231397</v>
      </c>
      <c r="O21" s="47">
        <f t="shared" si="2"/>
        <v>28.86689121756487</v>
      </c>
      <c r="P21" s="9"/>
    </row>
    <row r="22" spans="1:119" ht="15.75">
      <c r="A22" s="28" t="s">
        <v>33</v>
      </c>
      <c r="B22" s="29"/>
      <c r="C22" s="30"/>
      <c r="D22" s="31">
        <f t="shared" ref="D22:M22" si="7">SUM(D23:D24)</f>
        <v>0</v>
      </c>
      <c r="E22" s="31">
        <f t="shared" si="7"/>
        <v>139344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6873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146217</v>
      </c>
      <c r="O22" s="43">
        <f t="shared" si="2"/>
        <v>18.240643712574851</v>
      </c>
      <c r="P22" s="10"/>
    </row>
    <row r="23" spans="1:119">
      <c r="A23" s="13"/>
      <c r="B23" s="45">
        <v>551</v>
      </c>
      <c r="C23" s="21" t="s">
        <v>66</v>
      </c>
      <c r="D23" s="46">
        <v>0</v>
      </c>
      <c r="E23" s="46">
        <v>139344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139344</v>
      </c>
      <c r="O23" s="47">
        <f t="shared" si="2"/>
        <v>17.383233532934131</v>
      </c>
      <c r="P23" s="9"/>
    </row>
    <row r="24" spans="1:119">
      <c r="A24" s="13"/>
      <c r="B24" s="45">
        <v>552</v>
      </c>
      <c r="C24" s="21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6873</v>
      </c>
      <c r="O24" s="47">
        <f t="shared" si="2"/>
        <v>0.85741017964071853</v>
      </c>
      <c r="P24" s="9"/>
    </row>
    <row r="25" spans="1:119" ht="15.75">
      <c r="A25" s="28" t="s">
        <v>35</v>
      </c>
      <c r="B25" s="29"/>
      <c r="C25" s="30"/>
      <c r="D25" s="31">
        <f t="shared" ref="D25:M25" si="8">SUM(D26:D27)</f>
        <v>595427</v>
      </c>
      <c r="E25" s="31">
        <f t="shared" si="8"/>
        <v>33743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ref="N25:N30" si="9">SUM(D25:M25)</f>
        <v>629170</v>
      </c>
      <c r="O25" s="43">
        <f t="shared" si="2"/>
        <v>78.489271457085835</v>
      </c>
      <c r="P25" s="9"/>
    </row>
    <row r="26" spans="1:119">
      <c r="A26" s="12"/>
      <c r="B26" s="44">
        <v>572</v>
      </c>
      <c r="C26" s="20" t="s">
        <v>67</v>
      </c>
      <c r="D26" s="46">
        <v>537104</v>
      </c>
      <c r="E26" s="46">
        <v>27804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564908</v>
      </c>
      <c r="O26" s="47">
        <f t="shared" si="2"/>
        <v>70.472554890219556</v>
      </c>
      <c r="P26" s="9"/>
    </row>
    <row r="27" spans="1:119">
      <c r="A27" s="12"/>
      <c r="B27" s="44">
        <v>575</v>
      </c>
      <c r="C27" s="20" t="s">
        <v>68</v>
      </c>
      <c r="D27" s="46">
        <v>58323</v>
      </c>
      <c r="E27" s="46">
        <v>5939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64262</v>
      </c>
      <c r="O27" s="47">
        <f t="shared" si="2"/>
        <v>8.0167165668662683</v>
      </c>
      <c r="P27" s="9"/>
    </row>
    <row r="28" spans="1:119" ht="15.75">
      <c r="A28" s="28" t="s">
        <v>69</v>
      </c>
      <c r="B28" s="29"/>
      <c r="C28" s="30"/>
      <c r="D28" s="31">
        <f t="shared" ref="D28:M28" si="10">SUM(D29:D29)</f>
        <v>0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410000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410000</v>
      </c>
      <c r="O28" s="43">
        <f t="shared" si="2"/>
        <v>51.147704590818364</v>
      </c>
      <c r="P28" s="9"/>
    </row>
    <row r="29" spans="1:119" ht="15.75" thickBot="1">
      <c r="A29" s="12"/>
      <c r="B29" s="44">
        <v>581</v>
      </c>
      <c r="C29" s="20" t="s">
        <v>70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410000</v>
      </c>
      <c r="O29" s="47">
        <f t="shared" si="2"/>
        <v>51.147704590818364</v>
      </c>
      <c r="P29" s="9"/>
    </row>
    <row r="30" spans="1:119" ht="16.5" thickBot="1">
      <c r="A30" s="14" t="s">
        <v>10</v>
      </c>
      <c r="B30" s="23"/>
      <c r="C30" s="22"/>
      <c r="D30" s="15">
        <f>SUM(D5,D12,D14,D19,D22,D25,D28)</f>
        <v>6949153</v>
      </c>
      <c r="E30" s="15">
        <f t="shared" ref="E30:M30" si="11">SUM(E5,E12,E14,E19,E22,E25,E28)</f>
        <v>261905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5185495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9"/>
        <v>12396553</v>
      </c>
      <c r="O30" s="37">
        <f t="shared" si="2"/>
        <v>1546.4761726546906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78</v>
      </c>
      <c r="M32" s="93"/>
      <c r="N32" s="93"/>
      <c r="O32" s="41">
        <v>8016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1968726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155567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2124293</v>
      </c>
      <c r="O5" s="32">
        <f t="shared" ref="O5:O30" si="2">(N5/O$32)</f>
        <v>284.26241134751774</v>
      </c>
      <c r="P5" s="6"/>
    </row>
    <row r="6" spans="1:133">
      <c r="A6" s="12"/>
      <c r="B6" s="44">
        <v>512</v>
      </c>
      <c r="C6" s="20" t="s">
        <v>20</v>
      </c>
      <c r="D6" s="46">
        <v>279938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279938</v>
      </c>
      <c r="O6" s="47">
        <f t="shared" si="2"/>
        <v>37.459922387260804</v>
      </c>
      <c r="P6" s="9"/>
    </row>
    <row r="7" spans="1:133">
      <c r="A7" s="12"/>
      <c r="B7" s="44">
        <v>513</v>
      </c>
      <c r="C7" s="20" t="s">
        <v>21</v>
      </c>
      <c r="D7" s="46">
        <v>938126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938126</v>
      </c>
      <c r="O7" s="47">
        <f t="shared" si="2"/>
        <v>125.53539408537401</v>
      </c>
      <c r="P7" s="9"/>
    </row>
    <row r="8" spans="1:133">
      <c r="A8" s="12"/>
      <c r="B8" s="44">
        <v>515</v>
      </c>
      <c r="C8" s="20" t="s">
        <v>22</v>
      </c>
      <c r="D8" s="46">
        <v>377849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377849</v>
      </c>
      <c r="O8" s="47">
        <f t="shared" si="2"/>
        <v>50.561889468754181</v>
      </c>
      <c r="P8" s="9"/>
    </row>
    <row r="9" spans="1:133">
      <c r="A9" s="12"/>
      <c r="B9" s="44">
        <v>517</v>
      </c>
      <c r="C9" s="20" t="s">
        <v>23</v>
      </c>
      <c r="D9" s="46">
        <v>311406</v>
      </c>
      <c r="E9" s="46">
        <v>0</v>
      </c>
      <c r="F9" s="46">
        <v>0</v>
      </c>
      <c r="G9" s="46">
        <v>0</v>
      </c>
      <c r="H9" s="46">
        <v>0</v>
      </c>
      <c r="I9" s="46">
        <v>155567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466973</v>
      </c>
      <c r="O9" s="47">
        <f t="shared" si="2"/>
        <v>62.488023551451896</v>
      </c>
      <c r="P9" s="9"/>
    </row>
    <row r="10" spans="1:133">
      <c r="A10" s="12"/>
      <c r="B10" s="44">
        <v>519</v>
      </c>
      <c r="C10" s="20" t="s">
        <v>62</v>
      </c>
      <c r="D10" s="46">
        <v>61407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61407</v>
      </c>
      <c r="O10" s="47">
        <f t="shared" si="2"/>
        <v>8.217181854676836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SUM(D12:D12)</f>
        <v>3135946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3135946</v>
      </c>
      <c r="O11" s="43">
        <f t="shared" si="2"/>
        <v>419.6368259065971</v>
      </c>
      <c r="P11" s="10"/>
    </row>
    <row r="12" spans="1:133">
      <c r="A12" s="12"/>
      <c r="B12" s="44">
        <v>521</v>
      </c>
      <c r="C12" s="20" t="s">
        <v>25</v>
      </c>
      <c r="D12" s="46">
        <v>3135946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3135946</v>
      </c>
      <c r="O12" s="47">
        <f t="shared" si="2"/>
        <v>419.6368259065971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SUM(D14:D17)</f>
        <v>0</v>
      </c>
      <c r="E13" s="31">
        <f t="shared" si="4"/>
        <v>848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4820301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4821149</v>
      </c>
      <c r="O13" s="43">
        <f t="shared" si="2"/>
        <v>645.14237923190149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1456134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1456134</v>
      </c>
      <c r="O14" s="47">
        <f t="shared" si="2"/>
        <v>194.85266961059816</v>
      </c>
      <c r="P14" s="9"/>
    </row>
    <row r="15" spans="1:133">
      <c r="A15" s="12"/>
      <c r="B15" s="44">
        <v>535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1884332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1884332</v>
      </c>
      <c r="O15" s="47">
        <f t="shared" si="2"/>
        <v>252.15201391676703</v>
      </c>
      <c r="P15" s="9"/>
    </row>
    <row r="16" spans="1:133">
      <c r="A16" s="12"/>
      <c r="B16" s="44">
        <v>536</v>
      </c>
      <c r="C16" s="20" t="s">
        <v>63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1479835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1479835</v>
      </c>
      <c r="O16" s="47">
        <f t="shared" si="2"/>
        <v>198.02422052723136</v>
      </c>
      <c r="P16" s="9"/>
    </row>
    <row r="17" spans="1:119">
      <c r="A17" s="12"/>
      <c r="B17" s="44">
        <v>539</v>
      </c>
      <c r="C17" s="20" t="s">
        <v>30</v>
      </c>
      <c r="D17" s="46">
        <v>0</v>
      </c>
      <c r="E17" s="46">
        <v>848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848</v>
      </c>
      <c r="O17" s="47">
        <f t="shared" si="2"/>
        <v>0.11347517730496454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SUM(D19:D20)</f>
        <v>1199358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1199358</v>
      </c>
      <c r="O18" s="43">
        <f t="shared" si="2"/>
        <v>160.49217181854678</v>
      </c>
      <c r="P18" s="10"/>
    </row>
    <row r="19" spans="1:119">
      <c r="A19" s="12"/>
      <c r="B19" s="44">
        <v>541</v>
      </c>
      <c r="C19" s="20" t="s">
        <v>64</v>
      </c>
      <c r="D19" s="46">
        <v>1009082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1009082</v>
      </c>
      <c r="O19" s="47">
        <f t="shared" si="2"/>
        <v>135.0303760203399</v>
      </c>
      <c r="P19" s="9"/>
    </row>
    <row r="20" spans="1:119">
      <c r="A20" s="12"/>
      <c r="B20" s="44">
        <v>549</v>
      </c>
      <c r="C20" s="20" t="s">
        <v>65</v>
      </c>
      <c r="D20" s="46">
        <v>190276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190276</v>
      </c>
      <c r="O20" s="47">
        <f t="shared" si="2"/>
        <v>25.461795798206879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SUM(D22:D23)</f>
        <v>115560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7074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122634</v>
      </c>
      <c r="O21" s="43">
        <f t="shared" si="2"/>
        <v>16.410276997189882</v>
      </c>
      <c r="P21" s="10"/>
    </row>
    <row r="22" spans="1:119">
      <c r="A22" s="13"/>
      <c r="B22" s="45">
        <v>551</v>
      </c>
      <c r="C22" s="21" t="s">
        <v>66</v>
      </c>
      <c r="D22" s="46">
        <v>115560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115560</v>
      </c>
      <c r="O22" s="47">
        <f t="shared" si="2"/>
        <v>15.46366920915295</v>
      </c>
      <c r="P22" s="9"/>
    </row>
    <row r="23" spans="1:119">
      <c r="A23" s="13"/>
      <c r="B23" s="45">
        <v>552</v>
      </c>
      <c r="C23" s="21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7074</v>
      </c>
      <c r="O23" s="47">
        <f t="shared" si="2"/>
        <v>0.94660778803693291</v>
      </c>
      <c r="P23" s="9"/>
    </row>
    <row r="24" spans="1:119" ht="15.75">
      <c r="A24" s="28" t="s">
        <v>35</v>
      </c>
      <c r="B24" s="29"/>
      <c r="C24" s="30"/>
      <c r="D24" s="31">
        <f t="shared" ref="D24:M24" si="8">SUM(D25:D26)</f>
        <v>529687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ref="N24:N30" si="9">SUM(D24:M24)</f>
        <v>529687</v>
      </c>
      <c r="O24" s="43">
        <f t="shared" si="2"/>
        <v>70.880101699451359</v>
      </c>
      <c r="P24" s="9"/>
    </row>
    <row r="25" spans="1:119">
      <c r="A25" s="12"/>
      <c r="B25" s="44">
        <v>572</v>
      </c>
      <c r="C25" s="20" t="s">
        <v>67</v>
      </c>
      <c r="D25" s="46">
        <v>464817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464817</v>
      </c>
      <c r="O25" s="47">
        <f t="shared" si="2"/>
        <v>62.199518265756723</v>
      </c>
      <c r="P25" s="9"/>
    </row>
    <row r="26" spans="1:119">
      <c r="A26" s="12"/>
      <c r="B26" s="44">
        <v>575</v>
      </c>
      <c r="C26" s="20" t="s">
        <v>68</v>
      </c>
      <c r="D26" s="46">
        <v>64870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64870</v>
      </c>
      <c r="O26" s="47">
        <f t="shared" si="2"/>
        <v>8.6805834336946344</v>
      </c>
      <c r="P26" s="9"/>
    </row>
    <row r="27" spans="1:119" ht="15.75">
      <c r="A27" s="28" t="s">
        <v>69</v>
      </c>
      <c r="B27" s="29"/>
      <c r="C27" s="30"/>
      <c r="D27" s="31">
        <f t="shared" ref="D27:M27" si="10">SUM(D28:D29)</f>
        <v>1684964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360000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2044964</v>
      </c>
      <c r="O27" s="43">
        <f t="shared" si="2"/>
        <v>273.64699585173292</v>
      </c>
      <c r="P27" s="9"/>
    </row>
    <row r="28" spans="1:119">
      <c r="A28" s="12"/>
      <c r="B28" s="44">
        <v>581</v>
      </c>
      <c r="C28" s="20" t="s">
        <v>70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360000</v>
      </c>
      <c r="O28" s="47">
        <f t="shared" si="2"/>
        <v>48.173424327579283</v>
      </c>
      <c r="P28" s="9"/>
    </row>
    <row r="29" spans="1:119" ht="15.75" thickBot="1">
      <c r="A29" s="12"/>
      <c r="B29" s="44">
        <v>585</v>
      </c>
      <c r="C29" s="20" t="s">
        <v>75</v>
      </c>
      <c r="D29" s="46">
        <v>1684964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1684964</v>
      </c>
      <c r="O29" s="47">
        <f t="shared" si="2"/>
        <v>225.47357152415361</v>
      </c>
      <c r="P29" s="9"/>
    </row>
    <row r="30" spans="1:119" ht="16.5" thickBot="1">
      <c r="A30" s="14" t="s">
        <v>10</v>
      </c>
      <c r="B30" s="23"/>
      <c r="C30" s="22"/>
      <c r="D30" s="15">
        <f>SUM(D5,D11,D13,D18,D21,D24,D27)</f>
        <v>8634241</v>
      </c>
      <c r="E30" s="15">
        <f t="shared" ref="E30:M30" si="11">SUM(E5,E11,E13,E18,E21,E24,E27)</f>
        <v>848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5342942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9"/>
        <v>13978031</v>
      </c>
      <c r="O30" s="37">
        <f t="shared" si="2"/>
        <v>1870.4711628529371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76</v>
      </c>
      <c r="M32" s="93"/>
      <c r="N32" s="93"/>
      <c r="O32" s="41">
        <v>7473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1531030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161188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6" si="1">SUM(D5:M5)</f>
        <v>1692218</v>
      </c>
      <c r="O5" s="61">
        <f t="shared" ref="O5:O28" si="2">(N5/O$30)</f>
        <v>233.34500827357971</v>
      </c>
      <c r="P5" s="62"/>
    </row>
    <row r="6" spans="1:133">
      <c r="A6" s="64"/>
      <c r="B6" s="65">
        <v>512</v>
      </c>
      <c r="C6" s="66" t="s">
        <v>20</v>
      </c>
      <c r="D6" s="67">
        <v>199760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199760</v>
      </c>
      <c r="O6" s="68">
        <f t="shared" si="2"/>
        <v>27.545504688361831</v>
      </c>
      <c r="P6" s="69"/>
    </row>
    <row r="7" spans="1:133">
      <c r="A7" s="64"/>
      <c r="B7" s="65">
        <v>513</v>
      </c>
      <c r="C7" s="66" t="s">
        <v>21</v>
      </c>
      <c r="D7" s="67">
        <v>611726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611726</v>
      </c>
      <c r="O7" s="68">
        <f t="shared" si="2"/>
        <v>84.352730281301703</v>
      </c>
      <c r="P7" s="69"/>
    </row>
    <row r="8" spans="1:133">
      <c r="A8" s="64"/>
      <c r="B8" s="65">
        <v>515</v>
      </c>
      <c r="C8" s="66" t="s">
        <v>22</v>
      </c>
      <c r="D8" s="67">
        <v>437005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437005</v>
      </c>
      <c r="O8" s="68">
        <f t="shared" si="2"/>
        <v>60.259928295642581</v>
      </c>
      <c r="P8" s="69"/>
    </row>
    <row r="9" spans="1:133">
      <c r="A9" s="64"/>
      <c r="B9" s="65">
        <v>517</v>
      </c>
      <c r="C9" s="66" t="s">
        <v>23</v>
      </c>
      <c r="D9" s="67">
        <v>223214</v>
      </c>
      <c r="E9" s="67">
        <v>0</v>
      </c>
      <c r="F9" s="67">
        <v>0</v>
      </c>
      <c r="G9" s="67">
        <v>0</v>
      </c>
      <c r="H9" s="67">
        <v>0</v>
      </c>
      <c r="I9" s="67">
        <v>161188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384402</v>
      </c>
      <c r="O9" s="68">
        <f t="shared" si="2"/>
        <v>53.006343077771646</v>
      </c>
      <c r="P9" s="69"/>
    </row>
    <row r="10" spans="1:133">
      <c r="A10" s="64"/>
      <c r="B10" s="65">
        <v>519</v>
      </c>
      <c r="C10" s="66" t="s">
        <v>62</v>
      </c>
      <c r="D10" s="67">
        <v>59325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59325</v>
      </c>
      <c r="O10" s="68">
        <f t="shared" si="2"/>
        <v>8.1805019305019311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SUM(D12:D12)</f>
        <v>2847571</v>
      </c>
      <c r="E11" s="73">
        <f t="shared" si="3"/>
        <v>225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2847796</v>
      </c>
      <c r="O11" s="75">
        <f t="shared" si="2"/>
        <v>392.6911196911197</v>
      </c>
      <c r="P11" s="76"/>
    </row>
    <row r="12" spans="1:133">
      <c r="A12" s="64"/>
      <c r="B12" s="65">
        <v>521</v>
      </c>
      <c r="C12" s="66" t="s">
        <v>25</v>
      </c>
      <c r="D12" s="67">
        <v>2847571</v>
      </c>
      <c r="E12" s="67">
        <v>225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2847796</v>
      </c>
      <c r="O12" s="68">
        <f t="shared" si="2"/>
        <v>392.6911196911197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SUM(D14:D16)</f>
        <v>0</v>
      </c>
      <c r="E13" s="73">
        <f t="shared" si="4"/>
        <v>1848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4397649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4399497</v>
      </c>
      <c r="O13" s="75">
        <f t="shared" si="2"/>
        <v>606.65981798124653</v>
      </c>
      <c r="P13" s="76"/>
    </row>
    <row r="14" spans="1:133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382898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382898</v>
      </c>
      <c r="O14" s="68">
        <f t="shared" si="2"/>
        <v>52.798952013237731</v>
      </c>
      <c r="P14" s="69"/>
    </row>
    <row r="15" spans="1:133">
      <c r="A15" s="64"/>
      <c r="B15" s="65">
        <v>536</v>
      </c>
      <c r="C15" s="66" t="s">
        <v>63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4014751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4014751</v>
      </c>
      <c r="O15" s="68">
        <f t="shared" si="2"/>
        <v>553.60603971318255</v>
      </c>
      <c r="P15" s="69"/>
    </row>
    <row r="16" spans="1:133">
      <c r="A16" s="64"/>
      <c r="B16" s="65">
        <v>539</v>
      </c>
      <c r="C16" s="66" t="s">
        <v>30</v>
      </c>
      <c r="D16" s="67">
        <v>0</v>
      </c>
      <c r="E16" s="67">
        <v>1848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1848</v>
      </c>
      <c r="O16" s="68">
        <f t="shared" si="2"/>
        <v>0.25482625482625482</v>
      </c>
      <c r="P16" s="69"/>
    </row>
    <row r="17" spans="1:119" ht="15.75">
      <c r="A17" s="70" t="s">
        <v>31</v>
      </c>
      <c r="B17" s="71"/>
      <c r="C17" s="72"/>
      <c r="D17" s="73">
        <f t="shared" ref="D17:M17" si="5">SUM(D18:D19)</f>
        <v>1032860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ref="N17:N22" si="6">SUM(D17:M17)</f>
        <v>1032860</v>
      </c>
      <c r="O17" s="75">
        <f t="shared" si="2"/>
        <v>142.42415885273027</v>
      </c>
      <c r="P17" s="76"/>
    </row>
    <row r="18" spans="1:119">
      <c r="A18" s="64"/>
      <c r="B18" s="65">
        <v>541</v>
      </c>
      <c r="C18" s="66" t="s">
        <v>64</v>
      </c>
      <c r="D18" s="67">
        <v>862661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6"/>
        <v>862661</v>
      </c>
      <c r="O18" s="68">
        <f t="shared" si="2"/>
        <v>118.95490899062328</v>
      </c>
      <c r="P18" s="69"/>
    </row>
    <row r="19" spans="1:119">
      <c r="A19" s="64"/>
      <c r="B19" s="65">
        <v>549</v>
      </c>
      <c r="C19" s="66" t="s">
        <v>65</v>
      </c>
      <c r="D19" s="67">
        <v>170199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6"/>
        <v>170199</v>
      </c>
      <c r="O19" s="68">
        <f t="shared" si="2"/>
        <v>23.469249862107006</v>
      </c>
      <c r="P19" s="69"/>
    </row>
    <row r="20" spans="1:119" ht="15.75">
      <c r="A20" s="70" t="s">
        <v>33</v>
      </c>
      <c r="B20" s="71"/>
      <c r="C20" s="72"/>
      <c r="D20" s="73">
        <f t="shared" ref="D20:M20" si="7">SUM(D21:D22)</f>
        <v>54366</v>
      </c>
      <c r="E20" s="73">
        <f t="shared" si="7"/>
        <v>0</v>
      </c>
      <c r="F20" s="73">
        <f t="shared" si="7"/>
        <v>0</v>
      </c>
      <c r="G20" s="73">
        <f t="shared" si="7"/>
        <v>0</v>
      </c>
      <c r="H20" s="73">
        <f t="shared" si="7"/>
        <v>0</v>
      </c>
      <c r="I20" s="73">
        <f t="shared" si="7"/>
        <v>7358</v>
      </c>
      <c r="J20" s="73">
        <f t="shared" si="7"/>
        <v>0</v>
      </c>
      <c r="K20" s="73">
        <f t="shared" si="7"/>
        <v>0</v>
      </c>
      <c r="L20" s="73">
        <f t="shared" si="7"/>
        <v>0</v>
      </c>
      <c r="M20" s="73">
        <f t="shared" si="7"/>
        <v>0</v>
      </c>
      <c r="N20" s="73">
        <f t="shared" si="6"/>
        <v>61724</v>
      </c>
      <c r="O20" s="75">
        <f t="shared" si="2"/>
        <v>8.5113072255929403</v>
      </c>
      <c r="P20" s="76"/>
    </row>
    <row r="21" spans="1:119">
      <c r="A21" s="64"/>
      <c r="B21" s="65">
        <v>551</v>
      </c>
      <c r="C21" s="66" t="s">
        <v>66</v>
      </c>
      <c r="D21" s="67">
        <v>54366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54366</v>
      </c>
      <c r="O21" s="68">
        <f t="shared" si="2"/>
        <v>7.4966905681191394</v>
      </c>
      <c r="P21" s="69"/>
    </row>
    <row r="22" spans="1:119">
      <c r="A22" s="64"/>
      <c r="B22" s="65">
        <v>552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7358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7358</v>
      </c>
      <c r="O22" s="68">
        <f t="shared" si="2"/>
        <v>1.0146166574738003</v>
      </c>
      <c r="P22" s="69"/>
    </row>
    <row r="23" spans="1:119" ht="15.75">
      <c r="A23" s="70" t="s">
        <v>35</v>
      </c>
      <c r="B23" s="71"/>
      <c r="C23" s="72"/>
      <c r="D23" s="73">
        <f t="shared" ref="D23:M23" si="8">SUM(D24:D25)</f>
        <v>463613</v>
      </c>
      <c r="E23" s="73">
        <f t="shared" si="8"/>
        <v>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ref="N23:N28" si="9">SUM(D23:M23)</f>
        <v>463613</v>
      </c>
      <c r="O23" s="75">
        <f t="shared" si="2"/>
        <v>63.928985107556535</v>
      </c>
      <c r="P23" s="69"/>
    </row>
    <row r="24" spans="1:119">
      <c r="A24" s="64"/>
      <c r="B24" s="65">
        <v>572</v>
      </c>
      <c r="C24" s="66" t="s">
        <v>67</v>
      </c>
      <c r="D24" s="67">
        <v>414403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9"/>
        <v>414403</v>
      </c>
      <c r="O24" s="68">
        <f t="shared" si="2"/>
        <v>57.14327082184225</v>
      </c>
      <c r="P24" s="69"/>
    </row>
    <row r="25" spans="1:119">
      <c r="A25" s="64"/>
      <c r="B25" s="65">
        <v>575</v>
      </c>
      <c r="C25" s="66" t="s">
        <v>68</v>
      </c>
      <c r="D25" s="67">
        <v>49210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9"/>
        <v>49210</v>
      </c>
      <c r="O25" s="68">
        <f t="shared" si="2"/>
        <v>6.7857142857142856</v>
      </c>
      <c r="P25" s="69"/>
    </row>
    <row r="26" spans="1:119" ht="15.75">
      <c r="A26" s="70" t="s">
        <v>69</v>
      </c>
      <c r="B26" s="71"/>
      <c r="C26" s="72"/>
      <c r="D26" s="73">
        <f t="shared" ref="D26:M26" si="10">SUM(D27:D27)</f>
        <v>0</v>
      </c>
      <c r="E26" s="73">
        <f t="shared" si="10"/>
        <v>0</v>
      </c>
      <c r="F26" s="73">
        <f t="shared" si="10"/>
        <v>0</v>
      </c>
      <c r="G26" s="73">
        <f t="shared" si="10"/>
        <v>0</v>
      </c>
      <c r="H26" s="73">
        <f t="shared" si="10"/>
        <v>0</v>
      </c>
      <c r="I26" s="73">
        <f t="shared" si="10"/>
        <v>350000</v>
      </c>
      <c r="J26" s="73">
        <f t="shared" si="10"/>
        <v>0</v>
      </c>
      <c r="K26" s="73">
        <f t="shared" si="10"/>
        <v>0</v>
      </c>
      <c r="L26" s="73">
        <f t="shared" si="10"/>
        <v>0</v>
      </c>
      <c r="M26" s="73">
        <f t="shared" si="10"/>
        <v>0</v>
      </c>
      <c r="N26" s="73">
        <f t="shared" si="9"/>
        <v>350000</v>
      </c>
      <c r="O26" s="75">
        <f t="shared" si="2"/>
        <v>48.262548262548265</v>
      </c>
      <c r="P26" s="69"/>
    </row>
    <row r="27" spans="1:119" ht="15.75" thickBot="1">
      <c r="A27" s="64"/>
      <c r="B27" s="65">
        <v>581</v>
      </c>
      <c r="C27" s="66" t="s">
        <v>70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350000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9"/>
        <v>350000</v>
      </c>
      <c r="O27" s="68">
        <f t="shared" si="2"/>
        <v>48.262548262548265</v>
      </c>
      <c r="P27" s="69"/>
    </row>
    <row r="28" spans="1:119" ht="16.5" thickBot="1">
      <c r="A28" s="77" t="s">
        <v>10</v>
      </c>
      <c r="B28" s="78"/>
      <c r="C28" s="79"/>
      <c r="D28" s="80">
        <f>SUM(D5,D11,D13,D17,D20,D23,D26)</f>
        <v>5929440</v>
      </c>
      <c r="E28" s="80">
        <f t="shared" ref="E28:M28" si="11">SUM(E5,E11,E13,E17,E20,E23,E26)</f>
        <v>2073</v>
      </c>
      <c r="F28" s="80">
        <f t="shared" si="11"/>
        <v>0</v>
      </c>
      <c r="G28" s="80">
        <f t="shared" si="11"/>
        <v>0</v>
      </c>
      <c r="H28" s="80">
        <f t="shared" si="11"/>
        <v>0</v>
      </c>
      <c r="I28" s="80">
        <f t="shared" si="11"/>
        <v>4916195</v>
      </c>
      <c r="J28" s="80">
        <f t="shared" si="11"/>
        <v>0</v>
      </c>
      <c r="K28" s="80">
        <f t="shared" si="11"/>
        <v>0</v>
      </c>
      <c r="L28" s="80">
        <f t="shared" si="11"/>
        <v>0</v>
      </c>
      <c r="M28" s="80">
        <f t="shared" si="11"/>
        <v>0</v>
      </c>
      <c r="N28" s="80">
        <f t="shared" si="9"/>
        <v>10847708</v>
      </c>
      <c r="O28" s="81">
        <f t="shared" si="2"/>
        <v>1495.8229453943741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71</v>
      </c>
      <c r="M30" s="117"/>
      <c r="N30" s="117"/>
      <c r="O30" s="91">
        <v>7252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2023-10-17T21:06:24Z</cp:lastPrinted>
  <dcterms:created xsi:type="dcterms:W3CDTF">2000-08-31T21:26:31Z</dcterms:created>
  <dcterms:modified xsi:type="dcterms:W3CDTF">2023-10-17T21:06:28Z</dcterms:modified>
</cp:coreProperties>
</file>