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'2008'!$A$1:$O$64</definedName>
    <definedName name="_xlnm.Print_Area" localSheetId="12">'2009'!$A$1:$O$62</definedName>
    <definedName name="_xlnm.Print_Area" localSheetId="11">'2010'!$A$1:$O$59</definedName>
    <definedName name="_xlnm.Print_Area" localSheetId="10">'2011'!$A$1:$O$63</definedName>
    <definedName name="_xlnm.Print_Area" localSheetId="9">'2012'!$A$1:$O$63</definedName>
    <definedName name="_xlnm.Print_Area" localSheetId="8">'2013'!$A$1:$O$66</definedName>
    <definedName name="_xlnm.Print_Area" localSheetId="7">'2014'!$A$1:$O$62</definedName>
    <definedName name="_xlnm.Print_Area" localSheetId="6">'2015'!$A$1:$O$60</definedName>
    <definedName name="_xlnm.Print_Area" localSheetId="5">'2016'!$A$1:$O$61</definedName>
    <definedName name="_xlnm.Print_Area" localSheetId="4">'2017'!$A$1:$O$60</definedName>
    <definedName name="_xlnm.Print_Area" localSheetId="3">'2018'!$A$1:$O$61</definedName>
    <definedName name="_xlnm.Print_Area" localSheetId="2">'2019'!$A$1:$O$57</definedName>
    <definedName name="_xlnm.Print_Area" localSheetId="1">'2020'!$A$1:$O$55</definedName>
    <definedName name="_xlnm.Print_Area" localSheetId="0">'2021'!$A$1:$P$57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<sst xmlns="http://schemas.openxmlformats.org/spreadsheetml/2006/main" count="1019" uniqueCount="142">
  <si>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</si>
  <si>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</si>
  <si>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</si>
  <si>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</si>
  <si>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</si>
  <si>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</si>
  <si>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</si>
  <si>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</si>
  <si>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</si>
  <si>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</si>
  <si>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</si>
  <si>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</si>
  <si>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</si>
  <si>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</si>
  <si>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</si>
  <si>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</si>
  <si>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</si>
  <si>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</si>
  <si>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</si>
  <si>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</si>
  <si>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</si>
  <si>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</si>
  <si>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</si>
  <si>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Telecommunications</t>
  </si>
  <si>
    <t>Franchise Fee - Cable Television</t>
  </si>
  <si>
    <t>Franchise Fee - Solid Waste</t>
  </si>
  <si>
    <t>Impact Fees - Commercial - Physical Environment</t>
  </si>
  <si>
    <t>Other Permits, Fees, and Special Assessments</t>
  </si>
  <si>
    <t>Intergovernmental Revenue</t>
  </si>
  <si>
    <t>State Grant - Public Safety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</si>
  <si>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</si>
  <si>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</si>
  <si>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</si>
  <si>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</si>
  <si>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</si>
  <si>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</si>
  <si>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</si>
  <si>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</si>
  <si>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</si>
  <si>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</si>
  <si>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</si>
  <si>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</si>
  <si>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</si>
  <si>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</si>
  <si>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</si>
  <si>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</si>
  <si>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</si>
  <si>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</si>
  <si>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</si>
  <si>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</si>
  <si>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</si>
  <si>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</si>
  <si>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Transportation (User Fees) - Airports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</si>
  <si>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</si>
  <si>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</si>
  <si>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</si>
  <si>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</si>
  <si>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</si>
  <si>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</si>
  <si>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</si>
  <si>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</si>
  <si>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</si>
  <si>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</si>
  <si>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</si>
  <si>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</si>
  <si>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</si>
  <si>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</si>
  <si>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</si>
  <si>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</si>
  <si>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</si>
  <si>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</si>
  <si>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</si>
  <si>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Williston Revenues Reported by Account Code and Fund Type</t>
  </si>
  <si>
    <t>Local Fiscal Year Ended September 30, 2010</t>
  </si>
  <si>
    <t>Federal Grant - General Government</t>
  </si>
  <si>
    <t>Federal Grant - Transportation - Airport Development</t>
  </si>
  <si>
    <t>State Shared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</si>
  <si>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</si>
  <si>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</si>
  <si>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</si>
  <si>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Casualty Insurance Premium Tax for Police Officers' Retirement</t>
  </si>
  <si>
    <t>Disposition of Fixed Assets</t>
  </si>
  <si>
    <t>Proprietary Non-Operating Sources - Capital Contributions from Private Source</t>
  </si>
  <si>
    <t>2011 Municipal Population:</t>
  </si>
  <si>
    <t>Local Fiscal Year Ended September 30, 2012</t>
  </si>
  <si>
    <t>State Grant - General Government</t>
  </si>
  <si>
    <t>Contributions and Donations from Private Sources</t>
  </si>
  <si>
    <t>Proceeds of General Capital Asset Dispositions - Sales</t>
  </si>
  <si>
    <t>2012 Municipal Population:</t>
  </si>
  <si>
    <t>Local Fiscal Year Ended September 30, 2008</t>
  </si>
  <si>
    <t>Permits and Franchise Fees</t>
  </si>
  <si>
    <t>Other Permits and Fees</t>
  </si>
  <si>
    <t>Other Charges for Services</t>
  </si>
  <si>
    <t>Impact Fees - Physical Environment</t>
  </si>
  <si>
    <t>Proceeds - Debt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</si>
  <si>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</si>
  <si>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</si>
  <si>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</si>
  <si>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</si>
  <si>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</si>
  <si>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Public Safety</t>
  </si>
  <si>
    <t>State Grant - Physical Environment - Sewer / Wastewater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</si>
  <si>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</si>
  <si>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</si>
  <si>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</si>
  <si>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</si>
  <si>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</si>
  <si>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Other Public Safety</t>
  </si>
  <si>
    <t>General Government - Other General Government Charges and Fees</t>
  </si>
  <si>
    <t>Transportation - Airports</t>
  </si>
  <si>
    <t>Sales - Disposition of Fixed Assets</t>
  </si>
  <si>
    <t>Sales - Sale of Surplus Materials and Scrap</t>
  </si>
  <si>
    <t>Other Miscellaneous Revenues - Settlements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</si>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</sst>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134</v>
      </c>
      <c r="B5" s="26"/>
      <c r="C5" s="26"/>
      <c r="D5" s="27">
        <f>SUM(D6:D14)</f>
        <v>1287197</v>
      </c>
      <c r="E5" s="27">
        <f>SUM(E6:E14)</f>
        <v>155721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32834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1475752</v>
      </c>
      <c r="P5" s="33">
        <f>(O5/P$55)</f>
        <v>485.28510358434727</v>
      </c>
      <c r="Q5" s="6"/>
    </row>
    <row r="6" spans="1:17" ht="15">
      <c r="A6" s="12"/>
      <c r="B6" s="25">
        <v>311</v>
      </c>
      <c r="C6" s="20" t="s">
        <v>2</v>
      </c>
      <c r="D6" s="46">
        <v>699513</v>
      </c>
      <c r="E6" s="46">
        <v>155721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855234</v>
      </c>
      <c r="P6" s="47">
        <f>(O6/P$55)</f>
        <v>281.23446234791186</v>
      </c>
      <c r="Q6" s="9"/>
    </row>
    <row r="7" spans="1:17" ht="15">
      <c r="A7" s="12"/>
      <c r="B7" s="25">
        <v>312.41</v>
      </c>
      <c r="C7" s="20" t="s">
        <v>135</v>
      </c>
      <c r="D7" s="46">
        <v>128060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128060</v>
      </c>
      <c r="P7" s="47">
        <f>(O7/P$55)</f>
        <v>42.11114764879974</v>
      </c>
      <c r="Q7" s="9"/>
    </row>
    <row r="8" spans="1:17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32834</v>
      </c>
      <c r="L8" s="46">
        <v>0</v>
      </c>
      <c r="M8" s="46">
        <v>0</v>
      </c>
      <c r="N8" s="46">
        <v>0</v>
      </c>
      <c r="O8" s="46">
        <f t="shared" si="0"/>
        <v>32834</v>
      </c>
      <c r="P8" s="47">
        <f>(O8/P$55)</f>
        <v>10.797106215060836</v>
      </c>
      <c r="Q8" s="9"/>
    </row>
    <row r="9" spans="1:17" ht="15">
      <c r="A9" s="12"/>
      <c r="B9" s="25">
        <v>314.1</v>
      </c>
      <c r="C9" s="20" t="s">
        <v>13</v>
      </c>
      <c r="D9" s="46">
        <v>277358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277358</v>
      </c>
      <c r="P9" s="47">
        <f>(O9/P$55)</f>
        <v>91.20618217691549</v>
      </c>
      <c r="Q9" s="9"/>
    </row>
    <row r="10" spans="1:17" ht="15">
      <c r="A10" s="12"/>
      <c r="B10" s="25">
        <v>314.3</v>
      </c>
      <c r="C10" s="20" t="s">
        <v>14</v>
      </c>
      <c r="D10" s="46">
        <v>48868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48868</v>
      </c>
      <c r="P10" s="47">
        <f>(O10/P$55)</f>
        <v>16.06971390989806</v>
      </c>
      <c r="Q10" s="9"/>
    </row>
    <row r="11" spans="1:17" ht="15">
      <c r="A11" s="12"/>
      <c r="B11" s="25">
        <v>314.4</v>
      </c>
      <c r="C11" s="20" t="s">
        <v>15</v>
      </c>
      <c r="D11" s="46">
        <v>38527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38527</v>
      </c>
      <c r="P11" s="47">
        <f>(O11/P$55)</f>
        <v>12.669187767181848</v>
      </c>
      <c r="Q11" s="9"/>
    </row>
    <row r="12" spans="1:17" ht="15">
      <c r="A12" s="12"/>
      <c r="B12" s="25">
        <v>314.8</v>
      </c>
      <c r="C12" s="20" t="s">
        <v>17</v>
      </c>
      <c r="D12" s="46">
        <v>4168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4168</v>
      </c>
      <c r="P12" s="47">
        <f>(O12/P$55)</f>
        <v>1.3706017757316673</v>
      </c>
      <c r="Q12" s="9"/>
    </row>
    <row r="13" spans="1:17" ht="15">
      <c r="A13" s="12"/>
      <c r="B13" s="25">
        <v>315.2</v>
      </c>
      <c r="C13" s="20" t="s">
        <v>136</v>
      </c>
      <c r="D13" s="46">
        <v>69424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69424</v>
      </c>
      <c r="P13" s="47">
        <f>(O13/P$55)</f>
        <v>22.829332456428805</v>
      </c>
      <c r="Q13" s="9"/>
    </row>
    <row r="14" spans="1:17" ht="15">
      <c r="A14" s="12"/>
      <c r="B14" s="25">
        <v>316</v>
      </c>
      <c r="C14" s="20" t="s">
        <v>99</v>
      </c>
      <c r="D14" s="46">
        <v>21279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21279</v>
      </c>
      <c r="P14" s="47">
        <f>(O14/P$55)</f>
        <v>6.997369286418941</v>
      </c>
      <c r="Q14" s="9"/>
    </row>
    <row r="15" spans="1:17" ht="15.75">
      <c r="A15" s="29" t="s">
        <v>21</v>
      </c>
      <c r="B15" s="30"/>
      <c r="C15" s="31"/>
      <c r="D15" s="32">
        <f>SUM(D16:D20)</f>
        <v>208154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208154</v>
      </c>
      <c r="P15" s="45">
        <f>(O15/P$55)</f>
        <v>68.4491943439658</v>
      </c>
      <c r="Q15" s="10"/>
    </row>
    <row r="16" spans="1:17" ht="15">
      <c r="A16" s="12"/>
      <c r="B16" s="25">
        <v>322</v>
      </c>
      <c r="C16" s="20" t="s">
        <v>137</v>
      </c>
      <c r="D16" s="46">
        <v>107985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107985</v>
      </c>
      <c r="P16" s="47">
        <f>(O16/P$55)</f>
        <v>35.509700756330155</v>
      </c>
      <c r="Q16" s="9"/>
    </row>
    <row r="17" spans="1:17" ht="15">
      <c r="A17" s="12"/>
      <c r="B17" s="25">
        <v>323.1</v>
      </c>
      <c r="C17" s="20" t="s">
        <v>22</v>
      </c>
      <c r="D17" s="46">
        <v>42589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42589</v>
      </c>
      <c r="P17" s="47">
        <f>(O17/P$55)</f>
        <v>14.004932587964486</v>
      </c>
      <c r="Q17" s="9"/>
    </row>
    <row r="18" spans="1:17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2230</v>
      </c>
      <c r="P18" s="47">
        <f>(O18/P$55)</f>
        <v>0.7333114107201578</v>
      </c>
      <c r="Q18" s="9"/>
    </row>
    <row r="19" spans="1:17" ht="15">
      <c r="A19" s="12"/>
      <c r="B19" s="25">
        <v>323.7</v>
      </c>
      <c r="C19" s="20" t="s">
        <v>25</v>
      </c>
      <c r="D19" s="46">
        <v>29813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29813</v>
      </c>
      <c r="P19" s="47">
        <f>(O19/P$55)</f>
        <v>9.803682999013482</v>
      </c>
      <c r="Q19" s="9"/>
    </row>
    <row r="20" spans="1:17" ht="15">
      <c r="A20" s="12"/>
      <c r="B20" s="25">
        <v>329.5</v>
      </c>
      <c r="C20" s="20" t="s">
        <v>138</v>
      </c>
      <c r="D20" s="46">
        <v>25537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25537</v>
      </c>
      <c r="P20" s="47">
        <f>(O20/P$55)</f>
        <v>8.39756658993752</v>
      </c>
      <c r="Q20" s="9"/>
    </row>
    <row r="21" spans="1:17" ht="15.75">
      <c r="A21" s="29" t="s">
        <v>139</v>
      </c>
      <c r="B21" s="30"/>
      <c r="C21" s="31"/>
      <c r="D21" s="32">
        <f>SUM(D22:D31)</f>
        <v>1079346</v>
      </c>
      <c r="E21" s="32">
        <f>SUM(E22:E31)</f>
        <v>114802</v>
      </c>
      <c r="F21" s="32">
        <f>SUM(F22:F31)</f>
        <v>0</v>
      </c>
      <c r="G21" s="32">
        <f>SUM(G22:G31)</f>
        <v>0</v>
      </c>
      <c r="H21" s="32">
        <f>SUM(H22:H31)</f>
        <v>0</v>
      </c>
      <c r="I21" s="32">
        <f>SUM(I22:I31)</f>
        <v>912223</v>
      </c>
      <c r="J21" s="32">
        <f>SUM(J22:J31)</f>
        <v>0</v>
      </c>
      <c r="K21" s="32">
        <f>SUM(K22:K31)</f>
        <v>0</v>
      </c>
      <c r="L21" s="32">
        <f>SUM(L22:L31)</f>
        <v>0</v>
      </c>
      <c r="M21" s="32">
        <f>SUM(M22:M31)</f>
        <v>0</v>
      </c>
      <c r="N21" s="32">
        <f>SUM(N22:N31)</f>
        <v>0</v>
      </c>
      <c r="O21" s="44">
        <f>SUM(D21:N21)</f>
        <v>2106371</v>
      </c>
      <c r="P21" s="45">
        <f>(O21/P$55)</f>
        <v>692.6573495560671</v>
      </c>
      <c r="Q21" s="10"/>
    </row>
    <row r="22" spans="1:17" ht="15">
      <c r="A22" s="12"/>
      <c r="B22" s="25">
        <v>333</v>
      </c>
      <c r="C22" s="20" t="s">
        <v>3</v>
      </c>
      <c r="D22" s="46">
        <v>4941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9">SUM(D22:N22)</f>
        <v>4941</v>
      </c>
      <c r="P22" s="47">
        <f>(O22/P$55)</f>
        <v>1.6247944755014798</v>
      </c>
      <c r="Q22" s="9"/>
    </row>
    <row r="23" spans="1:17" ht="15">
      <c r="A23" s="12"/>
      <c r="B23" s="25">
        <v>334.2</v>
      </c>
      <c r="C23" s="20" t="s">
        <v>29</v>
      </c>
      <c r="D23" s="46">
        <v>60446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60446</v>
      </c>
      <c r="P23" s="47">
        <f>(O23/P$55)</f>
        <v>19.8770141400855</v>
      </c>
      <c r="Q23" s="9"/>
    </row>
    <row r="24" spans="1:17" ht="15">
      <c r="A24" s="12"/>
      <c r="B24" s="25">
        <v>334.35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912223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912223</v>
      </c>
      <c r="P24" s="47">
        <f>(O24/P$55)</f>
        <v>299.9746793817823</v>
      </c>
      <c r="Q24" s="9"/>
    </row>
    <row r="25" spans="1:17" ht="15">
      <c r="A25" s="12"/>
      <c r="B25" s="25">
        <v>334.41</v>
      </c>
      <c r="C25" s="20" t="s">
        <v>30</v>
      </c>
      <c r="D25" s="46">
        <v>0</v>
      </c>
      <c r="E25" s="46">
        <v>114802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114802</v>
      </c>
      <c r="P25" s="47">
        <f>(O25/P$55)</f>
        <v>37.75139756658994</v>
      </c>
      <c r="Q25" s="9"/>
    </row>
    <row r="26" spans="1:17" ht="15">
      <c r="A26" s="12"/>
      <c r="B26" s="25">
        <v>335.14</v>
      </c>
      <c r="C26" s="20" t="s">
        <v>104</v>
      </c>
      <c r="D26" s="46">
        <v>2296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2296</v>
      </c>
      <c r="P26" s="47">
        <f>(O26/P$55)</f>
        <v>0.7550147977638935</v>
      </c>
      <c r="Q26" s="9"/>
    </row>
    <row r="27" spans="1:17" ht="15">
      <c r="A27" s="12"/>
      <c r="B27" s="25">
        <v>335.15</v>
      </c>
      <c r="C27" s="20" t="s">
        <v>105</v>
      </c>
      <c r="D27" s="46">
        <v>1321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1321</v>
      </c>
      <c r="P27" s="47">
        <f>(O27/P$55)</f>
        <v>0.4343965800723446</v>
      </c>
      <c r="Q27" s="9"/>
    </row>
    <row r="28" spans="1:17" ht="15">
      <c r="A28" s="12"/>
      <c r="B28" s="25">
        <v>335.18</v>
      </c>
      <c r="C28" s="20" t="s">
        <v>140</v>
      </c>
      <c r="D28" s="46">
        <v>166232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166232</v>
      </c>
      <c r="P28" s="47">
        <f>(O28/P$55)</f>
        <v>54.6635975008221</v>
      </c>
      <c r="Q28" s="9"/>
    </row>
    <row r="29" spans="1:17" ht="15">
      <c r="A29" s="12"/>
      <c r="B29" s="25">
        <v>335.29</v>
      </c>
      <c r="C29" s="20" t="s">
        <v>107</v>
      </c>
      <c r="D29" s="46">
        <v>6394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6394</v>
      </c>
      <c r="P29" s="47">
        <f>(O29/P$55)</f>
        <v>2.1025978296612955</v>
      </c>
      <c r="Q29" s="9"/>
    </row>
    <row r="30" spans="1:17" ht="15">
      <c r="A30" s="12"/>
      <c r="B30" s="25">
        <v>335.9</v>
      </c>
      <c r="C30" s="20" t="s">
        <v>76</v>
      </c>
      <c r="D30" s="46">
        <v>117213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117213</v>
      </c>
      <c r="P30" s="47">
        <f>(O30/P$55)</f>
        <v>38.544228872081554</v>
      </c>
      <c r="Q30" s="9"/>
    </row>
    <row r="31" spans="1:17" ht="15">
      <c r="A31" s="12"/>
      <c r="B31" s="25">
        <v>338</v>
      </c>
      <c r="C31" s="20" t="s">
        <v>37</v>
      </c>
      <c r="D31" s="46">
        <v>720503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720503</v>
      </c>
      <c r="P31" s="47">
        <f>(O31/P$55)</f>
        <v>236.9296284117067</v>
      </c>
      <c r="Q31" s="9"/>
    </row>
    <row r="32" spans="1:17" ht="15.75">
      <c r="A32" s="29" t="s">
        <v>42</v>
      </c>
      <c r="B32" s="30"/>
      <c r="C32" s="31"/>
      <c r="D32" s="32">
        <f>SUM(D33:D40)</f>
        <v>4731</v>
      </c>
      <c r="E32" s="32">
        <f>SUM(E33:E40)</f>
        <v>1351776</v>
      </c>
      <c r="F32" s="32">
        <f>SUM(F33:F40)</f>
        <v>0</v>
      </c>
      <c r="G32" s="32">
        <f>SUM(G33:G40)</f>
        <v>0</v>
      </c>
      <c r="H32" s="32">
        <f>SUM(H33:H40)</f>
        <v>0</v>
      </c>
      <c r="I32" s="32">
        <f>SUM(I33:I40)</f>
        <v>5469728</v>
      </c>
      <c r="J32" s="32">
        <f>SUM(J33:J40)</f>
        <v>0</v>
      </c>
      <c r="K32" s="32">
        <f>SUM(K33:K40)</f>
        <v>0</v>
      </c>
      <c r="L32" s="32">
        <f>SUM(L33:L40)</f>
        <v>0</v>
      </c>
      <c r="M32" s="32">
        <f>SUM(M33:M40)</f>
        <v>0</v>
      </c>
      <c r="N32" s="32">
        <f>SUM(N33:N40)</f>
        <v>0</v>
      </c>
      <c r="O32" s="32">
        <f>SUM(D32:N32)</f>
        <v>6826235</v>
      </c>
      <c r="P32" s="45">
        <f>(O32/P$55)</f>
        <v>2244.7336402499177</v>
      </c>
      <c r="Q32" s="10"/>
    </row>
    <row r="33" spans="1:17" ht="15">
      <c r="A33" s="12"/>
      <c r="B33" s="25">
        <v>342.1</v>
      </c>
      <c r="C33" s="20" t="s">
        <v>46</v>
      </c>
      <c r="D33" s="46">
        <v>4706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40">SUM(D33:N33)</f>
        <v>4706</v>
      </c>
      <c r="P33" s="47">
        <f>(O33/P$55)</f>
        <v>1.5475172640578756</v>
      </c>
      <c r="Q33" s="9"/>
    </row>
    <row r="34" spans="1:17" ht="15">
      <c r="A34" s="12"/>
      <c r="B34" s="25">
        <v>343.1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3245015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3245015</v>
      </c>
      <c r="P34" s="47">
        <f>(O34/P$55)</f>
        <v>1067.0881289049655</v>
      </c>
      <c r="Q34" s="9"/>
    </row>
    <row r="35" spans="1:17" ht="15">
      <c r="A35" s="12"/>
      <c r="B35" s="25">
        <v>343.2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460596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460596</v>
      </c>
      <c r="P35" s="47">
        <f>(O35/P$55)</f>
        <v>151.46201907267346</v>
      </c>
      <c r="Q35" s="9"/>
    </row>
    <row r="36" spans="1:17" ht="15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592541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592541</v>
      </c>
      <c r="P36" s="47">
        <f>(O36/P$55)</f>
        <v>194.8507070042749</v>
      </c>
      <c r="Q36" s="9"/>
    </row>
    <row r="37" spans="1:17" ht="15">
      <c r="A37" s="12"/>
      <c r="B37" s="25">
        <v>343.4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541972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541972</v>
      </c>
      <c r="P37" s="47">
        <f>(O37/P$55)</f>
        <v>178.22163761920422</v>
      </c>
      <c r="Q37" s="9"/>
    </row>
    <row r="38" spans="1:17" ht="15">
      <c r="A38" s="12"/>
      <c r="B38" s="25">
        <v>343.5</v>
      </c>
      <c r="C38" s="20" t="s">
        <v>51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629604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629604</v>
      </c>
      <c r="P38" s="47">
        <f>(O38/P$55)</f>
        <v>207.03847418612298</v>
      </c>
      <c r="Q38" s="9"/>
    </row>
    <row r="39" spans="1:17" ht="15">
      <c r="A39" s="12"/>
      <c r="B39" s="25">
        <v>344.1</v>
      </c>
      <c r="C39" s="20" t="s">
        <v>109</v>
      </c>
      <c r="D39" s="46">
        <v>0</v>
      </c>
      <c r="E39" s="46">
        <v>1351776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1351776</v>
      </c>
      <c r="P39" s="47">
        <f>(O39/P$55)</f>
        <v>444.51693521867804</v>
      </c>
      <c r="Q39" s="9"/>
    </row>
    <row r="40" spans="1:17" ht="15">
      <c r="A40" s="12"/>
      <c r="B40" s="25">
        <v>347.2</v>
      </c>
      <c r="C40" s="20" t="s">
        <v>53</v>
      </c>
      <c r="D40" s="46">
        <v>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25</v>
      </c>
      <c r="P40" s="47">
        <f>(O40/P$55)</f>
        <v>0.008220979940808944</v>
      </c>
      <c r="Q40" s="9"/>
    </row>
    <row r="41" spans="1:17" ht="15.75">
      <c r="A41" s="29" t="s">
        <v>43</v>
      </c>
      <c r="B41" s="30"/>
      <c r="C41" s="31"/>
      <c r="D41" s="32">
        <f>SUM(D42:D42)</f>
        <v>4707</v>
      </c>
      <c r="E41" s="32">
        <f>SUM(E42:E42)</f>
        <v>0</v>
      </c>
      <c r="F41" s="32">
        <f>SUM(F42:F42)</f>
        <v>0</v>
      </c>
      <c r="G41" s="32">
        <f>SUM(G42:G42)</f>
        <v>0</v>
      </c>
      <c r="H41" s="32">
        <f>SUM(H42:H42)</f>
        <v>0</v>
      </c>
      <c r="I41" s="32">
        <f>SUM(I42:I42)</f>
        <v>0</v>
      </c>
      <c r="J41" s="32">
        <f>SUM(J42:J42)</f>
        <v>0</v>
      </c>
      <c r="K41" s="32">
        <f>SUM(K42:K42)</f>
        <v>0</v>
      </c>
      <c r="L41" s="32">
        <f>SUM(L42:L42)</f>
        <v>0</v>
      </c>
      <c r="M41" s="32">
        <f>SUM(M42:M42)</f>
        <v>0</v>
      </c>
      <c r="N41" s="32">
        <f>SUM(N42:N42)</f>
        <v>0</v>
      </c>
      <c r="O41" s="32">
        <f>SUM(D41:N41)</f>
        <v>4707</v>
      </c>
      <c r="P41" s="45">
        <f>(O41/P$55)</f>
        <v>1.547846103255508</v>
      </c>
      <c r="Q41" s="10"/>
    </row>
    <row r="42" spans="1:17" ht="15">
      <c r="A42" s="13"/>
      <c r="B42" s="39">
        <v>351.1</v>
      </c>
      <c r="C42" s="21" t="s">
        <v>56</v>
      </c>
      <c r="D42" s="46">
        <v>4707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4707</v>
      </c>
      <c r="P42" s="47">
        <f>(O42/P$55)</f>
        <v>1.547846103255508</v>
      </c>
      <c r="Q42" s="9"/>
    </row>
    <row r="43" spans="1:17" ht="15.75">
      <c r="A43" s="29" t="s">
        <v>4</v>
      </c>
      <c r="B43" s="30"/>
      <c r="C43" s="31"/>
      <c r="D43" s="32">
        <f>SUM(D44:D48)</f>
        <v>23644</v>
      </c>
      <c r="E43" s="32">
        <f>SUM(E44:E48)</f>
        <v>352808</v>
      </c>
      <c r="F43" s="32">
        <f>SUM(F44:F48)</f>
        <v>0</v>
      </c>
      <c r="G43" s="32">
        <f>SUM(G44:G48)</f>
        <v>0</v>
      </c>
      <c r="H43" s="32">
        <f>SUM(H44:H48)</f>
        <v>0</v>
      </c>
      <c r="I43" s="32">
        <f>SUM(I44:I48)</f>
        <v>69222</v>
      </c>
      <c r="J43" s="32">
        <f>SUM(J44:J48)</f>
        <v>0</v>
      </c>
      <c r="K43" s="32">
        <f>SUM(K44:K48)</f>
        <v>1694914</v>
      </c>
      <c r="L43" s="32">
        <f>SUM(L44:L48)</f>
        <v>0</v>
      </c>
      <c r="M43" s="32">
        <f>SUM(M44:M48)</f>
        <v>0</v>
      </c>
      <c r="N43" s="32">
        <f>SUM(N44:N48)</f>
        <v>0</v>
      </c>
      <c r="O43" s="32">
        <f>SUM(D43:N43)</f>
        <v>2140588</v>
      </c>
      <c r="P43" s="45">
        <f>(O43/P$55)</f>
        <v>703.9092403814535</v>
      </c>
      <c r="Q43" s="10"/>
    </row>
    <row r="44" spans="1:17" ht="15">
      <c r="A44" s="12"/>
      <c r="B44" s="25">
        <v>361.1</v>
      </c>
      <c r="C44" s="20" t="s">
        <v>57</v>
      </c>
      <c r="D44" s="46">
        <v>489</v>
      </c>
      <c r="E44" s="46">
        <v>406</v>
      </c>
      <c r="F44" s="46">
        <v>0</v>
      </c>
      <c r="G44" s="46">
        <v>0</v>
      </c>
      <c r="H44" s="46">
        <v>0</v>
      </c>
      <c r="I44" s="46">
        <v>752</v>
      </c>
      <c r="J44" s="46">
        <v>0</v>
      </c>
      <c r="K44" s="46">
        <v>1477740</v>
      </c>
      <c r="L44" s="46">
        <v>0</v>
      </c>
      <c r="M44" s="46">
        <v>0</v>
      </c>
      <c r="N44" s="46">
        <v>0</v>
      </c>
      <c r="O44" s="46">
        <f>SUM(D44:N44)</f>
        <v>1479387</v>
      </c>
      <c r="P44" s="47">
        <f>(O44/P$55)</f>
        <v>486.4804340677409</v>
      </c>
      <c r="Q44" s="9"/>
    </row>
    <row r="45" spans="1:17" ht="15">
      <c r="A45" s="12"/>
      <c r="B45" s="25">
        <v>362</v>
      </c>
      <c r="C45" s="20" t="s">
        <v>59</v>
      </c>
      <c r="D45" s="46">
        <v>0</v>
      </c>
      <c r="E45" s="46">
        <v>338710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338710</v>
      </c>
      <c r="P45" s="47">
        <f>(O45/P$55)</f>
        <v>111.38112463005591</v>
      </c>
      <c r="Q45" s="9"/>
    </row>
    <row r="46" spans="1:17" ht="15">
      <c r="A46" s="12"/>
      <c r="B46" s="25">
        <v>366</v>
      </c>
      <c r="C46" s="20" t="s">
        <v>86</v>
      </c>
      <c r="D46" s="46">
        <v>6350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6350</v>
      </c>
      <c r="P46" s="47">
        <f>(O46/P$55)</f>
        <v>2.088128904965472</v>
      </c>
      <c r="Q46" s="9"/>
    </row>
    <row r="47" spans="1:17" ht="15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217174</v>
      </c>
      <c r="L47" s="46">
        <v>0</v>
      </c>
      <c r="M47" s="46">
        <v>0</v>
      </c>
      <c r="N47" s="46">
        <v>0</v>
      </c>
      <c r="O47" s="46">
        <f>SUM(D47:N47)</f>
        <v>217174</v>
      </c>
      <c r="P47" s="47">
        <f>(O47/P$55)</f>
        <v>71.41532390660967</v>
      </c>
      <c r="Q47" s="9"/>
    </row>
    <row r="48" spans="1:17" ht="15">
      <c r="A48" s="12"/>
      <c r="B48" s="25">
        <v>369.9</v>
      </c>
      <c r="C48" s="20" t="s">
        <v>61</v>
      </c>
      <c r="D48" s="46">
        <v>16805</v>
      </c>
      <c r="E48" s="46">
        <v>13692</v>
      </c>
      <c r="F48" s="46">
        <v>0</v>
      </c>
      <c r="G48" s="46">
        <v>0</v>
      </c>
      <c r="H48" s="46">
        <v>0</v>
      </c>
      <c r="I48" s="46">
        <v>68470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98967</v>
      </c>
      <c r="P48" s="47">
        <f>(O48/P$55)</f>
        <v>32.544228872081554</v>
      </c>
      <c r="Q48" s="9"/>
    </row>
    <row r="49" spans="1:17" ht="15.75">
      <c r="A49" s="29" t="s">
        <v>44</v>
      </c>
      <c r="B49" s="30"/>
      <c r="C49" s="31"/>
      <c r="D49" s="32">
        <f>SUM(D50:D52)</f>
        <v>921325</v>
      </c>
      <c r="E49" s="32">
        <f>SUM(E50:E52)</f>
        <v>112464</v>
      </c>
      <c r="F49" s="32">
        <f>SUM(F50:F52)</f>
        <v>0</v>
      </c>
      <c r="G49" s="32">
        <f>SUM(G50:G52)</f>
        <v>0</v>
      </c>
      <c r="H49" s="32">
        <f>SUM(H50:H52)</f>
        <v>0</v>
      </c>
      <c r="I49" s="32">
        <f>SUM(I50:I52)</f>
        <v>37627</v>
      </c>
      <c r="J49" s="32">
        <f>SUM(J50:J52)</f>
        <v>0</v>
      </c>
      <c r="K49" s="32">
        <f>SUM(K50:K52)</f>
        <v>0</v>
      </c>
      <c r="L49" s="32">
        <f>SUM(L50:L52)</f>
        <v>0</v>
      </c>
      <c r="M49" s="32">
        <f>SUM(M50:M52)</f>
        <v>0</v>
      </c>
      <c r="N49" s="32">
        <f>SUM(N50:N52)</f>
        <v>0</v>
      </c>
      <c r="O49" s="32">
        <f>SUM(D49:N49)</f>
        <v>1071416</v>
      </c>
      <c r="P49" s="45">
        <f>(O49/P$55)</f>
        <v>352.32357777047025</v>
      </c>
      <c r="Q49" s="9"/>
    </row>
    <row r="50" spans="1:17" ht="15">
      <c r="A50" s="12"/>
      <c r="B50" s="25">
        <v>381</v>
      </c>
      <c r="C50" s="20" t="s">
        <v>62</v>
      </c>
      <c r="D50" s="46">
        <v>800000</v>
      </c>
      <c r="E50" s="46">
        <v>112464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912464</v>
      </c>
      <c r="P50" s="47">
        <f>(O50/P$55)</f>
        <v>300.0539296284117</v>
      </c>
      <c r="Q50" s="9"/>
    </row>
    <row r="51" spans="1:17" ht="15">
      <c r="A51" s="12"/>
      <c r="B51" s="25">
        <v>384</v>
      </c>
      <c r="C51" s="20" t="s">
        <v>94</v>
      </c>
      <c r="D51" s="46">
        <v>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175</v>
      </c>
      <c r="P51" s="47">
        <f>(O51/P$55)</f>
        <v>0.057546859585662614</v>
      </c>
      <c r="Q51" s="9"/>
    </row>
    <row r="52" spans="1:17" ht="15.75" thickBot="1">
      <c r="A52" s="12"/>
      <c r="B52" s="25">
        <v>388.1</v>
      </c>
      <c r="C52" s="20" t="s">
        <v>87</v>
      </c>
      <c r="D52" s="46">
        <v>121150</v>
      </c>
      <c r="E52" s="46">
        <v>0</v>
      </c>
      <c r="F52" s="46">
        <v>0</v>
      </c>
      <c r="G52" s="46">
        <v>0</v>
      </c>
      <c r="H52" s="46">
        <v>0</v>
      </c>
      <c r="I52" s="46">
        <v>37627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158777</v>
      </c>
      <c r="P52" s="47">
        <f>(O52/P$55)</f>
        <v>52.21210128247287</v>
      </c>
      <c r="Q52" s="9"/>
    </row>
    <row r="53" spans="1:120" ht="16.5" thickBot="1">
      <c r="A53" s="14" t="s">
        <v>54</v>
      </c>
      <c r="B53" s="23"/>
      <c r="C53" s="22"/>
      <c r="D53" s="15">
        <f>SUM(D5,D15,D21,D32,D41,D43,D49)</f>
        <v>3529104</v>
      </c>
      <c r="E53" s="15">
        <f>SUM(E5,E15,E21,E32,E41,E43,E49)</f>
        <v>2087571</v>
      </c>
      <c r="F53" s="15">
        <f>SUM(F5,F15,F21,F32,F41,F43,F49)</f>
        <v>0</v>
      </c>
      <c r="G53" s="15">
        <f>SUM(G5,G15,G21,G32,G41,G43,G49)</f>
        <v>0</v>
      </c>
      <c r="H53" s="15">
        <f>SUM(H5,H15,H21,H32,H41,H43,H49)</f>
        <v>0</v>
      </c>
      <c r="I53" s="15">
        <f>SUM(I5,I15,I21,I32,I41,I43,I49)</f>
        <v>6488800</v>
      </c>
      <c r="J53" s="15">
        <f>SUM(J5,J15,J21,J32,J41,J43,J49)</f>
        <v>0</v>
      </c>
      <c r="K53" s="15">
        <f>SUM(K5,K15,K21,K32,K41,K43,K49)</f>
        <v>1727748</v>
      </c>
      <c r="L53" s="15">
        <f>SUM(L5,L15,L21,L32,L41,L43,L49)</f>
        <v>0</v>
      </c>
      <c r="M53" s="15">
        <f>SUM(M5,M15,M21,M32,M41,M43,M49)</f>
        <v>0</v>
      </c>
      <c r="N53" s="15">
        <f>SUM(N5,N15,N21,N32,N41,N43,N49)</f>
        <v>0</v>
      </c>
      <c r="O53" s="15">
        <f>SUM(D53:N53)</f>
        <v>13833223</v>
      </c>
      <c r="P53" s="38">
        <f>(O53/P$55)</f>
        <v>4548.905951989477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6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6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141</v>
      </c>
      <c r="N55" s="48"/>
      <c r="O55" s="48"/>
      <c r="P55" s="43">
        <v>3041</v>
      </c>
    </row>
    <row r="56" spans="1:16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6" ht="15.75" customHeight="1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sheetProtection/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1199240</v>
      </c>
      <c r="E5" s="27">
        <f t="shared" si="0"/>
        <v>107002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18768</v>
      </c>
      <c r="L5" s="27">
        <f t="shared" si="0"/>
        <v>0</v>
      </c>
      <c r="M5" s="27">
        <f t="shared" si="0"/>
        <v>0</v>
      </c>
      <c r="N5" s="28">
        <f>SUM(D5:M5)</f>
        <v>1325010</v>
      </c>
      <c r="O5" s="33">
        <f aca="true" t="shared" si="1" ref="O5:O36">(N5/O$61)</f>
        <v>478.6885838150289</v>
      </c>
      <c r="P5" s="6"/>
    </row>
    <row r="6" spans="1:16" ht="15">
      <c r="A6" s="12"/>
      <c r="B6" s="25">
        <v>311</v>
      </c>
      <c r="C6" s="20" t="s">
        <v>2</v>
      </c>
      <c r="D6" s="46">
        <v>568047</v>
      </c>
      <c r="E6" s="46">
        <v>107002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675049</v>
      </c>
      <c r="O6" s="47">
        <f t="shared" si="1"/>
        <v>243.8760838150289</v>
      </c>
      <c r="P6" s="9"/>
    </row>
    <row r="7" spans="1:16" ht="15">
      <c r="A7" s="12"/>
      <c r="B7" s="25">
        <v>312.1</v>
      </c>
      <c r="C7" s="20" t="s">
        <v>11</v>
      </c>
      <c r="D7" s="46">
        <v>182667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182667</v>
      </c>
      <c r="O7" s="47">
        <f t="shared" si="1"/>
        <v>65.99241329479769</v>
      </c>
      <c r="P7" s="9"/>
    </row>
    <row r="8" spans="1:16" ht="15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18768</v>
      </c>
      <c r="L8" s="46">
        <v>0</v>
      </c>
      <c r="M8" s="46">
        <v>0</v>
      </c>
      <c r="N8" s="46">
        <f>SUM(D8:M8)</f>
        <v>18768</v>
      </c>
      <c r="O8" s="47">
        <f t="shared" si="1"/>
        <v>6.780346820809249</v>
      </c>
      <c r="P8" s="9"/>
    </row>
    <row r="9" spans="1:16" ht="15">
      <c r="A9" s="12"/>
      <c r="B9" s="25">
        <v>314.1</v>
      </c>
      <c r="C9" s="20" t="s">
        <v>13</v>
      </c>
      <c r="D9" s="46">
        <v>252800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252800</v>
      </c>
      <c r="O9" s="47">
        <f t="shared" si="1"/>
        <v>91.32947976878613</v>
      </c>
      <c r="P9" s="9"/>
    </row>
    <row r="10" spans="1:16" ht="15">
      <c r="A10" s="12"/>
      <c r="B10" s="25">
        <v>314.3</v>
      </c>
      <c r="C10" s="20" t="s">
        <v>14</v>
      </c>
      <c r="D10" s="46">
        <v>26094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26094</v>
      </c>
      <c r="O10" s="47">
        <f t="shared" si="1"/>
        <v>9.427023121387283</v>
      </c>
      <c r="P10" s="9"/>
    </row>
    <row r="11" spans="1:16" ht="15">
      <c r="A11" s="12"/>
      <c r="B11" s="25">
        <v>314.4</v>
      </c>
      <c r="C11" s="20" t="s">
        <v>15</v>
      </c>
      <c r="D11" s="46">
        <v>31562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31562</v>
      </c>
      <c r="O11" s="47">
        <f t="shared" si="1"/>
        <v>11.402456647398845</v>
      </c>
      <c r="P11" s="9"/>
    </row>
    <row r="12" spans="1:16" ht="15">
      <c r="A12" s="12"/>
      <c r="B12" s="25">
        <v>314.7</v>
      </c>
      <c r="C12" s="20" t="s">
        <v>16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</v>
      </c>
      <c r="O12" s="47">
        <f t="shared" si="1"/>
        <v>0.002167630057803468</v>
      </c>
      <c r="P12" s="9"/>
    </row>
    <row r="13" spans="1:16" ht="15">
      <c r="A13" s="12"/>
      <c r="B13" s="25">
        <v>314.8</v>
      </c>
      <c r="C13" s="20" t="s">
        <v>17</v>
      </c>
      <c r="D13" s="46">
        <v>18030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18030</v>
      </c>
      <c r="O13" s="47">
        <f t="shared" si="1"/>
        <v>6.513728323699422</v>
      </c>
      <c r="P13" s="9"/>
    </row>
    <row r="14" spans="1:16" ht="15">
      <c r="A14" s="12"/>
      <c r="B14" s="25">
        <v>315</v>
      </c>
      <c r="C14" s="20" t="s">
        <v>18</v>
      </c>
      <c r="D14" s="46">
        <v>97721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97721</v>
      </c>
      <c r="O14" s="47">
        <f t="shared" si="1"/>
        <v>35.30382947976879</v>
      </c>
      <c r="P14" s="9"/>
    </row>
    <row r="15" spans="1:16" ht="15">
      <c r="A15" s="12"/>
      <c r="B15" s="25">
        <v>316</v>
      </c>
      <c r="C15" s="20" t="s">
        <v>19</v>
      </c>
      <c r="D15" s="46">
        <v>22313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22313</v>
      </c>
      <c r="O15" s="47">
        <f t="shared" si="1"/>
        <v>8.061054913294798</v>
      </c>
      <c r="P15" s="9"/>
    </row>
    <row r="16" spans="1:16" ht="15.75">
      <c r="A16" s="29" t="s">
        <v>21</v>
      </c>
      <c r="B16" s="30"/>
      <c r="C16" s="31"/>
      <c r="D16" s="32">
        <f aca="true" t="shared" si="3" ref="D16:M16">SUM(D17:D21)</f>
        <v>108521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9486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118007</v>
      </c>
      <c r="O16" s="45">
        <f t="shared" si="1"/>
        <v>42.632586705202314</v>
      </c>
      <c r="P16" s="10"/>
    </row>
    <row r="17" spans="1:16" ht="15">
      <c r="A17" s="12"/>
      <c r="B17" s="25">
        <v>322</v>
      </c>
      <c r="C17" s="20" t="s">
        <v>0</v>
      </c>
      <c r="D17" s="46">
        <v>18532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18532</v>
      </c>
      <c r="O17" s="47">
        <f t="shared" si="1"/>
        <v>6.695086705202312</v>
      </c>
      <c r="P17" s="9"/>
    </row>
    <row r="18" spans="1:16" ht="15">
      <c r="A18" s="12"/>
      <c r="B18" s="25">
        <v>323.1</v>
      </c>
      <c r="C18" s="20" t="s">
        <v>22</v>
      </c>
      <c r="D18" s="46">
        <v>36484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36484</v>
      </c>
      <c r="O18" s="47">
        <f t="shared" si="1"/>
        <v>13.18063583815029</v>
      </c>
      <c r="P18" s="9"/>
    </row>
    <row r="19" spans="1:16" ht="15">
      <c r="A19" s="12"/>
      <c r="B19" s="25">
        <v>323.7</v>
      </c>
      <c r="C19" s="20" t="s">
        <v>25</v>
      </c>
      <c r="D19" s="46">
        <v>53065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53065</v>
      </c>
      <c r="O19" s="47">
        <f t="shared" si="1"/>
        <v>19.170881502890172</v>
      </c>
      <c r="P19" s="9"/>
    </row>
    <row r="20" spans="1:16" ht="15">
      <c r="A20" s="12"/>
      <c r="B20" s="25">
        <v>324.22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9486</v>
      </c>
      <c r="O20" s="47">
        <f t="shared" si="1"/>
        <v>3.427023121387283</v>
      </c>
      <c r="P20" s="9"/>
    </row>
    <row r="21" spans="1:16" ht="15">
      <c r="A21" s="12"/>
      <c r="B21" s="25">
        <v>329</v>
      </c>
      <c r="C21" s="20" t="s">
        <v>27</v>
      </c>
      <c r="D21" s="46">
        <v>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440</v>
      </c>
      <c r="O21" s="47">
        <f t="shared" si="1"/>
        <v>0.15895953757225434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SUM(D23:D35)</f>
        <v>589021</v>
      </c>
      <c r="E22" s="32">
        <f t="shared" si="5"/>
        <v>250752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422901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1262674</v>
      </c>
      <c r="O22" s="45">
        <f t="shared" si="1"/>
        <v>456.1683526011561</v>
      </c>
      <c r="P22" s="10"/>
    </row>
    <row r="23" spans="1:16" ht="15">
      <c r="A23" s="12"/>
      <c r="B23" s="25">
        <v>331.1</v>
      </c>
      <c r="C23" s="20" t="s">
        <v>74</v>
      </c>
      <c r="D23" s="46">
        <v>133707</v>
      </c>
      <c r="E23" s="46">
        <v>0</v>
      </c>
      <c r="F23" s="46">
        <v>0</v>
      </c>
      <c r="G23" s="46">
        <v>0</v>
      </c>
      <c r="H23" s="46">
        <v>0</v>
      </c>
      <c r="I23" s="46">
        <v>390773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524480</v>
      </c>
      <c r="O23" s="47">
        <f t="shared" si="1"/>
        <v>189.47976878612718</v>
      </c>
      <c r="P23" s="9"/>
    </row>
    <row r="24" spans="1:16" ht="15">
      <c r="A24" s="12"/>
      <c r="B24" s="25">
        <v>331.41</v>
      </c>
      <c r="C24" s="20" t="s">
        <v>75</v>
      </c>
      <c r="D24" s="46">
        <v>0</v>
      </c>
      <c r="E24" s="46">
        <v>13182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13182</v>
      </c>
      <c r="O24" s="47">
        <f t="shared" si="1"/>
        <v>4.76228323699422</v>
      </c>
      <c r="P24" s="9"/>
    </row>
    <row r="25" spans="1:16" ht="15">
      <c r="A25" s="12"/>
      <c r="B25" s="25">
        <v>333</v>
      </c>
      <c r="C25" s="20" t="s">
        <v>3</v>
      </c>
      <c r="D25" s="46">
        <v>2976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2976</v>
      </c>
      <c r="O25" s="47">
        <f t="shared" si="1"/>
        <v>1.0751445086705202</v>
      </c>
      <c r="P25" s="9"/>
    </row>
    <row r="26" spans="1:16" ht="15">
      <c r="A26" s="12"/>
      <c r="B26" s="25">
        <v>334.1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32128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32128</v>
      </c>
      <c r="O26" s="47">
        <f t="shared" si="1"/>
        <v>11.606936416184972</v>
      </c>
      <c r="P26" s="9"/>
    </row>
    <row r="27" spans="1:16" ht="15">
      <c r="A27" s="12"/>
      <c r="B27" s="25">
        <v>334.2</v>
      </c>
      <c r="C27" s="20" t="s">
        <v>29</v>
      </c>
      <c r="D27" s="46">
        <v>2048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2048</v>
      </c>
      <c r="O27" s="47">
        <f t="shared" si="1"/>
        <v>0.7398843930635838</v>
      </c>
      <c r="P27" s="9"/>
    </row>
    <row r="28" spans="1:16" ht="15">
      <c r="A28" s="12"/>
      <c r="B28" s="25">
        <v>334.41</v>
      </c>
      <c r="C28" s="20" t="s">
        <v>30</v>
      </c>
      <c r="D28" s="46">
        <v>0</v>
      </c>
      <c r="E28" s="46">
        <v>237570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237570</v>
      </c>
      <c r="O28" s="47">
        <f t="shared" si="1"/>
        <v>85.82731213872832</v>
      </c>
      <c r="P28" s="9"/>
    </row>
    <row r="29" spans="1:16" ht="15">
      <c r="A29" s="12"/>
      <c r="B29" s="25">
        <v>335.12</v>
      </c>
      <c r="C29" s="20" t="s">
        <v>32</v>
      </c>
      <c r="D29" s="46">
        <v>81853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81853</v>
      </c>
      <c r="O29" s="47">
        <f t="shared" si="1"/>
        <v>29.571170520231213</v>
      </c>
      <c r="P29" s="9"/>
    </row>
    <row r="30" spans="1:16" ht="15">
      <c r="A30" s="12"/>
      <c r="B30" s="25">
        <v>335.14</v>
      </c>
      <c r="C30" s="20" t="s">
        <v>33</v>
      </c>
      <c r="D30" s="46">
        <v>1167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1167</v>
      </c>
      <c r="O30" s="47">
        <f t="shared" si="1"/>
        <v>0.4216040462427746</v>
      </c>
      <c r="P30" s="9"/>
    </row>
    <row r="31" spans="1:16" ht="15">
      <c r="A31" s="12"/>
      <c r="B31" s="25">
        <v>335.15</v>
      </c>
      <c r="C31" s="20" t="s">
        <v>34</v>
      </c>
      <c r="D31" s="46">
        <v>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873</v>
      </c>
      <c r="O31" s="47">
        <f t="shared" si="1"/>
        <v>0.31539017341040465</v>
      </c>
      <c r="P31" s="9"/>
    </row>
    <row r="32" spans="1:16" ht="15">
      <c r="A32" s="12"/>
      <c r="B32" s="25">
        <v>335.18</v>
      </c>
      <c r="C32" s="20" t="s">
        <v>35</v>
      </c>
      <c r="D32" s="46">
        <v>91647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91647</v>
      </c>
      <c r="O32" s="47">
        <f t="shared" si="1"/>
        <v>33.109465317919074</v>
      </c>
      <c r="P32" s="9"/>
    </row>
    <row r="33" spans="1:16" ht="15">
      <c r="A33" s="12"/>
      <c r="B33" s="25">
        <v>335.9</v>
      </c>
      <c r="C33" s="20" t="s">
        <v>76</v>
      </c>
      <c r="D33" s="46">
        <v>58348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58348</v>
      </c>
      <c r="O33" s="47">
        <f t="shared" si="1"/>
        <v>21.079479768786126</v>
      </c>
      <c r="P33" s="9"/>
    </row>
    <row r="34" spans="1:16" ht="15">
      <c r="A34" s="12"/>
      <c r="B34" s="25">
        <v>337.2</v>
      </c>
      <c r="C34" s="20" t="s">
        <v>36</v>
      </c>
      <c r="D34" s="46">
        <v>14910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14910</v>
      </c>
      <c r="O34" s="47">
        <f t="shared" si="1"/>
        <v>5.386560693641618</v>
      </c>
      <c r="P34" s="9"/>
    </row>
    <row r="35" spans="1:16" ht="15">
      <c r="A35" s="12"/>
      <c r="B35" s="25">
        <v>338</v>
      </c>
      <c r="C35" s="20" t="s">
        <v>37</v>
      </c>
      <c r="D35" s="46">
        <v>201492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201492</v>
      </c>
      <c r="O35" s="47">
        <f t="shared" si="1"/>
        <v>72.79335260115607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SUM(D37:D45)</f>
        <v>6927</v>
      </c>
      <c r="E36" s="32">
        <f t="shared" si="7"/>
        <v>629743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5545301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6181971</v>
      </c>
      <c r="O36" s="45">
        <f t="shared" si="1"/>
        <v>2233.371026011561</v>
      </c>
      <c r="P36" s="10"/>
    </row>
    <row r="37" spans="1:16" ht="15">
      <c r="A37" s="12"/>
      <c r="B37" s="25">
        <v>341.9</v>
      </c>
      <c r="C37" s="20" t="s">
        <v>45</v>
      </c>
      <c r="D37" s="46">
        <v>3921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3921</v>
      </c>
      <c r="O37" s="47">
        <f aca="true" t="shared" si="9" ref="O37:O59">(N37/O$61)</f>
        <v>1.4165462427745665</v>
      </c>
      <c r="P37" s="9"/>
    </row>
    <row r="38" spans="1:16" ht="15">
      <c r="A38" s="12"/>
      <c r="B38" s="25">
        <v>342.1</v>
      </c>
      <c r="C38" s="20" t="s">
        <v>46</v>
      </c>
      <c r="D38" s="46">
        <v>2961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2961</v>
      </c>
      <c r="O38" s="47">
        <f t="shared" si="9"/>
        <v>1.0697254335260116</v>
      </c>
      <c r="P38" s="9"/>
    </row>
    <row r="39" spans="1:16" ht="15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3905635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3905635</v>
      </c>
      <c r="O39" s="47">
        <f t="shared" si="9"/>
        <v>1410.995303468208</v>
      </c>
      <c r="P39" s="9"/>
    </row>
    <row r="40" spans="1:16" ht="15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334390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334390</v>
      </c>
      <c r="O40" s="47">
        <f t="shared" si="9"/>
        <v>120.8056358381503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330059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330059</v>
      </c>
      <c r="O41" s="47">
        <f t="shared" si="9"/>
        <v>119.24096820809248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551838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551838</v>
      </c>
      <c r="O42" s="47">
        <f t="shared" si="9"/>
        <v>199.36343930635837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423379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423379</v>
      </c>
      <c r="O43" s="47">
        <f t="shared" si="9"/>
        <v>152.95484104046244</v>
      </c>
      <c r="P43" s="9"/>
    </row>
    <row r="44" spans="1:16" ht="15">
      <c r="A44" s="12"/>
      <c r="B44" s="25">
        <v>344.1</v>
      </c>
      <c r="C44" s="20" t="s">
        <v>52</v>
      </c>
      <c r="D44" s="46">
        <v>0</v>
      </c>
      <c r="E44" s="46">
        <v>629743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629743</v>
      </c>
      <c r="O44" s="47">
        <f t="shared" si="9"/>
        <v>227.50830924855492</v>
      </c>
      <c r="P44" s="9"/>
    </row>
    <row r="45" spans="1:16" ht="15">
      <c r="A45" s="12"/>
      <c r="B45" s="25">
        <v>347.2</v>
      </c>
      <c r="C45" s="20" t="s">
        <v>53</v>
      </c>
      <c r="D45" s="46">
        <v>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</v>
      </c>
      <c r="O45" s="47">
        <f t="shared" si="9"/>
        <v>0.01625722543352601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SUM(D47:D47)</f>
        <v>11092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11092</v>
      </c>
      <c r="O46" s="45">
        <f t="shared" si="9"/>
        <v>4.007225433526012</v>
      </c>
      <c r="P46" s="10"/>
    </row>
    <row r="47" spans="1:16" ht="15">
      <c r="A47" s="13"/>
      <c r="B47" s="39">
        <v>351.1</v>
      </c>
      <c r="C47" s="21" t="s">
        <v>56</v>
      </c>
      <c r="D47" s="46">
        <v>11092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11092</v>
      </c>
      <c r="O47" s="47">
        <f t="shared" si="9"/>
        <v>4.007225433526012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SUM(D49:D55)</f>
        <v>95638</v>
      </c>
      <c r="E48" s="32">
        <f t="shared" si="11"/>
        <v>245445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92113</v>
      </c>
      <c r="J48" s="32">
        <f t="shared" si="11"/>
        <v>0</v>
      </c>
      <c r="K48" s="32">
        <f t="shared" si="11"/>
        <v>1173428</v>
      </c>
      <c r="L48" s="32">
        <f t="shared" si="11"/>
        <v>0</v>
      </c>
      <c r="M48" s="32">
        <f t="shared" si="11"/>
        <v>0</v>
      </c>
      <c r="N48" s="32">
        <f>SUM(D48:M48)</f>
        <v>1606624</v>
      </c>
      <c r="O48" s="45">
        <f t="shared" si="9"/>
        <v>580.4277456647399</v>
      </c>
      <c r="P48" s="10"/>
    </row>
    <row r="49" spans="1:16" ht="15">
      <c r="A49" s="12"/>
      <c r="B49" s="25">
        <v>361.1</v>
      </c>
      <c r="C49" s="20" t="s">
        <v>57</v>
      </c>
      <c r="D49" s="46">
        <v>6547</v>
      </c>
      <c r="E49" s="46">
        <v>993</v>
      </c>
      <c r="F49" s="46">
        <v>0</v>
      </c>
      <c r="G49" s="46">
        <v>0</v>
      </c>
      <c r="H49" s="46">
        <v>0</v>
      </c>
      <c r="I49" s="46">
        <v>29214</v>
      </c>
      <c r="J49" s="46">
        <v>0</v>
      </c>
      <c r="K49" s="46">
        <v>3</v>
      </c>
      <c r="L49" s="46">
        <v>0</v>
      </c>
      <c r="M49" s="46">
        <v>0</v>
      </c>
      <c r="N49" s="46">
        <f>SUM(D49:M49)</f>
        <v>36757</v>
      </c>
      <c r="O49" s="47">
        <f t="shared" si="9"/>
        <v>13.279263005780347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770221</v>
      </c>
      <c r="L50" s="46">
        <v>0</v>
      </c>
      <c r="M50" s="46">
        <v>0</v>
      </c>
      <c r="N50" s="46">
        <f aca="true" t="shared" si="12" ref="N50:N55">SUM(D50:M50)</f>
        <v>770221</v>
      </c>
      <c r="O50" s="47">
        <f t="shared" si="9"/>
        <v>278.2590317919075</v>
      </c>
      <c r="P50" s="9"/>
    </row>
    <row r="51" spans="1:16" ht="15">
      <c r="A51" s="12"/>
      <c r="B51" s="25">
        <v>362</v>
      </c>
      <c r="C51" s="20" t="s">
        <v>59</v>
      </c>
      <c r="D51" s="46">
        <v>50000</v>
      </c>
      <c r="E51" s="46">
        <v>233644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283644</v>
      </c>
      <c r="O51" s="47">
        <f t="shared" si="9"/>
        <v>102.47254335260115</v>
      </c>
      <c r="P51" s="9"/>
    </row>
    <row r="52" spans="1:16" ht="15">
      <c r="A52" s="12"/>
      <c r="B52" s="25">
        <v>364</v>
      </c>
      <c r="C52" s="20" t="s">
        <v>81</v>
      </c>
      <c r="D52" s="46">
        <v>12472</v>
      </c>
      <c r="E52" s="46">
        <v>0</v>
      </c>
      <c r="F52" s="46">
        <v>0</v>
      </c>
      <c r="G52" s="46">
        <v>0</v>
      </c>
      <c r="H52" s="46">
        <v>0</v>
      </c>
      <c r="I52" s="46">
        <v>5000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17472</v>
      </c>
      <c r="O52" s="47">
        <f t="shared" si="9"/>
        <v>6.312138728323699</v>
      </c>
      <c r="P52" s="9"/>
    </row>
    <row r="53" spans="1:16" ht="15">
      <c r="A53" s="12"/>
      <c r="B53" s="25">
        <v>366</v>
      </c>
      <c r="C53" s="20" t="s">
        <v>86</v>
      </c>
      <c r="D53" s="46">
        <v>550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</v>
      </c>
      <c r="O53" s="47">
        <f t="shared" si="9"/>
        <v>0.19869942196531792</v>
      </c>
      <c r="P53" s="9"/>
    </row>
    <row r="54" spans="1:16" ht="15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403204</v>
      </c>
      <c r="L54" s="46">
        <v>0</v>
      </c>
      <c r="M54" s="46">
        <v>0</v>
      </c>
      <c r="N54" s="46">
        <f t="shared" si="12"/>
        <v>403204</v>
      </c>
      <c r="O54" s="47">
        <f t="shared" si="9"/>
        <v>145.66618497109826</v>
      </c>
      <c r="P54" s="9"/>
    </row>
    <row r="55" spans="1:16" ht="15">
      <c r="A55" s="12"/>
      <c r="B55" s="25">
        <v>369.9</v>
      </c>
      <c r="C55" s="20" t="s">
        <v>61</v>
      </c>
      <c r="D55" s="46">
        <v>26069</v>
      </c>
      <c r="E55" s="46">
        <v>10808</v>
      </c>
      <c r="F55" s="46">
        <v>0</v>
      </c>
      <c r="G55" s="46">
        <v>0</v>
      </c>
      <c r="H55" s="46">
        <v>0</v>
      </c>
      <c r="I55" s="46">
        <v>57899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94776</v>
      </c>
      <c r="O55" s="47">
        <f t="shared" si="9"/>
        <v>34.23988439306358</v>
      </c>
      <c r="P55" s="9"/>
    </row>
    <row r="56" spans="1:16" ht="15.75">
      <c r="A56" s="29" t="s">
        <v>44</v>
      </c>
      <c r="B56" s="30"/>
      <c r="C56" s="31"/>
      <c r="D56" s="32">
        <f aca="true" t="shared" si="13" ref="D56:M56">SUM(D57:D58)</f>
        <v>878726</v>
      </c>
      <c r="E56" s="32">
        <f t="shared" si="13"/>
        <v>80758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959484</v>
      </c>
      <c r="O56" s="45">
        <f t="shared" si="9"/>
        <v>346.63439306358384</v>
      </c>
      <c r="P56" s="9"/>
    </row>
    <row r="57" spans="1:16" ht="15">
      <c r="A57" s="12"/>
      <c r="B57" s="25">
        <v>381</v>
      </c>
      <c r="C57" s="20" t="s">
        <v>62</v>
      </c>
      <c r="D57" s="46">
        <v>877562</v>
      </c>
      <c r="E57" s="46">
        <v>80758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958320</v>
      </c>
      <c r="O57" s="47">
        <f t="shared" si="9"/>
        <v>346.21387283236993</v>
      </c>
      <c r="P57" s="9"/>
    </row>
    <row r="58" spans="1:16" ht="15.75" thickBot="1">
      <c r="A58" s="12"/>
      <c r="B58" s="25">
        <v>388.1</v>
      </c>
      <c r="C58" s="20" t="s">
        <v>87</v>
      </c>
      <c r="D58" s="46">
        <v>1164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1164</v>
      </c>
      <c r="O58" s="47">
        <f t="shared" si="9"/>
        <v>0.42052023121387283</v>
      </c>
      <c r="P58" s="9"/>
    </row>
    <row r="59" spans="1:119" ht="16.5" thickBot="1">
      <c r="A59" s="14" t="s">
        <v>54</v>
      </c>
      <c r="B59" s="23"/>
      <c r="C59" s="22"/>
      <c r="D59" s="15">
        <f aca="true" t="shared" si="14" ref="D59:M59">SUM(D5,D16,D22,D36,D46,D48,D56)</f>
        <v>2889165</v>
      </c>
      <c r="E59" s="15">
        <f t="shared" si="14"/>
        <v>1313700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6069801</v>
      </c>
      <c r="J59" s="15">
        <f t="shared" si="14"/>
        <v>0</v>
      </c>
      <c r="K59" s="15">
        <f t="shared" si="14"/>
        <v>1192196</v>
      </c>
      <c r="L59" s="15">
        <f t="shared" si="14"/>
        <v>0</v>
      </c>
      <c r="M59" s="15">
        <f t="shared" si="14"/>
        <v>0</v>
      </c>
      <c r="N59" s="15">
        <f>SUM(D59:M59)</f>
        <v>11464862</v>
      </c>
      <c r="O59" s="38">
        <f t="shared" si="9"/>
        <v>4141.929913294798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88</v>
      </c>
      <c r="M61" s="48"/>
      <c r="N61" s="48"/>
      <c r="O61" s="43">
        <v>2768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1246418</v>
      </c>
      <c r="E5" s="27">
        <f t="shared" si="0"/>
        <v>213069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16511</v>
      </c>
      <c r="L5" s="27">
        <f t="shared" si="0"/>
        <v>0</v>
      </c>
      <c r="M5" s="27">
        <f t="shared" si="0"/>
        <v>0</v>
      </c>
      <c r="N5" s="28">
        <f>SUM(D5:M5)</f>
        <v>1475998</v>
      </c>
      <c r="O5" s="33">
        <f aca="true" t="shared" si="1" ref="O5:O36">(N5/O$61)</f>
        <v>533.8148282097649</v>
      </c>
      <c r="P5" s="6"/>
    </row>
    <row r="6" spans="1:16" ht="15">
      <c r="A6" s="12"/>
      <c r="B6" s="25">
        <v>311</v>
      </c>
      <c r="C6" s="20" t="s">
        <v>2</v>
      </c>
      <c r="D6" s="46">
        <v>626492</v>
      </c>
      <c r="E6" s="46">
        <v>213069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839561</v>
      </c>
      <c r="O6" s="47">
        <f t="shared" si="1"/>
        <v>303.6386980108499</v>
      </c>
      <c r="P6" s="9"/>
    </row>
    <row r="7" spans="1:16" ht="15">
      <c r="A7" s="12"/>
      <c r="B7" s="25">
        <v>312.1</v>
      </c>
      <c r="C7" s="20" t="s">
        <v>11</v>
      </c>
      <c r="D7" s="46">
        <v>175979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175979</v>
      </c>
      <c r="O7" s="47">
        <f t="shared" si="1"/>
        <v>63.64520795660036</v>
      </c>
      <c r="P7" s="9"/>
    </row>
    <row r="8" spans="1:16" ht="15">
      <c r="A8" s="12"/>
      <c r="B8" s="25">
        <v>312.52</v>
      </c>
      <c r="C8" s="20" t="s">
        <v>80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16511</v>
      </c>
      <c r="L8" s="46">
        <v>0</v>
      </c>
      <c r="M8" s="46">
        <v>0</v>
      </c>
      <c r="N8" s="46">
        <f>SUM(D8:M8)</f>
        <v>16511</v>
      </c>
      <c r="O8" s="47">
        <f t="shared" si="1"/>
        <v>5.9714285714285715</v>
      </c>
      <c r="P8" s="9"/>
    </row>
    <row r="9" spans="1:16" ht="15">
      <c r="A9" s="12"/>
      <c r="B9" s="25">
        <v>314.1</v>
      </c>
      <c r="C9" s="20" t="s">
        <v>13</v>
      </c>
      <c r="D9" s="46">
        <v>257956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257956</v>
      </c>
      <c r="O9" s="47">
        <f t="shared" si="1"/>
        <v>93.29330922242315</v>
      </c>
      <c r="P9" s="9"/>
    </row>
    <row r="10" spans="1:16" ht="15">
      <c r="A10" s="12"/>
      <c r="B10" s="25">
        <v>314.3</v>
      </c>
      <c r="C10" s="20" t="s">
        <v>14</v>
      </c>
      <c r="D10" s="46">
        <v>27947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27947</v>
      </c>
      <c r="O10" s="47">
        <f t="shared" si="1"/>
        <v>10.107414104882459</v>
      </c>
      <c r="P10" s="9"/>
    </row>
    <row r="11" spans="1:16" ht="15">
      <c r="A11" s="12"/>
      <c r="B11" s="25">
        <v>314.4</v>
      </c>
      <c r="C11" s="20" t="s">
        <v>15</v>
      </c>
      <c r="D11" s="46">
        <v>30782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30782</v>
      </c>
      <c r="O11" s="47">
        <f t="shared" si="1"/>
        <v>11.132730560578661</v>
      </c>
      <c r="P11" s="9"/>
    </row>
    <row r="12" spans="1:16" ht="15">
      <c r="A12" s="12"/>
      <c r="B12" s="25">
        <v>314.7</v>
      </c>
      <c r="C12" s="20" t="s">
        <v>16</v>
      </c>
      <c r="D12" s="46">
        <v>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</v>
      </c>
      <c r="O12" s="47">
        <f t="shared" si="1"/>
        <v>0.016998191681735986</v>
      </c>
      <c r="P12" s="9"/>
    </row>
    <row r="13" spans="1:16" ht="15">
      <c r="A13" s="12"/>
      <c r="B13" s="25">
        <v>314.8</v>
      </c>
      <c r="C13" s="20" t="s">
        <v>17</v>
      </c>
      <c r="D13" s="46">
        <v>7140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7140</v>
      </c>
      <c r="O13" s="47">
        <f t="shared" si="1"/>
        <v>2.5822784810126582</v>
      </c>
      <c r="P13" s="9"/>
    </row>
    <row r="14" spans="1:16" ht="15">
      <c r="A14" s="12"/>
      <c r="B14" s="25">
        <v>315</v>
      </c>
      <c r="C14" s="20" t="s">
        <v>18</v>
      </c>
      <c r="D14" s="46">
        <v>94069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94069</v>
      </c>
      <c r="O14" s="47">
        <f t="shared" si="1"/>
        <v>34.02133815551537</v>
      </c>
      <c r="P14" s="9"/>
    </row>
    <row r="15" spans="1:16" ht="15">
      <c r="A15" s="12"/>
      <c r="B15" s="25">
        <v>316</v>
      </c>
      <c r="C15" s="20" t="s">
        <v>19</v>
      </c>
      <c r="D15" s="46">
        <v>26006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26006</v>
      </c>
      <c r="O15" s="47">
        <f t="shared" si="1"/>
        <v>9.405424954792043</v>
      </c>
      <c r="P15" s="9"/>
    </row>
    <row r="16" spans="1:16" ht="15.75">
      <c r="A16" s="29" t="s">
        <v>21</v>
      </c>
      <c r="B16" s="30"/>
      <c r="C16" s="31"/>
      <c r="D16" s="32">
        <f aca="true" t="shared" si="3" ref="D16:M16">SUM(D17:D23)</f>
        <v>113025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7">SUM(D16:M16)</f>
        <v>116999</v>
      </c>
      <c r="O16" s="45">
        <f t="shared" si="1"/>
        <v>42.31428571428572</v>
      </c>
      <c r="P16" s="10"/>
    </row>
    <row r="17" spans="1:16" ht="15">
      <c r="A17" s="12"/>
      <c r="B17" s="25">
        <v>322</v>
      </c>
      <c r="C17" s="20" t="s">
        <v>0</v>
      </c>
      <c r="D17" s="46">
        <v>14390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14390</v>
      </c>
      <c r="O17" s="47">
        <f t="shared" si="1"/>
        <v>5.204339963833634</v>
      </c>
      <c r="P17" s="9"/>
    </row>
    <row r="18" spans="1:16" ht="15">
      <c r="A18" s="12"/>
      <c r="B18" s="25">
        <v>323.1</v>
      </c>
      <c r="C18" s="20" t="s">
        <v>22</v>
      </c>
      <c r="D18" s="46">
        <v>36685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36685</v>
      </c>
      <c r="O18" s="47">
        <f t="shared" si="1"/>
        <v>13.267631103074141</v>
      </c>
      <c r="P18" s="9"/>
    </row>
    <row r="19" spans="1:16" ht="15">
      <c r="A19" s="12"/>
      <c r="B19" s="25">
        <v>323.2</v>
      </c>
      <c r="C19" s="20" t="s">
        <v>23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1.453887884267631</v>
      </c>
      <c r="P19" s="9"/>
    </row>
    <row r="20" spans="1:16" ht="15">
      <c r="A20" s="12"/>
      <c r="B20" s="25">
        <v>323.5</v>
      </c>
      <c r="C20" s="20" t="s">
        <v>24</v>
      </c>
      <c r="D20" s="46">
        <v>2230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2230</v>
      </c>
      <c r="O20" s="47">
        <f t="shared" si="1"/>
        <v>0.8065099457504521</v>
      </c>
      <c r="P20" s="9"/>
    </row>
    <row r="21" spans="1:16" ht="15">
      <c r="A21" s="12"/>
      <c r="B21" s="25">
        <v>323.7</v>
      </c>
      <c r="C21" s="20" t="s">
        <v>25</v>
      </c>
      <c r="D21" s="46">
        <v>55095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55095</v>
      </c>
      <c r="O21" s="47">
        <f t="shared" si="1"/>
        <v>19.925858951175407</v>
      </c>
      <c r="P21" s="9"/>
    </row>
    <row r="22" spans="1:16" ht="15">
      <c r="A22" s="12"/>
      <c r="B22" s="25">
        <v>324.22</v>
      </c>
      <c r="C22" s="20" t="s">
        <v>26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3974</v>
      </c>
      <c r="O22" s="47">
        <f t="shared" si="1"/>
        <v>1.437251356238698</v>
      </c>
      <c r="P22" s="9"/>
    </row>
    <row r="23" spans="1:16" ht="15">
      <c r="A23" s="12"/>
      <c r="B23" s="25">
        <v>329</v>
      </c>
      <c r="C23" s="20" t="s">
        <v>27</v>
      </c>
      <c r="D23" s="46">
        <v>605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605</v>
      </c>
      <c r="O23" s="47">
        <f t="shared" si="1"/>
        <v>0.21880650994575046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SUM(D25:D35)</f>
        <v>418052</v>
      </c>
      <c r="E24" s="32">
        <f t="shared" si="5"/>
        <v>196100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614152</v>
      </c>
      <c r="O24" s="45">
        <f t="shared" si="1"/>
        <v>222.11645569620254</v>
      </c>
      <c r="P24" s="10"/>
    </row>
    <row r="25" spans="1:16" ht="15">
      <c r="A25" s="12"/>
      <c r="B25" s="25">
        <v>331.41</v>
      </c>
      <c r="C25" s="20" t="s">
        <v>75</v>
      </c>
      <c r="D25" s="46">
        <v>0</v>
      </c>
      <c r="E25" s="46">
        <v>31752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31752</v>
      </c>
      <c r="O25" s="47">
        <f t="shared" si="1"/>
        <v>11.48354430379747</v>
      </c>
      <c r="P25" s="9"/>
    </row>
    <row r="26" spans="1:16" ht="15">
      <c r="A26" s="12"/>
      <c r="B26" s="25">
        <v>333</v>
      </c>
      <c r="C26" s="20" t="s">
        <v>3</v>
      </c>
      <c r="D26" s="46">
        <v>2976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2976</v>
      </c>
      <c r="O26" s="47">
        <f t="shared" si="1"/>
        <v>1.0763110307414105</v>
      </c>
      <c r="P26" s="9"/>
    </row>
    <row r="27" spans="1:16" ht="15">
      <c r="A27" s="12"/>
      <c r="B27" s="25">
        <v>334.2</v>
      </c>
      <c r="C27" s="20" t="s">
        <v>29</v>
      </c>
      <c r="D27" s="46">
        <v>1329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1329</v>
      </c>
      <c r="O27" s="47">
        <f t="shared" si="1"/>
        <v>0.48065099457504523</v>
      </c>
      <c r="P27" s="9"/>
    </row>
    <row r="28" spans="1:16" ht="15">
      <c r="A28" s="12"/>
      <c r="B28" s="25">
        <v>334.41</v>
      </c>
      <c r="C28" s="20" t="s">
        <v>30</v>
      </c>
      <c r="D28" s="46">
        <v>0</v>
      </c>
      <c r="E28" s="46">
        <v>164348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164348</v>
      </c>
      <c r="O28" s="47">
        <f t="shared" si="1"/>
        <v>59.43869801084991</v>
      </c>
      <c r="P28" s="9"/>
    </row>
    <row r="29" spans="1:16" ht="15">
      <c r="A29" s="12"/>
      <c r="B29" s="25">
        <v>335.12</v>
      </c>
      <c r="C29" s="20" t="s">
        <v>32</v>
      </c>
      <c r="D29" s="46">
        <v>81650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81650</v>
      </c>
      <c r="O29" s="47">
        <f t="shared" si="1"/>
        <v>29.529837251356238</v>
      </c>
      <c r="P29" s="9"/>
    </row>
    <row r="30" spans="1:16" ht="15">
      <c r="A30" s="12"/>
      <c r="B30" s="25">
        <v>335.14</v>
      </c>
      <c r="C30" s="20" t="s">
        <v>33</v>
      </c>
      <c r="D30" s="46">
        <v>1839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1839</v>
      </c>
      <c r="O30" s="47">
        <f t="shared" si="1"/>
        <v>0.6650994575045208</v>
      </c>
      <c r="P30" s="9"/>
    </row>
    <row r="31" spans="1:16" ht="15">
      <c r="A31" s="12"/>
      <c r="B31" s="25">
        <v>335.15</v>
      </c>
      <c r="C31" s="20" t="s">
        <v>34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1097</v>
      </c>
      <c r="O31" s="47">
        <f t="shared" si="1"/>
        <v>0.39674502712477394</v>
      </c>
      <c r="P31" s="9"/>
    </row>
    <row r="32" spans="1:16" ht="15">
      <c r="A32" s="12"/>
      <c r="B32" s="25">
        <v>335.18</v>
      </c>
      <c r="C32" s="20" t="s">
        <v>35</v>
      </c>
      <c r="D32" s="46">
        <v>85466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85466</v>
      </c>
      <c r="O32" s="47">
        <f t="shared" si="1"/>
        <v>30.909945750452078</v>
      </c>
      <c r="P32" s="9"/>
    </row>
    <row r="33" spans="1:16" ht="15">
      <c r="A33" s="12"/>
      <c r="B33" s="25">
        <v>335.9</v>
      </c>
      <c r="C33" s="20" t="s">
        <v>76</v>
      </c>
      <c r="D33" s="46">
        <v>28819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28819</v>
      </c>
      <c r="O33" s="47">
        <f t="shared" si="1"/>
        <v>10.422784810126583</v>
      </c>
      <c r="P33" s="9"/>
    </row>
    <row r="34" spans="1:16" ht="15">
      <c r="A34" s="12"/>
      <c r="B34" s="25">
        <v>337.2</v>
      </c>
      <c r="C34" s="20" t="s">
        <v>36</v>
      </c>
      <c r="D34" s="46">
        <v>13818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13818</v>
      </c>
      <c r="O34" s="47">
        <f t="shared" si="1"/>
        <v>4.99746835443038</v>
      </c>
      <c r="P34" s="9"/>
    </row>
    <row r="35" spans="1:16" ht="15">
      <c r="A35" s="12"/>
      <c r="B35" s="25">
        <v>338</v>
      </c>
      <c r="C35" s="20" t="s">
        <v>37</v>
      </c>
      <c r="D35" s="46">
        <v>201058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201058</v>
      </c>
      <c r="O35" s="47">
        <f t="shared" si="1"/>
        <v>72.71537070524413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SUM(D37:D45)</f>
        <v>7397</v>
      </c>
      <c r="E36" s="32">
        <f t="shared" si="7"/>
        <v>632976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5787943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6428316</v>
      </c>
      <c r="O36" s="45">
        <f t="shared" si="1"/>
        <v>2324.888245931284</v>
      </c>
      <c r="P36" s="10"/>
    </row>
    <row r="37" spans="1:16" ht="15">
      <c r="A37" s="12"/>
      <c r="B37" s="25">
        <v>341.9</v>
      </c>
      <c r="C37" s="20" t="s">
        <v>45</v>
      </c>
      <c r="D37" s="46">
        <v>4795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4795</v>
      </c>
      <c r="O37" s="47">
        <f aca="true" t="shared" si="9" ref="O37:O59">(N37/O$61)</f>
        <v>1.7341772151898733</v>
      </c>
      <c r="P37" s="9"/>
    </row>
    <row r="38" spans="1:16" ht="15">
      <c r="A38" s="12"/>
      <c r="B38" s="25">
        <v>342.1</v>
      </c>
      <c r="C38" s="20" t="s">
        <v>46</v>
      </c>
      <c r="D38" s="46">
        <v>2512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2512</v>
      </c>
      <c r="O38" s="47">
        <f t="shared" si="9"/>
        <v>0.908499095840868</v>
      </c>
      <c r="P38" s="9"/>
    </row>
    <row r="39" spans="1:16" ht="15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4076380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4076380</v>
      </c>
      <c r="O39" s="47">
        <f t="shared" si="9"/>
        <v>1474.2784810126582</v>
      </c>
      <c r="P39" s="9"/>
    </row>
    <row r="40" spans="1:16" ht="15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353709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353709</v>
      </c>
      <c r="O40" s="47">
        <f t="shared" si="9"/>
        <v>127.92368896925859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365214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365214</v>
      </c>
      <c r="O41" s="47">
        <f t="shared" si="9"/>
        <v>132.08462929475587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566442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566442</v>
      </c>
      <c r="O42" s="47">
        <f t="shared" si="9"/>
        <v>204.8614828209765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426198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426198</v>
      </c>
      <c r="O43" s="47">
        <f t="shared" si="9"/>
        <v>154.14032549728753</v>
      </c>
      <c r="P43" s="9"/>
    </row>
    <row r="44" spans="1:16" ht="15">
      <c r="A44" s="12"/>
      <c r="B44" s="25">
        <v>344.1</v>
      </c>
      <c r="C44" s="20" t="s">
        <v>52</v>
      </c>
      <c r="D44" s="46">
        <v>0</v>
      </c>
      <c r="E44" s="46">
        <v>632976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632976</v>
      </c>
      <c r="O44" s="47">
        <f t="shared" si="9"/>
        <v>228.92441229656418</v>
      </c>
      <c r="P44" s="9"/>
    </row>
    <row r="45" spans="1:16" ht="15">
      <c r="A45" s="12"/>
      <c r="B45" s="25">
        <v>347.2</v>
      </c>
      <c r="C45" s="20" t="s">
        <v>53</v>
      </c>
      <c r="D45" s="46">
        <v>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90</v>
      </c>
      <c r="O45" s="47">
        <f t="shared" si="9"/>
        <v>0.0325497287522604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SUM(D47:D47)</f>
        <v>22382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9">SUM(D46:M46)</f>
        <v>22382</v>
      </c>
      <c r="O46" s="45">
        <f t="shared" si="9"/>
        <v>8.094755877034357</v>
      </c>
      <c r="P46" s="10"/>
    </row>
    <row r="47" spans="1:16" ht="15">
      <c r="A47" s="13"/>
      <c r="B47" s="39">
        <v>351.1</v>
      </c>
      <c r="C47" s="21" t="s">
        <v>56</v>
      </c>
      <c r="D47" s="46">
        <v>22382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22382</v>
      </c>
      <c r="O47" s="47">
        <f t="shared" si="9"/>
        <v>8.094755877034357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SUM(D49:D54)</f>
        <v>97475</v>
      </c>
      <c r="E48" s="32">
        <f t="shared" si="12"/>
        <v>248157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101081</v>
      </c>
      <c r="J48" s="32">
        <f t="shared" si="12"/>
        <v>0</v>
      </c>
      <c r="K48" s="32">
        <f t="shared" si="12"/>
        <v>393976</v>
      </c>
      <c r="L48" s="32">
        <f t="shared" si="12"/>
        <v>0</v>
      </c>
      <c r="M48" s="32">
        <f t="shared" si="12"/>
        <v>0</v>
      </c>
      <c r="N48" s="32">
        <f t="shared" si="11"/>
        <v>840689</v>
      </c>
      <c r="O48" s="45">
        <f t="shared" si="9"/>
        <v>304.0466546112116</v>
      </c>
      <c r="P48" s="10"/>
    </row>
    <row r="49" spans="1:16" ht="15">
      <c r="A49" s="12"/>
      <c r="B49" s="25">
        <v>361.1</v>
      </c>
      <c r="C49" s="20" t="s">
        <v>57</v>
      </c>
      <c r="D49" s="46">
        <v>12091</v>
      </c>
      <c r="E49" s="46">
        <v>3295</v>
      </c>
      <c r="F49" s="46">
        <v>0</v>
      </c>
      <c r="G49" s="46">
        <v>0</v>
      </c>
      <c r="H49" s="46">
        <v>0</v>
      </c>
      <c r="I49" s="46">
        <v>41516</v>
      </c>
      <c r="J49" s="46">
        <v>0</v>
      </c>
      <c r="K49" s="46">
        <v>21</v>
      </c>
      <c r="L49" s="46">
        <v>0</v>
      </c>
      <c r="M49" s="46">
        <v>0</v>
      </c>
      <c r="N49" s="46">
        <f t="shared" si="11"/>
        <v>56923</v>
      </c>
      <c r="O49" s="47">
        <f t="shared" si="9"/>
        <v>20.586980108499095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66724</v>
      </c>
      <c r="L50" s="46">
        <v>0</v>
      </c>
      <c r="M50" s="46">
        <v>0</v>
      </c>
      <c r="N50" s="46">
        <f t="shared" si="11"/>
        <v>66724</v>
      </c>
      <c r="O50" s="47">
        <f t="shared" si="9"/>
        <v>24.131645569620254</v>
      </c>
      <c r="P50" s="9"/>
    </row>
    <row r="51" spans="1:16" ht="15">
      <c r="A51" s="12"/>
      <c r="B51" s="25">
        <v>362</v>
      </c>
      <c r="C51" s="20" t="s">
        <v>59</v>
      </c>
      <c r="D51" s="46">
        <v>50000</v>
      </c>
      <c r="E51" s="46">
        <v>234626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284626</v>
      </c>
      <c r="O51" s="47">
        <f t="shared" si="9"/>
        <v>102.93887884267632</v>
      </c>
      <c r="P51" s="9"/>
    </row>
    <row r="52" spans="1:16" ht="15">
      <c r="A52" s="12"/>
      <c r="B52" s="25">
        <v>364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1575</v>
      </c>
      <c r="O52" s="47">
        <f t="shared" si="9"/>
        <v>0.569620253164557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327231</v>
      </c>
      <c r="L53" s="46">
        <v>0</v>
      </c>
      <c r="M53" s="46">
        <v>0</v>
      </c>
      <c r="N53" s="46">
        <f t="shared" si="11"/>
        <v>327231</v>
      </c>
      <c r="O53" s="47">
        <f t="shared" si="9"/>
        <v>118.34755877034358</v>
      </c>
      <c r="P53" s="9"/>
    </row>
    <row r="54" spans="1:16" ht="15">
      <c r="A54" s="12"/>
      <c r="B54" s="25">
        <v>369.9</v>
      </c>
      <c r="C54" s="20" t="s">
        <v>61</v>
      </c>
      <c r="D54" s="46">
        <v>35384</v>
      </c>
      <c r="E54" s="46">
        <v>10236</v>
      </c>
      <c r="F54" s="46">
        <v>0</v>
      </c>
      <c r="G54" s="46">
        <v>0</v>
      </c>
      <c r="H54" s="46">
        <v>0</v>
      </c>
      <c r="I54" s="46">
        <v>57990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103610</v>
      </c>
      <c r="O54" s="47">
        <f t="shared" si="9"/>
        <v>37.47197106690778</v>
      </c>
      <c r="P54" s="9"/>
    </row>
    <row r="55" spans="1:16" ht="15.75">
      <c r="A55" s="29" t="s">
        <v>44</v>
      </c>
      <c r="B55" s="30"/>
      <c r="C55" s="31"/>
      <c r="D55" s="32">
        <f aca="true" t="shared" si="13" ref="D55:M55">SUM(D56:D58)</f>
        <v>932000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604065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1536065</v>
      </c>
      <c r="O55" s="45">
        <f t="shared" si="9"/>
        <v>555.5388788426764</v>
      </c>
      <c r="P55" s="9"/>
    </row>
    <row r="56" spans="1:16" ht="15">
      <c r="A56" s="12"/>
      <c r="B56" s="25">
        <v>381</v>
      </c>
      <c r="C56" s="20" t="s">
        <v>62</v>
      </c>
      <c r="D56" s="46">
        <v>932000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932000</v>
      </c>
      <c r="O56" s="47">
        <f t="shared" si="9"/>
        <v>337.07052441229655</v>
      </c>
      <c r="P56" s="9"/>
    </row>
    <row r="57" spans="1:16" ht="15">
      <c r="A57" s="12"/>
      <c r="B57" s="25">
        <v>389.2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537065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537065</v>
      </c>
      <c r="O57" s="47">
        <f t="shared" si="9"/>
        <v>194.2368896925859</v>
      </c>
      <c r="P57" s="9"/>
    </row>
    <row r="58" spans="1:16" ht="15.75" thickBot="1">
      <c r="A58" s="12"/>
      <c r="B58" s="25">
        <v>389.8</v>
      </c>
      <c r="C58" s="20" t="s">
        <v>82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67000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67000</v>
      </c>
      <c r="O58" s="47">
        <f t="shared" si="9"/>
        <v>24.231464737793853</v>
      </c>
      <c r="P58" s="9"/>
    </row>
    <row r="59" spans="1:119" ht="16.5" thickBot="1">
      <c r="A59" s="14" t="s">
        <v>54</v>
      </c>
      <c r="B59" s="23"/>
      <c r="C59" s="22"/>
      <c r="D59" s="15">
        <f aca="true" t="shared" si="14" ref="D59:M59">SUM(D5,D16,D24,D36,D46,D48,D55)</f>
        <v>2836749</v>
      </c>
      <c r="E59" s="15">
        <f t="shared" si="14"/>
        <v>1290302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6497063</v>
      </c>
      <c r="J59" s="15">
        <f t="shared" si="14"/>
        <v>0</v>
      </c>
      <c r="K59" s="15">
        <f t="shared" si="14"/>
        <v>410487</v>
      </c>
      <c r="L59" s="15">
        <f t="shared" si="14"/>
        <v>0</v>
      </c>
      <c r="M59" s="15">
        <f t="shared" si="14"/>
        <v>0</v>
      </c>
      <c r="N59" s="15">
        <f t="shared" si="11"/>
        <v>11034601</v>
      </c>
      <c r="O59" s="38">
        <f t="shared" si="9"/>
        <v>3990.814104882459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83</v>
      </c>
      <c r="M61" s="48"/>
      <c r="N61" s="48"/>
      <c r="O61" s="43">
        <v>2765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1258911</v>
      </c>
      <c r="E5" s="27">
        <f t="shared" si="0"/>
        <v>228270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1487181</v>
      </c>
      <c r="O5" s="33">
        <f aca="true" t="shared" si="1" ref="O5:O36">(N5/O$57)</f>
        <v>537.2763728323699</v>
      </c>
      <c r="P5" s="6"/>
    </row>
    <row r="6" spans="1:16" ht="15">
      <c r="A6" s="12"/>
      <c r="B6" s="25">
        <v>311</v>
      </c>
      <c r="C6" s="20" t="s">
        <v>2</v>
      </c>
      <c r="D6" s="46">
        <v>626634</v>
      </c>
      <c r="E6" s="46">
        <v>228270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854904</v>
      </c>
      <c r="O6" s="47">
        <f t="shared" si="1"/>
        <v>308.85260115606934</v>
      </c>
      <c r="P6" s="9"/>
    </row>
    <row r="7" spans="1:16" ht="15">
      <c r="A7" s="12"/>
      <c r="B7" s="25">
        <v>312.1</v>
      </c>
      <c r="C7" s="20" t="s">
        <v>11</v>
      </c>
      <c r="D7" s="46">
        <v>31147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31147</v>
      </c>
      <c r="O7" s="47">
        <f t="shared" si="1"/>
        <v>11.252528901734104</v>
      </c>
      <c r="P7" s="9"/>
    </row>
    <row r="8" spans="1:16" ht="15">
      <c r="A8" s="12"/>
      <c r="B8" s="25">
        <v>312.6</v>
      </c>
      <c r="C8" s="20" t="s">
        <v>12</v>
      </c>
      <c r="D8" s="46">
        <v>162317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162317</v>
      </c>
      <c r="O8" s="47">
        <f t="shared" si="1"/>
        <v>58.640534682080926</v>
      </c>
      <c r="P8" s="9"/>
    </row>
    <row r="9" spans="1:16" ht="15">
      <c r="A9" s="12"/>
      <c r="B9" s="25">
        <v>314.1</v>
      </c>
      <c r="C9" s="20" t="s">
        <v>13</v>
      </c>
      <c r="D9" s="46">
        <v>267323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267323</v>
      </c>
      <c r="O9" s="47">
        <f t="shared" si="1"/>
        <v>96.57622832369943</v>
      </c>
      <c r="P9" s="9"/>
    </row>
    <row r="10" spans="1:16" ht="15">
      <c r="A10" s="12"/>
      <c r="B10" s="25">
        <v>314.3</v>
      </c>
      <c r="C10" s="20" t="s">
        <v>14</v>
      </c>
      <c r="D10" s="46">
        <v>27331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27331</v>
      </c>
      <c r="O10" s="47">
        <f t="shared" si="1"/>
        <v>9.873916184971097</v>
      </c>
      <c r="P10" s="9"/>
    </row>
    <row r="11" spans="1:16" ht="15">
      <c r="A11" s="12"/>
      <c r="B11" s="25">
        <v>314.4</v>
      </c>
      <c r="C11" s="20" t="s">
        <v>15</v>
      </c>
      <c r="D11" s="46">
        <v>31106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31106</v>
      </c>
      <c r="O11" s="47">
        <f t="shared" si="1"/>
        <v>11.23771676300578</v>
      </c>
      <c r="P11" s="9"/>
    </row>
    <row r="12" spans="1:16" ht="15">
      <c r="A12" s="12"/>
      <c r="B12" s="25">
        <v>314.8</v>
      </c>
      <c r="C12" s="20" t="s">
        <v>17</v>
      </c>
      <c r="D12" s="46">
        <v>2646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2646</v>
      </c>
      <c r="O12" s="47">
        <f t="shared" si="1"/>
        <v>0.9559248554913294</v>
      </c>
      <c r="P12" s="9"/>
    </row>
    <row r="13" spans="1:16" ht="15">
      <c r="A13" s="12"/>
      <c r="B13" s="25">
        <v>315</v>
      </c>
      <c r="C13" s="20" t="s">
        <v>18</v>
      </c>
      <c r="D13" s="46">
        <v>110407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110407</v>
      </c>
      <c r="O13" s="47">
        <f t="shared" si="1"/>
        <v>39.88692196531792</v>
      </c>
      <c r="P13" s="9"/>
    </row>
    <row r="14" spans="1:16" ht="15.75">
      <c r="A14" s="29" t="s">
        <v>21</v>
      </c>
      <c r="B14" s="30"/>
      <c r="C14" s="31"/>
      <c r="D14" s="32">
        <f aca="true" t="shared" si="3" ref="D14:M14">SUM(D15:D21)</f>
        <v>132848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30455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163303</v>
      </c>
      <c r="O14" s="45">
        <f t="shared" si="1"/>
        <v>58.996748554913296</v>
      </c>
      <c r="P14" s="10"/>
    </row>
    <row r="15" spans="1:16" ht="15">
      <c r="A15" s="12"/>
      <c r="B15" s="25">
        <v>322</v>
      </c>
      <c r="C15" s="20" t="s">
        <v>0</v>
      </c>
      <c r="D15" s="46">
        <v>39473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39473</v>
      </c>
      <c r="O15" s="47">
        <f t="shared" si="1"/>
        <v>14.260476878612717</v>
      </c>
      <c r="P15" s="9"/>
    </row>
    <row r="16" spans="1:16" ht="15">
      <c r="A16" s="12"/>
      <c r="B16" s="25">
        <v>323.1</v>
      </c>
      <c r="C16" s="20" t="s">
        <v>22</v>
      </c>
      <c r="D16" s="46">
        <v>31070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31070</v>
      </c>
      <c r="O16" s="47">
        <f t="shared" si="1"/>
        <v>11.22471098265896</v>
      </c>
      <c r="P16" s="9"/>
    </row>
    <row r="17" spans="1:16" ht="15">
      <c r="A17" s="12"/>
      <c r="B17" s="25">
        <v>323.2</v>
      </c>
      <c r="C17" s="20" t="s">
        <v>23</v>
      </c>
      <c r="D17" s="46">
        <v>2230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2230</v>
      </c>
      <c r="O17" s="47">
        <f t="shared" si="1"/>
        <v>0.805635838150289</v>
      </c>
      <c r="P17" s="9"/>
    </row>
    <row r="18" spans="1:16" ht="15">
      <c r="A18" s="12"/>
      <c r="B18" s="25">
        <v>323.5</v>
      </c>
      <c r="C18" s="20" t="s">
        <v>24</v>
      </c>
      <c r="D18" s="46">
        <v>4020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4020</v>
      </c>
      <c r="O18" s="47">
        <f t="shared" si="1"/>
        <v>1.4523121387283238</v>
      </c>
      <c r="P18" s="9"/>
    </row>
    <row r="19" spans="1:16" ht="15">
      <c r="A19" s="12"/>
      <c r="B19" s="25">
        <v>323.7</v>
      </c>
      <c r="C19" s="20" t="s">
        <v>25</v>
      </c>
      <c r="D19" s="46">
        <v>55375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55375</v>
      </c>
      <c r="O19" s="47">
        <f t="shared" si="1"/>
        <v>20.00541907514451</v>
      </c>
      <c r="P19" s="9"/>
    </row>
    <row r="20" spans="1:16" ht="15">
      <c r="A20" s="12"/>
      <c r="B20" s="25">
        <v>324.22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30455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30455</v>
      </c>
      <c r="O20" s="47">
        <f t="shared" si="1"/>
        <v>11.002528901734104</v>
      </c>
      <c r="P20" s="9"/>
    </row>
    <row r="21" spans="1:16" ht="15">
      <c r="A21" s="12"/>
      <c r="B21" s="25">
        <v>329</v>
      </c>
      <c r="C21" s="20" t="s">
        <v>27</v>
      </c>
      <c r="D21" s="46">
        <v>680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680</v>
      </c>
      <c r="O21" s="47">
        <f t="shared" si="1"/>
        <v>0.24566473988439305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SUM(D23:D34)</f>
        <v>526067</v>
      </c>
      <c r="E22" s="32">
        <f t="shared" si="5"/>
        <v>1572064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2098131</v>
      </c>
      <c r="O22" s="45">
        <f t="shared" si="1"/>
        <v>757.9953034682081</v>
      </c>
      <c r="P22" s="10"/>
    </row>
    <row r="23" spans="1:16" ht="15">
      <c r="A23" s="12"/>
      <c r="B23" s="25">
        <v>331.1</v>
      </c>
      <c r="C23" s="20" t="s">
        <v>74</v>
      </c>
      <c r="D23" s="46">
        <v>41465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41465</v>
      </c>
      <c r="O23" s="47">
        <f t="shared" si="1"/>
        <v>14.980130057803468</v>
      </c>
      <c r="P23" s="9"/>
    </row>
    <row r="24" spans="1:16" ht="15">
      <c r="A24" s="12"/>
      <c r="B24" s="25">
        <v>331.41</v>
      </c>
      <c r="C24" s="20" t="s">
        <v>75</v>
      </c>
      <c r="D24" s="46">
        <v>0</v>
      </c>
      <c r="E24" s="46">
        <v>229471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229471</v>
      </c>
      <c r="O24" s="47">
        <f t="shared" si="1"/>
        <v>82.90137283236994</v>
      </c>
      <c r="P24" s="9"/>
    </row>
    <row r="25" spans="1:16" ht="15">
      <c r="A25" s="12"/>
      <c r="B25" s="25">
        <v>333</v>
      </c>
      <c r="C25" s="20" t="s">
        <v>3</v>
      </c>
      <c r="D25" s="46">
        <v>4283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4283</v>
      </c>
      <c r="O25" s="47">
        <f t="shared" si="1"/>
        <v>1.5473265895953756</v>
      </c>
      <c r="P25" s="9"/>
    </row>
    <row r="26" spans="1:16" ht="15">
      <c r="A26" s="12"/>
      <c r="B26" s="25">
        <v>334.2</v>
      </c>
      <c r="C26" s="20" t="s">
        <v>29</v>
      </c>
      <c r="D26" s="46">
        <v>92817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92817</v>
      </c>
      <c r="O26" s="47">
        <f t="shared" si="1"/>
        <v>33.53215317919075</v>
      </c>
      <c r="P26" s="9"/>
    </row>
    <row r="27" spans="1:16" ht="15">
      <c r="A27" s="12"/>
      <c r="B27" s="25">
        <v>334.41</v>
      </c>
      <c r="C27" s="20" t="s">
        <v>30</v>
      </c>
      <c r="D27" s="46">
        <v>0</v>
      </c>
      <c r="E27" s="46">
        <v>1342593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1342593</v>
      </c>
      <c r="O27" s="47">
        <f t="shared" si="1"/>
        <v>485.040823699422</v>
      </c>
      <c r="P27" s="9"/>
    </row>
    <row r="28" spans="1:16" ht="15">
      <c r="A28" s="12"/>
      <c r="B28" s="25">
        <v>335.12</v>
      </c>
      <c r="C28" s="20" t="s">
        <v>32</v>
      </c>
      <c r="D28" s="46">
        <v>81481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81481</v>
      </c>
      <c r="O28" s="47">
        <f t="shared" si="1"/>
        <v>29.4367774566474</v>
      </c>
      <c r="P28" s="9"/>
    </row>
    <row r="29" spans="1:16" ht="15">
      <c r="A29" s="12"/>
      <c r="B29" s="25">
        <v>335.14</v>
      </c>
      <c r="C29" s="20" t="s">
        <v>33</v>
      </c>
      <c r="D29" s="46">
        <v>1761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1761</v>
      </c>
      <c r="O29" s="47">
        <f t="shared" si="1"/>
        <v>0.6361994219653179</v>
      </c>
      <c r="P29" s="9"/>
    </row>
    <row r="30" spans="1:16" ht="15">
      <c r="A30" s="12"/>
      <c r="B30" s="25">
        <v>335.15</v>
      </c>
      <c r="C30" s="20" t="s">
        <v>34</v>
      </c>
      <c r="D30" s="46">
        <v>1153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1153</v>
      </c>
      <c r="O30" s="47">
        <f t="shared" si="1"/>
        <v>0.4165462427745665</v>
      </c>
      <c r="P30" s="9"/>
    </row>
    <row r="31" spans="1:16" ht="15">
      <c r="A31" s="12"/>
      <c r="B31" s="25">
        <v>335.18</v>
      </c>
      <c r="C31" s="20" t="s">
        <v>35</v>
      </c>
      <c r="D31" s="46">
        <v>83739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83739</v>
      </c>
      <c r="O31" s="47">
        <f t="shared" si="1"/>
        <v>30.252528901734102</v>
      </c>
      <c r="P31" s="9"/>
    </row>
    <row r="32" spans="1:16" ht="15">
      <c r="A32" s="12"/>
      <c r="B32" s="25">
        <v>335.9</v>
      </c>
      <c r="C32" s="20" t="s">
        <v>76</v>
      </c>
      <c r="D32" s="46">
        <v>1636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1636</v>
      </c>
      <c r="O32" s="47">
        <f t="shared" si="1"/>
        <v>0.5910404624277457</v>
      </c>
      <c r="P32" s="9"/>
    </row>
    <row r="33" spans="1:16" ht="15">
      <c r="A33" s="12"/>
      <c r="B33" s="25">
        <v>337.2</v>
      </c>
      <c r="C33" s="20" t="s">
        <v>36</v>
      </c>
      <c r="D33" s="46">
        <v>16674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16674</v>
      </c>
      <c r="O33" s="47">
        <f t="shared" si="1"/>
        <v>6.023843930635838</v>
      </c>
      <c r="P33" s="9"/>
    </row>
    <row r="34" spans="1:16" ht="15">
      <c r="A34" s="12"/>
      <c r="B34" s="25">
        <v>338</v>
      </c>
      <c r="C34" s="20" t="s">
        <v>37</v>
      </c>
      <c r="D34" s="46">
        <v>201058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201058</v>
      </c>
      <c r="O34" s="47">
        <f t="shared" si="1"/>
        <v>72.63656069364161</v>
      </c>
      <c r="P34" s="9"/>
    </row>
    <row r="35" spans="1:16" ht="15.75">
      <c r="A35" s="29" t="s">
        <v>42</v>
      </c>
      <c r="B35" s="30"/>
      <c r="C35" s="31"/>
      <c r="D35" s="32">
        <f aca="true" t="shared" si="7" ref="D35:M35">SUM(D36:D44)</f>
        <v>7664</v>
      </c>
      <c r="E35" s="32">
        <f t="shared" si="7"/>
        <v>407817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6237797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6653278</v>
      </c>
      <c r="O35" s="45">
        <f t="shared" si="1"/>
        <v>2403.640895953757</v>
      </c>
      <c r="P35" s="10"/>
    </row>
    <row r="36" spans="1:16" ht="15">
      <c r="A36" s="12"/>
      <c r="B36" s="25">
        <v>341.9</v>
      </c>
      <c r="C36" s="20" t="s">
        <v>45</v>
      </c>
      <c r="D36" s="46">
        <v>3007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3007</v>
      </c>
      <c r="O36" s="47">
        <f t="shared" si="1"/>
        <v>1.0863439306358382</v>
      </c>
      <c r="P36" s="9"/>
    </row>
    <row r="37" spans="1:16" ht="15">
      <c r="A37" s="12"/>
      <c r="B37" s="25">
        <v>342.1</v>
      </c>
      <c r="C37" s="20" t="s">
        <v>46</v>
      </c>
      <c r="D37" s="46">
        <v>4587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4587</v>
      </c>
      <c r="O37" s="47">
        <f aca="true" t="shared" si="9" ref="O37:O55">(N37/O$57)</f>
        <v>1.6571531791907514</v>
      </c>
      <c r="P37" s="9"/>
    </row>
    <row r="38" spans="1:16" ht="15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4560636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4560636</v>
      </c>
      <c r="O38" s="47">
        <f t="shared" si="9"/>
        <v>1647.628612716763</v>
      </c>
      <c r="P38" s="9"/>
    </row>
    <row r="39" spans="1:16" ht="15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338636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338636</v>
      </c>
      <c r="O39" s="47">
        <f t="shared" si="9"/>
        <v>122.33959537572254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348281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348281</v>
      </c>
      <c r="O40" s="47">
        <f t="shared" si="9"/>
        <v>125.82406069364161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567756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567756</v>
      </c>
      <c r="O41" s="47">
        <f t="shared" si="9"/>
        <v>205.114161849711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422488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422488</v>
      </c>
      <c r="O42" s="47">
        <f t="shared" si="9"/>
        <v>152.63294797687863</v>
      </c>
      <c r="P42" s="9"/>
    </row>
    <row r="43" spans="1:16" ht="15">
      <c r="A43" s="12"/>
      <c r="B43" s="25">
        <v>344.1</v>
      </c>
      <c r="C43" s="20" t="s">
        <v>52</v>
      </c>
      <c r="D43" s="46">
        <v>0</v>
      </c>
      <c r="E43" s="46">
        <v>407817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407817</v>
      </c>
      <c r="O43" s="47">
        <f t="shared" si="9"/>
        <v>147.33273121387282</v>
      </c>
      <c r="P43" s="9"/>
    </row>
    <row r="44" spans="1:16" ht="15">
      <c r="A44" s="12"/>
      <c r="B44" s="25">
        <v>347.2</v>
      </c>
      <c r="C44" s="20" t="s">
        <v>53</v>
      </c>
      <c r="D44" s="46">
        <v>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70</v>
      </c>
      <c r="O44" s="47">
        <f t="shared" si="9"/>
        <v>0.025289017341040464</v>
      </c>
      <c r="P44" s="9"/>
    </row>
    <row r="45" spans="1:16" ht="15.75">
      <c r="A45" s="29" t="s">
        <v>43</v>
      </c>
      <c r="B45" s="30"/>
      <c r="C45" s="31"/>
      <c r="D45" s="32">
        <f aca="true" t="shared" si="10" ref="D45:M45">SUM(D46:D46)</f>
        <v>52434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5">SUM(D45:M45)</f>
        <v>52434</v>
      </c>
      <c r="O45" s="45">
        <f t="shared" si="9"/>
        <v>18.94291907514451</v>
      </c>
      <c r="P45" s="10"/>
    </row>
    <row r="46" spans="1:16" ht="15">
      <c r="A46" s="13"/>
      <c r="B46" s="39">
        <v>351.1</v>
      </c>
      <c r="C46" s="21" t="s">
        <v>56</v>
      </c>
      <c r="D46" s="46">
        <v>52434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52434</v>
      </c>
      <c r="O46" s="47">
        <f t="shared" si="9"/>
        <v>18.94291907514451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SUM(D48:D52)</f>
        <v>103979</v>
      </c>
      <c r="E47" s="32">
        <f t="shared" si="12"/>
        <v>265755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109296</v>
      </c>
      <c r="J47" s="32">
        <f t="shared" si="12"/>
        <v>0</v>
      </c>
      <c r="K47" s="32">
        <f t="shared" si="12"/>
        <v>734652</v>
      </c>
      <c r="L47" s="32">
        <f t="shared" si="12"/>
        <v>0</v>
      </c>
      <c r="M47" s="32">
        <f t="shared" si="12"/>
        <v>0</v>
      </c>
      <c r="N47" s="32">
        <f t="shared" si="11"/>
        <v>1213682</v>
      </c>
      <c r="O47" s="45">
        <f t="shared" si="9"/>
        <v>438.46893063583815</v>
      </c>
      <c r="P47" s="10"/>
    </row>
    <row r="48" spans="1:16" ht="15">
      <c r="A48" s="12"/>
      <c r="B48" s="25">
        <v>361.1</v>
      </c>
      <c r="C48" s="20" t="s">
        <v>57</v>
      </c>
      <c r="D48" s="46">
        <v>22065</v>
      </c>
      <c r="E48" s="46">
        <v>2670</v>
      </c>
      <c r="F48" s="46">
        <v>0</v>
      </c>
      <c r="G48" s="46">
        <v>0</v>
      </c>
      <c r="H48" s="46">
        <v>0</v>
      </c>
      <c r="I48" s="46">
        <v>100007</v>
      </c>
      <c r="J48" s="46">
        <v>0</v>
      </c>
      <c r="K48" s="46">
        <v>35</v>
      </c>
      <c r="L48" s="46">
        <v>0</v>
      </c>
      <c r="M48" s="46">
        <v>0</v>
      </c>
      <c r="N48" s="46">
        <f t="shared" si="11"/>
        <v>124777</v>
      </c>
      <c r="O48" s="47">
        <f t="shared" si="9"/>
        <v>45.07839595375722</v>
      </c>
      <c r="P48" s="9"/>
    </row>
    <row r="49" spans="1:16" ht="15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374817</v>
      </c>
      <c r="L49" s="46">
        <v>0</v>
      </c>
      <c r="M49" s="46">
        <v>0</v>
      </c>
      <c r="N49" s="46">
        <f t="shared" si="11"/>
        <v>374817</v>
      </c>
      <c r="O49" s="47">
        <f t="shared" si="9"/>
        <v>135.41076589595374</v>
      </c>
      <c r="P49" s="9"/>
    </row>
    <row r="50" spans="1:16" ht="15">
      <c r="A50" s="12"/>
      <c r="B50" s="25">
        <v>362</v>
      </c>
      <c r="C50" s="20" t="s">
        <v>59</v>
      </c>
      <c r="D50" s="46">
        <v>50000</v>
      </c>
      <c r="E50" s="46">
        <v>227318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277318</v>
      </c>
      <c r="O50" s="47">
        <f t="shared" si="9"/>
        <v>100.1871387283237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359800</v>
      </c>
      <c r="L51" s="46">
        <v>0</v>
      </c>
      <c r="M51" s="46">
        <v>0</v>
      </c>
      <c r="N51" s="46">
        <f t="shared" si="11"/>
        <v>359800</v>
      </c>
      <c r="O51" s="47">
        <f t="shared" si="9"/>
        <v>129.98554913294797</v>
      </c>
      <c r="P51" s="9"/>
    </row>
    <row r="52" spans="1:16" ht="15">
      <c r="A52" s="12"/>
      <c r="B52" s="25">
        <v>369.9</v>
      </c>
      <c r="C52" s="20" t="s">
        <v>61</v>
      </c>
      <c r="D52" s="46">
        <v>31914</v>
      </c>
      <c r="E52" s="46">
        <v>35767</v>
      </c>
      <c r="F52" s="46">
        <v>0</v>
      </c>
      <c r="G52" s="46">
        <v>0</v>
      </c>
      <c r="H52" s="46">
        <v>0</v>
      </c>
      <c r="I52" s="46">
        <v>9289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76970</v>
      </c>
      <c r="O52" s="47">
        <f t="shared" si="9"/>
        <v>27.80708092485549</v>
      </c>
      <c r="P52" s="9"/>
    </row>
    <row r="53" spans="1:16" ht="15.75">
      <c r="A53" s="29" t="s">
        <v>44</v>
      </c>
      <c r="B53" s="30"/>
      <c r="C53" s="31"/>
      <c r="D53" s="32">
        <f aca="true" t="shared" si="13" ref="D53:M53">SUM(D54:D54)</f>
        <v>932000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932000</v>
      </c>
      <c r="O53" s="45">
        <f t="shared" si="9"/>
        <v>336.70520231213874</v>
      </c>
      <c r="P53" s="9"/>
    </row>
    <row r="54" spans="1:16" ht="15.75" thickBot="1">
      <c r="A54" s="12"/>
      <c r="B54" s="25">
        <v>381</v>
      </c>
      <c r="C54" s="20" t="s">
        <v>62</v>
      </c>
      <c r="D54" s="46">
        <v>932000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932000</v>
      </c>
      <c r="O54" s="47">
        <f t="shared" si="9"/>
        <v>336.70520231213874</v>
      </c>
      <c r="P54" s="9"/>
    </row>
    <row r="55" spans="1:119" ht="16.5" thickBot="1">
      <c r="A55" s="14" t="s">
        <v>54</v>
      </c>
      <c r="B55" s="23"/>
      <c r="C55" s="22"/>
      <c r="D55" s="15">
        <f aca="true" t="shared" si="14" ref="D55:M55">SUM(D5,D14,D22,D35,D45,D47,D53)</f>
        <v>3013903</v>
      </c>
      <c r="E55" s="15">
        <f t="shared" si="14"/>
        <v>2473906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6377548</v>
      </c>
      <c r="J55" s="15">
        <f t="shared" si="14"/>
        <v>0</v>
      </c>
      <c r="K55" s="15">
        <f t="shared" si="14"/>
        <v>734652</v>
      </c>
      <c r="L55" s="15">
        <f t="shared" si="14"/>
        <v>0</v>
      </c>
      <c r="M55" s="15">
        <f t="shared" si="14"/>
        <v>0</v>
      </c>
      <c r="N55" s="15">
        <f t="shared" si="11"/>
        <v>12600009</v>
      </c>
      <c r="O55" s="38">
        <f t="shared" si="9"/>
        <v>4552.02637283237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77</v>
      </c>
      <c r="M57" s="48"/>
      <c r="N57" s="48"/>
      <c r="O57" s="43">
        <v>2768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78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SUM(D6:D16)</f>
        <v>1309706</v>
      </c>
      <c r="E5" s="27">
        <f aca="true" t="shared" si="0" ref="E5:M5">SUM(E6:E16)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129902</v>
      </c>
      <c r="N5" s="28">
        <f>SUM(D5:M5)</f>
        <v>1439608</v>
      </c>
      <c r="O5" s="33">
        <f aca="true" t="shared" si="1" ref="O5:O36">(N5/O$60)</f>
        <v>547.3794676806084</v>
      </c>
      <c r="P5" s="6"/>
    </row>
    <row r="6" spans="1:16" ht="15">
      <c r="A6" s="12"/>
      <c r="B6" s="25">
        <v>311</v>
      </c>
      <c r="C6" s="20" t="s">
        <v>2</v>
      </c>
      <c r="D6" s="46">
        <v>663118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129902</v>
      </c>
      <c r="N6" s="46">
        <f>SUM(D6:M6)</f>
        <v>793020</v>
      </c>
      <c r="O6" s="47">
        <f t="shared" si="1"/>
        <v>301.52851711026614</v>
      </c>
      <c r="P6" s="9"/>
    </row>
    <row r="7" spans="1:16" ht="15">
      <c r="A7" s="12"/>
      <c r="B7" s="25">
        <v>312.1</v>
      </c>
      <c r="C7" s="20" t="s">
        <v>11</v>
      </c>
      <c r="D7" s="46">
        <v>27930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27930</v>
      </c>
      <c r="O7" s="47">
        <f t="shared" si="1"/>
        <v>10.61977186311787</v>
      </c>
      <c r="P7" s="9"/>
    </row>
    <row r="8" spans="1:16" ht="15">
      <c r="A8" s="12"/>
      <c r="B8" s="25">
        <v>312.6</v>
      </c>
      <c r="C8" s="20" t="s">
        <v>12</v>
      </c>
      <c r="D8" s="46">
        <v>166003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166003</v>
      </c>
      <c r="O8" s="47">
        <f t="shared" si="1"/>
        <v>63.11901140684411</v>
      </c>
      <c r="P8" s="9"/>
    </row>
    <row r="9" spans="1:16" ht="15">
      <c r="A9" s="12"/>
      <c r="B9" s="25">
        <v>314.1</v>
      </c>
      <c r="C9" s="20" t="s">
        <v>13</v>
      </c>
      <c r="D9" s="46">
        <v>262820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262820</v>
      </c>
      <c r="O9" s="47">
        <f t="shared" si="1"/>
        <v>99.93155893536121</v>
      </c>
      <c r="P9" s="9"/>
    </row>
    <row r="10" spans="1:16" ht="15">
      <c r="A10" s="12"/>
      <c r="B10" s="25">
        <v>314.3</v>
      </c>
      <c r="C10" s="20" t="s">
        <v>14</v>
      </c>
      <c r="D10" s="46">
        <v>27815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27815</v>
      </c>
      <c r="O10" s="47">
        <f t="shared" si="1"/>
        <v>10.576045627376425</v>
      </c>
      <c r="P10" s="9"/>
    </row>
    <row r="11" spans="1:16" ht="15">
      <c r="A11" s="12"/>
      <c r="B11" s="25">
        <v>314.4</v>
      </c>
      <c r="C11" s="20" t="s">
        <v>15</v>
      </c>
      <c r="D11" s="46">
        <v>31823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31823</v>
      </c>
      <c r="O11" s="47">
        <f t="shared" si="1"/>
        <v>12.1</v>
      </c>
      <c r="P11" s="9"/>
    </row>
    <row r="12" spans="1:16" ht="15">
      <c r="A12" s="12"/>
      <c r="B12" s="25">
        <v>314.7</v>
      </c>
      <c r="C12" s="20" t="s">
        <v>16</v>
      </c>
      <c r="D12" s="46">
        <v>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</v>
      </c>
      <c r="O12" s="47">
        <f t="shared" si="1"/>
        <v>0.014828897338403042</v>
      </c>
      <c r="P12" s="9"/>
    </row>
    <row r="13" spans="1:16" ht="15">
      <c r="A13" s="12"/>
      <c r="B13" s="25">
        <v>314.8</v>
      </c>
      <c r="C13" s="20" t="s">
        <v>17</v>
      </c>
      <c r="D13" s="46">
        <v>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</v>
      </c>
      <c r="O13" s="47">
        <f t="shared" si="1"/>
        <v>0.004182509505703422</v>
      </c>
      <c r="P13" s="9"/>
    </row>
    <row r="14" spans="1:16" ht="15">
      <c r="A14" s="12"/>
      <c r="B14" s="25">
        <v>315</v>
      </c>
      <c r="C14" s="20" t="s">
        <v>18</v>
      </c>
      <c r="D14" s="46">
        <v>105192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105192</v>
      </c>
      <c r="O14" s="47">
        <f t="shared" si="1"/>
        <v>39.99695817490494</v>
      </c>
      <c r="P14" s="9"/>
    </row>
    <row r="15" spans="1:16" ht="15">
      <c r="A15" s="12"/>
      <c r="B15" s="25">
        <v>316</v>
      </c>
      <c r="C15" s="20" t="s">
        <v>19</v>
      </c>
      <c r="D15" s="46">
        <v>23756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23756</v>
      </c>
      <c r="O15" s="47">
        <f t="shared" si="1"/>
        <v>9.032699619771863</v>
      </c>
      <c r="P15" s="9"/>
    </row>
    <row r="16" spans="1:16" ht="15">
      <c r="A16" s="12"/>
      <c r="B16" s="25">
        <v>319</v>
      </c>
      <c r="C16" s="20" t="s">
        <v>20</v>
      </c>
      <c r="D16" s="46">
        <v>1199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1199</v>
      </c>
      <c r="O16" s="47">
        <f t="shared" si="1"/>
        <v>0.455893536121673</v>
      </c>
      <c r="P16" s="9"/>
    </row>
    <row r="17" spans="1:16" ht="15.75">
      <c r="A17" s="29" t="s">
        <v>21</v>
      </c>
      <c r="B17" s="30"/>
      <c r="C17" s="31"/>
      <c r="D17" s="32">
        <f aca="true" t="shared" si="3" ref="D17:M17">SUM(D18:D24)</f>
        <v>101410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22344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123754</v>
      </c>
      <c r="O17" s="45">
        <f t="shared" si="1"/>
        <v>47.05475285171103</v>
      </c>
      <c r="P17" s="10"/>
    </row>
    <row r="18" spans="1:16" ht="15">
      <c r="A18" s="12"/>
      <c r="B18" s="25">
        <v>322</v>
      </c>
      <c r="C18" s="20" t="s">
        <v>0</v>
      </c>
      <c r="D18" s="46">
        <v>44307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44307</v>
      </c>
      <c r="O18" s="47">
        <f t="shared" si="1"/>
        <v>16.846768060836503</v>
      </c>
      <c r="P18" s="9"/>
    </row>
    <row r="19" spans="1:16" ht="15">
      <c r="A19" s="12"/>
      <c r="B19" s="25">
        <v>323.1</v>
      </c>
      <c r="C19" s="20" t="s">
        <v>22</v>
      </c>
      <c r="D19" s="46">
        <v>27008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4" ref="N19:N24">SUM(D19:M19)</f>
        <v>27008</v>
      </c>
      <c r="O19" s="47">
        <f t="shared" si="1"/>
        <v>10.269201520912548</v>
      </c>
      <c r="P19" s="9"/>
    </row>
    <row r="20" spans="1:16" ht="15">
      <c r="A20" s="12"/>
      <c r="B20" s="25">
        <v>323.2</v>
      </c>
      <c r="C20" s="20" t="s">
        <v>23</v>
      </c>
      <c r="D20" s="46">
        <v>2230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2230</v>
      </c>
      <c r="O20" s="47">
        <f t="shared" si="1"/>
        <v>0.8479087452471483</v>
      </c>
      <c r="P20" s="9"/>
    </row>
    <row r="21" spans="1:16" ht="15">
      <c r="A21" s="12"/>
      <c r="B21" s="25">
        <v>323.5</v>
      </c>
      <c r="C21" s="20" t="s">
        <v>24</v>
      </c>
      <c r="D21" s="46">
        <v>4020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4020</v>
      </c>
      <c r="O21" s="47">
        <f t="shared" si="1"/>
        <v>1.5285171102661597</v>
      </c>
      <c r="P21" s="9"/>
    </row>
    <row r="22" spans="1:16" ht="15">
      <c r="A22" s="12"/>
      <c r="B22" s="25">
        <v>323.7</v>
      </c>
      <c r="C22" s="20" t="s">
        <v>25</v>
      </c>
      <c r="D22" s="46">
        <v>23360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23360</v>
      </c>
      <c r="O22" s="47">
        <f t="shared" si="1"/>
        <v>8.88212927756654</v>
      </c>
      <c r="P22" s="9"/>
    </row>
    <row r="23" spans="1:16" ht="15">
      <c r="A23" s="12"/>
      <c r="B23" s="25">
        <v>324.031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22344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22344</v>
      </c>
      <c r="O23" s="47">
        <f t="shared" si="1"/>
        <v>8.495817490494296</v>
      </c>
      <c r="P23" s="9"/>
    </row>
    <row r="24" spans="1:16" ht="15">
      <c r="A24" s="12"/>
      <c r="B24" s="25">
        <v>329</v>
      </c>
      <c r="C24" s="20" t="s">
        <v>27</v>
      </c>
      <c r="D24" s="46">
        <v>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</v>
      </c>
      <c r="O24" s="47">
        <f t="shared" si="1"/>
        <v>0.1844106463878327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SUM(D26:D35)</f>
        <v>670644</v>
      </c>
      <c r="E25" s="32">
        <f t="shared" si="5"/>
        <v>794240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1464884</v>
      </c>
      <c r="O25" s="45">
        <f t="shared" si="1"/>
        <v>556.990114068441</v>
      </c>
      <c r="P25" s="10"/>
    </row>
    <row r="26" spans="1:16" ht="15">
      <c r="A26" s="12"/>
      <c r="B26" s="25">
        <v>333</v>
      </c>
      <c r="C26" s="20" t="s">
        <v>3</v>
      </c>
      <c r="D26" s="46">
        <v>4154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4154</v>
      </c>
      <c r="O26" s="47">
        <f t="shared" si="1"/>
        <v>1.579467680608365</v>
      </c>
      <c r="P26" s="9"/>
    </row>
    <row r="27" spans="1:16" ht="15">
      <c r="A27" s="12"/>
      <c r="B27" s="25">
        <v>334.2</v>
      </c>
      <c r="C27" s="20" t="s">
        <v>29</v>
      </c>
      <c r="D27" s="46">
        <v>133194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133194</v>
      </c>
      <c r="O27" s="47">
        <f t="shared" si="1"/>
        <v>50.64410646387833</v>
      </c>
      <c r="P27" s="9"/>
    </row>
    <row r="28" spans="1:16" ht="15">
      <c r="A28" s="12"/>
      <c r="B28" s="25">
        <v>334.41</v>
      </c>
      <c r="C28" s="20" t="s">
        <v>30</v>
      </c>
      <c r="D28" s="46">
        <v>0</v>
      </c>
      <c r="E28" s="46">
        <v>794240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794240</v>
      </c>
      <c r="O28" s="47">
        <f t="shared" si="1"/>
        <v>301.99239543726236</v>
      </c>
      <c r="P28" s="9"/>
    </row>
    <row r="29" spans="1:16" ht="15">
      <c r="A29" s="12"/>
      <c r="B29" s="25">
        <v>334.7</v>
      </c>
      <c r="C29" s="20" t="s">
        <v>31</v>
      </c>
      <c r="D29" s="46">
        <v>146429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146429</v>
      </c>
      <c r="O29" s="47">
        <f t="shared" si="1"/>
        <v>55.67642585551331</v>
      </c>
      <c r="P29" s="9"/>
    </row>
    <row r="30" spans="1:16" ht="15">
      <c r="A30" s="12"/>
      <c r="B30" s="25">
        <v>335.12</v>
      </c>
      <c r="C30" s="20" t="s">
        <v>32</v>
      </c>
      <c r="D30" s="46">
        <v>85396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85396</v>
      </c>
      <c r="O30" s="47">
        <f t="shared" si="1"/>
        <v>32.46996197718631</v>
      </c>
      <c r="P30" s="9"/>
    </row>
    <row r="31" spans="1:16" ht="15">
      <c r="A31" s="12"/>
      <c r="B31" s="25">
        <v>335.14</v>
      </c>
      <c r="C31" s="20" t="s">
        <v>33</v>
      </c>
      <c r="D31" s="46">
        <v>2319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2319</v>
      </c>
      <c r="O31" s="47">
        <f t="shared" si="1"/>
        <v>0.8817490494296578</v>
      </c>
      <c r="P31" s="9"/>
    </row>
    <row r="32" spans="1:16" ht="15">
      <c r="A32" s="12"/>
      <c r="B32" s="25">
        <v>335.15</v>
      </c>
      <c r="C32" s="20" t="s">
        <v>34</v>
      </c>
      <c r="D32" s="46">
        <v>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986</v>
      </c>
      <c r="O32" s="47">
        <f t="shared" si="1"/>
        <v>0.3749049429657795</v>
      </c>
      <c r="P32" s="9"/>
    </row>
    <row r="33" spans="1:16" ht="15">
      <c r="A33" s="12"/>
      <c r="B33" s="25">
        <v>335.18</v>
      </c>
      <c r="C33" s="20" t="s">
        <v>35</v>
      </c>
      <c r="D33" s="46">
        <v>87364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87364</v>
      </c>
      <c r="O33" s="47">
        <f t="shared" si="1"/>
        <v>33.218250950570344</v>
      </c>
      <c r="P33" s="9"/>
    </row>
    <row r="34" spans="1:16" ht="15">
      <c r="A34" s="12"/>
      <c r="B34" s="25">
        <v>337.2</v>
      </c>
      <c r="C34" s="20" t="s">
        <v>36</v>
      </c>
      <c r="D34" s="46">
        <v>14784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14784</v>
      </c>
      <c r="O34" s="47">
        <f t="shared" si="1"/>
        <v>5.621292775665399</v>
      </c>
      <c r="P34" s="9"/>
    </row>
    <row r="35" spans="1:16" ht="15">
      <c r="A35" s="12"/>
      <c r="B35" s="25">
        <v>338</v>
      </c>
      <c r="C35" s="20" t="s">
        <v>37</v>
      </c>
      <c r="D35" s="46">
        <v>196018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196018</v>
      </c>
      <c r="O35" s="47">
        <f t="shared" si="1"/>
        <v>74.53155893536122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SUM(D37:D45)</f>
        <v>13682</v>
      </c>
      <c r="E36" s="32">
        <f t="shared" si="7"/>
        <v>294515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6443130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6751327</v>
      </c>
      <c r="O36" s="45">
        <f t="shared" si="1"/>
        <v>2567.044486692015</v>
      </c>
      <c r="P36" s="10"/>
    </row>
    <row r="37" spans="1:16" ht="15">
      <c r="A37" s="12"/>
      <c r="B37" s="25">
        <v>341.9</v>
      </c>
      <c r="C37" s="20" t="s">
        <v>45</v>
      </c>
      <c r="D37" s="46">
        <v>7515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7515</v>
      </c>
      <c r="O37" s="47">
        <f aca="true" t="shared" si="9" ref="O37:O58">(N37/O$60)</f>
        <v>2.8574144486692017</v>
      </c>
      <c r="P37" s="9"/>
    </row>
    <row r="38" spans="1:16" ht="15">
      <c r="A38" s="12"/>
      <c r="B38" s="25">
        <v>342.1</v>
      </c>
      <c r="C38" s="20" t="s">
        <v>46</v>
      </c>
      <c r="D38" s="46">
        <v>6147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6147</v>
      </c>
      <c r="O38" s="47">
        <f t="shared" si="9"/>
        <v>2.3372623574144487</v>
      </c>
      <c r="P38" s="9"/>
    </row>
    <row r="39" spans="1:16" ht="15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4615823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4615823</v>
      </c>
      <c r="O39" s="47">
        <f t="shared" si="9"/>
        <v>1755.0657794676806</v>
      </c>
      <c r="P39" s="9"/>
    </row>
    <row r="40" spans="1:16" ht="15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344659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344659</v>
      </c>
      <c r="O40" s="47">
        <f t="shared" si="9"/>
        <v>131.0490494296578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356675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356675</v>
      </c>
      <c r="O41" s="47">
        <f t="shared" si="9"/>
        <v>135.61787072243345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691515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691515</v>
      </c>
      <c r="O42" s="47">
        <f t="shared" si="9"/>
        <v>262.9334600760456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434458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434458</v>
      </c>
      <c r="O43" s="47">
        <f t="shared" si="9"/>
        <v>165.19315589353613</v>
      </c>
      <c r="P43" s="9"/>
    </row>
    <row r="44" spans="1:16" ht="15">
      <c r="A44" s="12"/>
      <c r="B44" s="25">
        <v>344.1</v>
      </c>
      <c r="C44" s="20" t="s">
        <v>52</v>
      </c>
      <c r="D44" s="46">
        <v>0</v>
      </c>
      <c r="E44" s="46">
        <v>294515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294515</v>
      </c>
      <c r="O44" s="47">
        <f t="shared" si="9"/>
        <v>111.98288973384031</v>
      </c>
      <c r="P44" s="9"/>
    </row>
    <row r="45" spans="1:16" ht="15">
      <c r="A45" s="12"/>
      <c r="B45" s="25">
        <v>347.2</v>
      </c>
      <c r="C45" s="20" t="s">
        <v>53</v>
      </c>
      <c r="D45" s="46">
        <v>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</v>
      </c>
      <c r="O45" s="47">
        <f t="shared" si="9"/>
        <v>0.0076045627376425855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SUM(D47:D47)</f>
        <v>47088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8">SUM(D46:M46)</f>
        <v>47088</v>
      </c>
      <c r="O46" s="45">
        <f t="shared" si="9"/>
        <v>17.904182509505702</v>
      </c>
      <c r="P46" s="10"/>
    </row>
    <row r="47" spans="1:16" ht="15">
      <c r="A47" s="13"/>
      <c r="B47" s="39">
        <v>351.1</v>
      </c>
      <c r="C47" s="21" t="s">
        <v>56</v>
      </c>
      <c r="D47" s="46">
        <v>47088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47088</v>
      </c>
      <c r="O47" s="47">
        <f t="shared" si="9"/>
        <v>17.904182509505702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SUM(D49:D53)</f>
        <v>108409</v>
      </c>
      <c r="E48" s="32">
        <f t="shared" si="12"/>
        <v>265653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237933</v>
      </c>
      <c r="J48" s="32">
        <f t="shared" si="12"/>
        <v>0</v>
      </c>
      <c r="K48" s="32">
        <f t="shared" si="12"/>
        <v>495711</v>
      </c>
      <c r="L48" s="32">
        <f t="shared" si="12"/>
        <v>0</v>
      </c>
      <c r="M48" s="32">
        <f t="shared" si="12"/>
        <v>2341</v>
      </c>
      <c r="N48" s="32">
        <f t="shared" si="11"/>
        <v>1110047</v>
      </c>
      <c r="O48" s="45">
        <f t="shared" si="9"/>
        <v>422.07110266159697</v>
      </c>
      <c r="P48" s="10"/>
    </row>
    <row r="49" spans="1:16" ht="15">
      <c r="A49" s="12"/>
      <c r="B49" s="25">
        <v>361.1</v>
      </c>
      <c r="C49" s="20" t="s">
        <v>57</v>
      </c>
      <c r="D49" s="46">
        <v>29129</v>
      </c>
      <c r="E49" s="46">
        <v>2862</v>
      </c>
      <c r="F49" s="46">
        <v>0</v>
      </c>
      <c r="G49" s="46">
        <v>0</v>
      </c>
      <c r="H49" s="46">
        <v>0</v>
      </c>
      <c r="I49" s="46">
        <v>125934</v>
      </c>
      <c r="J49" s="46">
        <v>0</v>
      </c>
      <c r="K49" s="46">
        <v>21</v>
      </c>
      <c r="L49" s="46">
        <v>0</v>
      </c>
      <c r="M49" s="46">
        <v>2341</v>
      </c>
      <c r="N49" s="46">
        <f t="shared" si="11"/>
        <v>160287</v>
      </c>
      <c r="O49" s="47">
        <f t="shared" si="9"/>
        <v>60.945627376425854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108525</v>
      </c>
      <c r="L50" s="46">
        <v>0</v>
      </c>
      <c r="M50" s="46">
        <v>0</v>
      </c>
      <c r="N50" s="46">
        <f t="shared" si="11"/>
        <v>108525</v>
      </c>
      <c r="O50" s="47">
        <f t="shared" si="9"/>
        <v>41.26425855513308</v>
      </c>
      <c r="P50" s="9"/>
    </row>
    <row r="51" spans="1:16" ht="15">
      <c r="A51" s="12"/>
      <c r="B51" s="25">
        <v>362</v>
      </c>
      <c r="C51" s="20" t="s">
        <v>59</v>
      </c>
      <c r="D51" s="46">
        <v>50000</v>
      </c>
      <c r="E51" s="46">
        <v>249158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299158</v>
      </c>
      <c r="O51" s="47">
        <f t="shared" si="9"/>
        <v>113.74828897338404</v>
      </c>
      <c r="P51" s="9"/>
    </row>
    <row r="52" spans="1:16" ht="15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387165</v>
      </c>
      <c r="L52" s="46">
        <v>0</v>
      </c>
      <c r="M52" s="46">
        <v>0</v>
      </c>
      <c r="N52" s="46">
        <f t="shared" si="11"/>
        <v>387165</v>
      </c>
      <c r="O52" s="47">
        <f t="shared" si="9"/>
        <v>147.2110266159696</v>
      </c>
      <c r="P52" s="9"/>
    </row>
    <row r="53" spans="1:16" ht="15">
      <c r="A53" s="12"/>
      <c r="B53" s="25">
        <v>369.9</v>
      </c>
      <c r="C53" s="20" t="s">
        <v>61</v>
      </c>
      <c r="D53" s="46">
        <v>29280</v>
      </c>
      <c r="E53" s="46">
        <v>13633</v>
      </c>
      <c r="F53" s="46">
        <v>0</v>
      </c>
      <c r="G53" s="46">
        <v>0</v>
      </c>
      <c r="H53" s="46">
        <v>0</v>
      </c>
      <c r="I53" s="46">
        <v>111999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154912</v>
      </c>
      <c r="O53" s="47">
        <f t="shared" si="9"/>
        <v>58.90190114068441</v>
      </c>
      <c r="P53" s="9"/>
    </row>
    <row r="54" spans="1:16" ht="15.75">
      <c r="A54" s="29" t="s">
        <v>44</v>
      </c>
      <c r="B54" s="30"/>
      <c r="C54" s="31"/>
      <c r="D54" s="32">
        <f aca="true" t="shared" si="13" ref="D54:M54">SUM(D55:D57)</f>
        <v>828500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28875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104072</v>
      </c>
      <c r="N54" s="32">
        <f t="shared" si="11"/>
        <v>961447</v>
      </c>
      <c r="O54" s="45">
        <f t="shared" si="9"/>
        <v>365.56920152091254</v>
      </c>
      <c r="P54" s="9"/>
    </row>
    <row r="55" spans="1:16" ht="15">
      <c r="A55" s="12"/>
      <c r="B55" s="25">
        <v>381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104072</v>
      </c>
      <c r="N55" s="46">
        <f t="shared" si="11"/>
        <v>104072</v>
      </c>
      <c r="O55" s="47">
        <f t="shared" si="9"/>
        <v>39.57110266159696</v>
      </c>
      <c r="P55" s="9"/>
    </row>
    <row r="56" spans="1:16" ht="15">
      <c r="A56" s="12"/>
      <c r="B56" s="25">
        <v>382</v>
      </c>
      <c r="C56" s="20" t="s">
        <v>71</v>
      </c>
      <c r="D56" s="46">
        <v>828500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828500</v>
      </c>
      <c r="O56" s="47">
        <f t="shared" si="9"/>
        <v>315.01901140684413</v>
      </c>
      <c r="P56" s="9"/>
    </row>
    <row r="57" spans="1:16" ht="15.75" thickBot="1">
      <c r="A57" s="12"/>
      <c r="B57" s="25">
        <v>389.2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28875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28875</v>
      </c>
      <c r="O57" s="47">
        <f t="shared" si="9"/>
        <v>10.979087452471482</v>
      </c>
      <c r="P57" s="9"/>
    </row>
    <row r="58" spans="1:119" ht="16.5" thickBot="1">
      <c r="A58" s="14" t="s">
        <v>54</v>
      </c>
      <c r="B58" s="23"/>
      <c r="C58" s="22"/>
      <c r="D58" s="15">
        <f aca="true" t="shared" si="14" ref="D58:M58">SUM(D5,D17,D25,D36,D46,D48,D54)</f>
        <v>3079439</v>
      </c>
      <c r="E58" s="15">
        <f t="shared" si="14"/>
        <v>1354408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6732282</v>
      </c>
      <c r="J58" s="15">
        <f t="shared" si="14"/>
        <v>0</v>
      </c>
      <c r="K58" s="15">
        <f t="shared" si="14"/>
        <v>495711</v>
      </c>
      <c r="L58" s="15">
        <f t="shared" si="14"/>
        <v>0</v>
      </c>
      <c r="M58" s="15">
        <f t="shared" si="14"/>
        <v>236315</v>
      </c>
      <c r="N58" s="15">
        <f t="shared" si="11"/>
        <v>11898155</v>
      </c>
      <c r="O58" s="38">
        <f t="shared" si="9"/>
        <v>4524.013307984791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70</v>
      </c>
      <c r="M60" s="48"/>
      <c r="N60" s="48"/>
      <c r="O60" s="43">
        <v>2630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1281841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220992</v>
      </c>
      <c r="N5" s="28">
        <f>SUM(D5:M5)</f>
        <v>1502833</v>
      </c>
      <c r="O5" s="33">
        <f aca="true" t="shared" si="1" ref="O5:O36">(N5/O$62)</f>
        <v>583.1715172681412</v>
      </c>
      <c r="P5" s="6"/>
    </row>
    <row r="6" spans="1:16" ht="15">
      <c r="A6" s="12"/>
      <c r="B6" s="25">
        <v>311</v>
      </c>
      <c r="C6" s="20" t="s">
        <v>2</v>
      </c>
      <c r="D6" s="46">
        <v>619681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220992</v>
      </c>
      <c r="N6" s="46">
        <f>SUM(D6:M6)</f>
        <v>840673</v>
      </c>
      <c r="O6" s="47">
        <f t="shared" si="1"/>
        <v>326.2215754753589</v>
      </c>
      <c r="P6" s="9"/>
    </row>
    <row r="7" spans="1:16" ht="15">
      <c r="A7" s="12"/>
      <c r="B7" s="25">
        <v>312.1</v>
      </c>
      <c r="C7" s="20" t="s">
        <v>11</v>
      </c>
      <c r="D7" s="46">
        <v>30758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30758</v>
      </c>
      <c r="O7" s="47">
        <f t="shared" si="1"/>
        <v>11.93558401241754</v>
      </c>
      <c r="P7" s="9"/>
    </row>
    <row r="8" spans="1:16" ht="15">
      <c r="A8" s="12"/>
      <c r="B8" s="25">
        <v>312.6</v>
      </c>
      <c r="C8" s="20" t="s">
        <v>12</v>
      </c>
      <c r="D8" s="46">
        <v>182725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182725</v>
      </c>
      <c r="O8" s="47">
        <f t="shared" si="1"/>
        <v>70.90609235545207</v>
      </c>
      <c r="P8" s="9"/>
    </row>
    <row r="9" spans="1:16" ht="15">
      <c r="A9" s="12"/>
      <c r="B9" s="25">
        <v>314.1</v>
      </c>
      <c r="C9" s="20" t="s">
        <v>13</v>
      </c>
      <c r="D9" s="46">
        <v>269295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269295</v>
      </c>
      <c r="O9" s="47">
        <f t="shared" si="1"/>
        <v>104.49941792782305</v>
      </c>
      <c r="P9" s="9"/>
    </row>
    <row r="10" spans="1:16" ht="15">
      <c r="A10" s="12"/>
      <c r="B10" s="25">
        <v>314.4</v>
      </c>
      <c r="C10" s="20" t="s">
        <v>15</v>
      </c>
      <c r="D10" s="46">
        <v>43444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43444</v>
      </c>
      <c r="O10" s="47">
        <f t="shared" si="1"/>
        <v>16.85836243694218</v>
      </c>
      <c r="P10" s="9"/>
    </row>
    <row r="11" spans="1:16" ht="15">
      <c r="A11" s="12"/>
      <c r="B11" s="25">
        <v>314.7</v>
      </c>
      <c r="C11" s="20" t="s">
        <v>16</v>
      </c>
      <c r="D11" s="46">
        <v>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</v>
      </c>
      <c r="O11" s="47">
        <f t="shared" si="1"/>
        <v>0.008149010477299184</v>
      </c>
      <c r="P11" s="9"/>
    </row>
    <row r="12" spans="1:16" ht="15">
      <c r="A12" s="12"/>
      <c r="B12" s="25">
        <v>314.8</v>
      </c>
      <c r="C12" s="20" t="s">
        <v>17</v>
      </c>
      <c r="D12" s="46">
        <v>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</v>
      </c>
      <c r="O12" s="47">
        <f t="shared" si="1"/>
        <v>0.21885913853317812</v>
      </c>
      <c r="P12" s="9"/>
    </row>
    <row r="13" spans="1:16" ht="15">
      <c r="A13" s="12"/>
      <c r="B13" s="25">
        <v>315</v>
      </c>
      <c r="C13" s="20" t="s">
        <v>18</v>
      </c>
      <c r="D13" s="46">
        <v>109696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109696</v>
      </c>
      <c r="O13" s="47">
        <f t="shared" si="1"/>
        <v>42.56732634846721</v>
      </c>
      <c r="P13" s="9"/>
    </row>
    <row r="14" spans="1:16" ht="15">
      <c r="A14" s="12"/>
      <c r="B14" s="25">
        <v>316</v>
      </c>
      <c r="C14" s="20" t="s">
        <v>19</v>
      </c>
      <c r="D14" s="46">
        <v>25657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25657</v>
      </c>
      <c r="O14" s="47">
        <f t="shared" si="1"/>
        <v>9.956150562669771</v>
      </c>
      <c r="P14" s="9"/>
    </row>
    <row r="15" spans="1:16" ht="15.75">
      <c r="A15" s="29" t="s">
        <v>90</v>
      </c>
      <c r="B15" s="30"/>
      <c r="C15" s="31"/>
      <c r="D15" s="32">
        <f aca="true" t="shared" si="3" ref="D15:M15">SUM(D16:D21)</f>
        <v>90072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90072</v>
      </c>
      <c r="O15" s="45">
        <f t="shared" si="1"/>
        <v>34.952270081490106</v>
      </c>
      <c r="P15" s="10"/>
    </row>
    <row r="16" spans="1:16" ht="15">
      <c r="A16" s="12"/>
      <c r="B16" s="25">
        <v>322</v>
      </c>
      <c r="C16" s="20" t="s">
        <v>0</v>
      </c>
      <c r="D16" s="46">
        <v>27145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27145</v>
      </c>
      <c r="O16" s="47">
        <f t="shared" si="1"/>
        <v>10.533566162204114</v>
      </c>
      <c r="P16" s="9"/>
    </row>
    <row r="17" spans="1:16" ht="15">
      <c r="A17" s="12"/>
      <c r="B17" s="25">
        <v>323.1</v>
      </c>
      <c r="C17" s="20" t="s">
        <v>22</v>
      </c>
      <c r="D17" s="46">
        <v>40125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40125</v>
      </c>
      <c r="O17" s="47">
        <f t="shared" si="1"/>
        <v>15.570430733410943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0.8653473030655802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1.559953434225844</v>
      </c>
      <c r="P19" s="9"/>
    </row>
    <row r="20" spans="1:16" ht="15">
      <c r="A20" s="12"/>
      <c r="B20" s="25">
        <v>323.7</v>
      </c>
      <c r="C20" s="20" t="s">
        <v>25</v>
      </c>
      <c r="D20" s="46">
        <v>16132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16132</v>
      </c>
      <c r="O20" s="47">
        <f t="shared" si="1"/>
        <v>6.259992239037641</v>
      </c>
      <c r="P20" s="9"/>
    </row>
    <row r="21" spans="1:16" ht="15">
      <c r="A21" s="12"/>
      <c r="B21" s="25">
        <v>329</v>
      </c>
      <c r="C21" s="20" t="s">
        <v>91</v>
      </c>
      <c r="D21" s="46">
        <v>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</v>
      </c>
      <c r="O21" s="47">
        <f t="shared" si="1"/>
        <v>0.1629802095459837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SUM(D23:D33)</f>
        <v>682771</v>
      </c>
      <c r="E22" s="32">
        <f t="shared" si="5"/>
        <v>127596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810367</v>
      </c>
      <c r="O22" s="45">
        <f t="shared" si="1"/>
        <v>314.4613892122623</v>
      </c>
      <c r="P22" s="10"/>
    </row>
    <row r="23" spans="1:16" ht="15">
      <c r="A23" s="12"/>
      <c r="B23" s="25">
        <v>331.1</v>
      </c>
      <c r="C23" s="20" t="s">
        <v>74</v>
      </c>
      <c r="D23" s="46">
        <v>16610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16610</v>
      </c>
      <c r="O23" s="47">
        <f t="shared" si="1"/>
        <v>6.445479239425689</v>
      </c>
      <c r="P23" s="9"/>
    </row>
    <row r="24" spans="1:16" ht="15">
      <c r="A24" s="12"/>
      <c r="B24" s="25">
        <v>333</v>
      </c>
      <c r="C24" s="20" t="s">
        <v>3</v>
      </c>
      <c r="D24" s="46">
        <v>4448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4448</v>
      </c>
      <c r="O24" s="47">
        <f t="shared" si="1"/>
        <v>1.7260380287155608</v>
      </c>
      <c r="P24" s="9"/>
    </row>
    <row r="25" spans="1:16" ht="15">
      <c r="A25" s="12"/>
      <c r="B25" s="25">
        <v>334.2</v>
      </c>
      <c r="C25" s="20" t="s">
        <v>29</v>
      </c>
      <c r="D25" s="46">
        <v>10989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10989</v>
      </c>
      <c r="O25" s="47">
        <f t="shared" si="1"/>
        <v>4.264260768335274</v>
      </c>
      <c r="P25" s="9"/>
    </row>
    <row r="26" spans="1:16" ht="15">
      <c r="A26" s="12"/>
      <c r="B26" s="25">
        <v>334.41</v>
      </c>
      <c r="C26" s="20" t="s">
        <v>30</v>
      </c>
      <c r="D26" s="46">
        <v>0</v>
      </c>
      <c r="E26" s="46">
        <v>127596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127596</v>
      </c>
      <c r="O26" s="47">
        <f t="shared" si="1"/>
        <v>49.513387660069846</v>
      </c>
      <c r="P26" s="9"/>
    </row>
    <row r="27" spans="1:16" ht="15">
      <c r="A27" s="12"/>
      <c r="B27" s="25">
        <v>334.7</v>
      </c>
      <c r="C27" s="20" t="s">
        <v>31</v>
      </c>
      <c r="D27" s="46">
        <v>259692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259692</v>
      </c>
      <c r="O27" s="47">
        <f t="shared" si="1"/>
        <v>100.77299185098953</v>
      </c>
      <c r="P27" s="9"/>
    </row>
    <row r="28" spans="1:16" ht="15">
      <c r="A28" s="12"/>
      <c r="B28" s="25">
        <v>335.12</v>
      </c>
      <c r="C28" s="20" t="s">
        <v>32</v>
      </c>
      <c r="D28" s="46">
        <v>87284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87284</v>
      </c>
      <c r="O28" s="47">
        <f t="shared" si="1"/>
        <v>33.87039192859915</v>
      </c>
      <c r="P28" s="9"/>
    </row>
    <row r="29" spans="1:16" ht="15">
      <c r="A29" s="12"/>
      <c r="B29" s="25">
        <v>335.14</v>
      </c>
      <c r="C29" s="20" t="s">
        <v>33</v>
      </c>
      <c r="D29" s="46">
        <v>1825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1825</v>
      </c>
      <c r="O29" s="47">
        <f t="shared" si="1"/>
        <v>0.7081878152890958</v>
      </c>
      <c r="P29" s="9"/>
    </row>
    <row r="30" spans="1:16" ht="15">
      <c r="A30" s="12"/>
      <c r="B30" s="25">
        <v>335.15</v>
      </c>
      <c r="C30" s="20" t="s">
        <v>34</v>
      </c>
      <c r="D30" s="46">
        <v>993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</v>
      </c>
      <c r="O30" s="47">
        <f t="shared" si="1"/>
        <v>0.3853317811408615</v>
      </c>
      <c r="P30" s="9"/>
    </row>
    <row r="31" spans="1:16" ht="15">
      <c r="A31" s="12"/>
      <c r="B31" s="25">
        <v>335.18</v>
      </c>
      <c r="C31" s="20" t="s">
        <v>35</v>
      </c>
      <c r="D31" s="46">
        <v>92642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92642</v>
      </c>
      <c r="O31" s="47">
        <f t="shared" si="1"/>
        <v>35.949553744664335</v>
      </c>
      <c r="P31" s="9"/>
    </row>
    <row r="32" spans="1:16" ht="15">
      <c r="A32" s="12"/>
      <c r="B32" s="25">
        <v>337.2</v>
      </c>
      <c r="C32" s="20" t="s">
        <v>36</v>
      </c>
      <c r="D32" s="46">
        <v>15288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15288</v>
      </c>
      <c r="O32" s="47">
        <f t="shared" si="1"/>
        <v>5.932479627473807</v>
      </c>
      <c r="P32" s="9"/>
    </row>
    <row r="33" spans="1:16" ht="15">
      <c r="A33" s="12"/>
      <c r="B33" s="25">
        <v>338</v>
      </c>
      <c r="C33" s="20" t="s">
        <v>37</v>
      </c>
      <c r="D33" s="46">
        <v>193000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193000</v>
      </c>
      <c r="O33" s="47">
        <f t="shared" si="1"/>
        <v>74.89328676755918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SUM(D35:D44)</f>
        <v>49945</v>
      </c>
      <c r="E34" s="32">
        <f t="shared" si="7"/>
        <v>431282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5776028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6257255</v>
      </c>
      <c r="O34" s="45">
        <f t="shared" si="1"/>
        <v>2428.116026387272</v>
      </c>
      <c r="P34" s="10"/>
    </row>
    <row r="35" spans="1:16" ht="15">
      <c r="A35" s="12"/>
      <c r="B35" s="25">
        <v>341.9</v>
      </c>
      <c r="C35" s="20" t="s">
        <v>45</v>
      </c>
      <c r="D35" s="46">
        <v>14269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6">SUM(D35:M35)</f>
        <v>14269</v>
      </c>
      <c r="O35" s="47">
        <f t="shared" si="1"/>
        <v>5.537058595265813</v>
      </c>
      <c r="P35" s="9"/>
    </row>
    <row r="36" spans="1:16" ht="15">
      <c r="A36" s="12"/>
      <c r="B36" s="25">
        <v>342.1</v>
      </c>
      <c r="C36" s="20" t="s">
        <v>46</v>
      </c>
      <c r="D36" s="46">
        <v>6027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6027</v>
      </c>
      <c r="O36" s="47">
        <f t="shared" si="1"/>
        <v>2.338766006984866</v>
      </c>
      <c r="P36" s="9"/>
    </row>
    <row r="37" spans="1:16" ht="15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3976265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3976265</v>
      </c>
      <c r="O37" s="47">
        <f aca="true" t="shared" si="9" ref="O37:O60">(N37/O$62)</f>
        <v>1542.9821497865735</v>
      </c>
      <c r="P37" s="9"/>
    </row>
    <row r="38" spans="1:16" ht="15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496697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496697</v>
      </c>
      <c r="O38" s="47">
        <f t="shared" si="9"/>
        <v>192.74233604967017</v>
      </c>
      <c r="P38" s="9"/>
    </row>
    <row r="39" spans="1:16" ht="15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395617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395617</v>
      </c>
      <c r="O39" s="47">
        <f t="shared" si="9"/>
        <v>153.5184322856034</v>
      </c>
      <c r="P39" s="9"/>
    </row>
    <row r="40" spans="1:16" ht="15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465859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465859</v>
      </c>
      <c r="O40" s="47">
        <f t="shared" si="9"/>
        <v>180.7757081878153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441590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441590</v>
      </c>
      <c r="O41" s="47">
        <f t="shared" si="9"/>
        <v>171.3581684128832</v>
      </c>
      <c r="P41" s="9"/>
    </row>
    <row r="42" spans="1:16" ht="15">
      <c r="A42" s="12"/>
      <c r="B42" s="25">
        <v>344.1</v>
      </c>
      <c r="C42" s="20" t="s">
        <v>52</v>
      </c>
      <c r="D42" s="46">
        <v>0</v>
      </c>
      <c r="E42" s="46">
        <v>431282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431282</v>
      </c>
      <c r="O42" s="47">
        <f t="shared" si="9"/>
        <v>167.3581684128832</v>
      </c>
      <c r="P42" s="9"/>
    </row>
    <row r="43" spans="1:16" ht="15">
      <c r="A43" s="12"/>
      <c r="B43" s="25">
        <v>347.2</v>
      </c>
      <c r="C43" s="20" t="s">
        <v>53</v>
      </c>
      <c r="D43" s="46">
        <v>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</v>
      </c>
      <c r="O43" s="47">
        <f t="shared" si="9"/>
        <v>0.11641443538998836</v>
      </c>
      <c r="P43" s="9"/>
    </row>
    <row r="44" spans="1:16" ht="15">
      <c r="A44" s="12"/>
      <c r="B44" s="25">
        <v>349</v>
      </c>
      <c r="C44" s="20" t="s">
        <v>92</v>
      </c>
      <c r="D44" s="46">
        <v>29349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29349</v>
      </c>
      <c r="O44" s="47">
        <f t="shared" si="9"/>
        <v>11.388824214202561</v>
      </c>
      <c r="P44" s="9"/>
    </row>
    <row r="45" spans="1:16" ht="15.75">
      <c r="A45" s="29" t="s">
        <v>43</v>
      </c>
      <c r="B45" s="30"/>
      <c r="C45" s="31"/>
      <c r="D45" s="32">
        <f aca="true" t="shared" si="10" ref="D45:M45">SUM(D46:D46)</f>
        <v>68774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68774</v>
      </c>
      <c r="O45" s="45">
        <f t="shared" si="9"/>
        <v>26.687621265036864</v>
      </c>
      <c r="P45" s="10"/>
    </row>
    <row r="46" spans="1:16" ht="15">
      <c r="A46" s="13"/>
      <c r="B46" s="39">
        <v>351.1</v>
      </c>
      <c r="C46" s="21" t="s">
        <v>56</v>
      </c>
      <c r="D46" s="46">
        <v>68774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68774</v>
      </c>
      <c r="O46" s="47">
        <f t="shared" si="9"/>
        <v>26.687621265036864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SUM(D48:D54)</f>
        <v>121259</v>
      </c>
      <c r="E47" s="32">
        <f t="shared" si="11"/>
        <v>526226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327439</v>
      </c>
      <c r="J47" s="32">
        <f t="shared" si="11"/>
        <v>0</v>
      </c>
      <c r="K47" s="32">
        <f t="shared" si="11"/>
        <v>-134346</v>
      </c>
      <c r="L47" s="32">
        <f t="shared" si="11"/>
        <v>0</v>
      </c>
      <c r="M47" s="32">
        <f t="shared" si="11"/>
        <v>4542</v>
      </c>
      <c r="N47" s="32">
        <f>SUM(D47:M47)</f>
        <v>845120</v>
      </c>
      <c r="O47" s="45">
        <f t="shared" si="9"/>
        <v>327.9472254559565</v>
      </c>
      <c r="P47" s="10"/>
    </row>
    <row r="48" spans="1:16" ht="15">
      <c r="A48" s="12"/>
      <c r="B48" s="25">
        <v>361.1</v>
      </c>
      <c r="C48" s="20" t="s">
        <v>57</v>
      </c>
      <c r="D48" s="46">
        <v>43301</v>
      </c>
      <c r="E48" s="46">
        <v>8054</v>
      </c>
      <c r="F48" s="46">
        <v>0</v>
      </c>
      <c r="G48" s="46">
        <v>0</v>
      </c>
      <c r="H48" s="46">
        <v>0</v>
      </c>
      <c r="I48" s="46">
        <v>152075</v>
      </c>
      <c r="J48" s="46">
        <v>0</v>
      </c>
      <c r="K48" s="46">
        <v>33</v>
      </c>
      <c r="L48" s="46">
        <v>0</v>
      </c>
      <c r="M48" s="46">
        <v>4542</v>
      </c>
      <c r="N48" s="46">
        <f>SUM(D48:M48)</f>
        <v>208005</v>
      </c>
      <c r="O48" s="47">
        <f t="shared" si="9"/>
        <v>80.71594877764844</v>
      </c>
      <c r="P48" s="9"/>
    </row>
    <row r="49" spans="1:16" ht="15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-538032</v>
      </c>
      <c r="L49" s="46">
        <v>0</v>
      </c>
      <c r="M49" s="46">
        <v>0</v>
      </c>
      <c r="N49" s="46">
        <f aca="true" t="shared" si="12" ref="N49:N54">SUM(D49:M49)</f>
        <v>-538032</v>
      </c>
      <c r="O49" s="47">
        <f t="shared" si="9"/>
        <v>-208.78230500582072</v>
      </c>
      <c r="P49" s="9"/>
    </row>
    <row r="50" spans="1:16" ht="15">
      <c r="A50" s="12"/>
      <c r="B50" s="25">
        <v>362</v>
      </c>
      <c r="C50" s="20" t="s">
        <v>59</v>
      </c>
      <c r="D50" s="46">
        <v>50000</v>
      </c>
      <c r="E50" s="46">
        <v>492670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542670</v>
      </c>
      <c r="O50" s="47">
        <f t="shared" si="9"/>
        <v>210.58207217694994</v>
      </c>
      <c r="P50" s="9"/>
    </row>
    <row r="51" spans="1:16" ht="15">
      <c r="A51" s="12"/>
      <c r="B51" s="25">
        <v>363.23</v>
      </c>
      <c r="C51" s="20" t="s">
        <v>93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26637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26637</v>
      </c>
      <c r="O51" s="47">
        <f t="shared" si="9"/>
        <v>10.336437718277066</v>
      </c>
      <c r="P51" s="9"/>
    </row>
    <row r="52" spans="1:16" ht="15">
      <c r="A52" s="12"/>
      <c r="B52" s="25">
        <v>366</v>
      </c>
      <c r="C52" s="20" t="s">
        <v>86</v>
      </c>
      <c r="D52" s="46">
        <v>6000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6000</v>
      </c>
      <c r="O52" s="47">
        <f t="shared" si="9"/>
        <v>2.3282887077997674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403653</v>
      </c>
      <c r="L53" s="46">
        <v>0</v>
      </c>
      <c r="M53" s="46">
        <v>0</v>
      </c>
      <c r="N53" s="46">
        <f t="shared" si="12"/>
        <v>403653</v>
      </c>
      <c r="O53" s="47">
        <f t="shared" si="9"/>
        <v>156.63678696158323</v>
      </c>
      <c r="P53" s="9"/>
    </row>
    <row r="54" spans="1:16" ht="15">
      <c r="A54" s="12"/>
      <c r="B54" s="25">
        <v>369.9</v>
      </c>
      <c r="C54" s="20" t="s">
        <v>61</v>
      </c>
      <c r="D54" s="46">
        <v>21958</v>
      </c>
      <c r="E54" s="46">
        <v>25502</v>
      </c>
      <c r="F54" s="46">
        <v>0</v>
      </c>
      <c r="G54" s="46">
        <v>0</v>
      </c>
      <c r="H54" s="46">
        <v>0</v>
      </c>
      <c r="I54" s="46">
        <v>148727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196187</v>
      </c>
      <c r="O54" s="47">
        <f t="shared" si="9"/>
        <v>76.12999611951882</v>
      </c>
      <c r="P54" s="9"/>
    </row>
    <row r="55" spans="1:16" ht="15.75">
      <c r="A55" s="29" t="s">
        <v>44</v>
      </c>
      <c r="B55" s="30"/>
      <c r="C55" s="31"/>
      <c r="D55" s="32">
        <f aca="true" t="shared" si="13" ref="D55:M55">SUM(D56:D59)</f>
        <v>1205603</v>
      </c>
      <c r="E55" s="32">
        <f t="shared" si="13"/>
        <v>12690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386850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aca="true" t="shared" si="14" ref="N55:N60">SUM(D55:M55)</f>
        <v>1605143</v>
      </c>
      <c r="O55" s="45">
        <f t="shared" si="9"/>
        <v>622.8727202173069</v>
      </c>
      <c r="P55" s="9"/>
    </row>
    <row r="56" spans="1:16" ht="15">
      <c r="A56" s="12"/>
      <c r="B56" s="25">
        <v>381</v>
      </c>
      <c r="C56" s="20" t="s">
        <v>62</v>
      </c>
      <c r="D56" s="46">
        <v>0</v>
      </c>
      <c r="E56" s="46">
        <v>12690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12690</v>
      </c>
      <c r="O56" s="47">
        <f t="shared" si="9"/>
        <v>4.9243306169965075</v>
      </c>
      <c r="P56" s="9"/>
    </row>
    <row r="57" spans="1:16" ht="15">
      <c r="A57" s="12"/>
      <c r="B57" s="25">
        <v>382</v>
      </c>
      <c r="C57" s="20" t="s">
        <v>71</v>
      </c>
      <c r="D57" s="46">
        <v>836500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836500</v>
      </c>
      <c r="O57" s="47">
        <f t="shared" si="9"/>
        <v>324.6022506790842</v>
      </c>
      <c r="P57" s="9"/>
    </row>
    <row r="58" spans="1:16" ht="15">
      <c r="A58" s="12"/>
      <c r="B58" s="25">
        <v>384</v>
      </c>
      <c r="C58" s="20" t="s">
        <v>94</v>
      </c>
      <c r="D58" s="46">
        <v>369103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369103</v>
      </c>
      <c r="O58" s="47">
        <f t="shared" si="9"/>
        <v>143.22972448583624</v>
      </c>
      <c r="P58" s="9"/>
    </row>
    <row r="59" spans="1:16" ht="15.75" thickBot="1">
      <c r="A59" s="12"/>
      <c r="B59" s="25">
        <v>389.2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386850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386850</v>
      </c>
      <c r="O59" s="47">
        <f t="shared" si="9"/>
        <v>150.11641443539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5" ref="D60:M60">SUM(D5,D15,D22,D34,D45,D47,D55)</f>
        <v>3500265</v>
      </c>
      <c r="E60" s="15">
        <f t="shared" si="15"/>
        <v>1097794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6490317</v>
      </c>
      <c r="J60" s="15">
        <f t="shared" si="15"/>
        <v>0</v>
      </c>
      <c r="K60" s="15">
        <f t="shared" si="15"/>
        <v>-134346</v>
      </c>
      <c r="L60" s="15">
        <f t="shared" si="15"/>
        <v>0</v>
      </c>
      <c r="M60" s="15">
        <f t="shared" si="15"/>
        <v>225534</v>
      </c>
      <c r="N60" s="15">
        <f t="shared" si="14"/>
        <v>11179564</v>
      </c>
      <c r="O60" s="38">
        <f t="shared" si="9"/>
        <v>4338.208769887466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95</v>
      </c>
      <c r="M62" s="48"/>
      <c r="N62" s="48"/>
      <c r="O62" s="43">
        <v>2577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78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1576469</v>
      </c>
      <c r="E5" s="27">
        <f t="shared" si="0"/>
        <v>135226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1711695</v>
      </c>
      <c r="O5" s="33">
        <f aca="true" t="shared" si="1" ref="O5:O51">(N5/O$53)</f>
        <v>589.0209910529938</v>
      </c>
      <c r="P5" s="6"/>
    </row>
    <row r="6" spans="1:16" ht="15">
      <c r="A6" s="12"/>
      <c r="B6" s="25">
        <v>311</v>
      </c>
      <c r="C6" s="20" t="s">
        <v>2</v>
      </c>
      <c r="D6" s="46">
        <v>716225</v>
      </c>
      <c r="E6" s="46">
        <v>135226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851451</v>
      </c>
      <c r="O6" s="47">
        <f t="shared" si="1"/>
        <v>292.99759119064004</v>
      </c>
      <c r="P6" s="9"/>
    </row>
    <row r="7" spans="1:16" ht="15">
      <c r="A7" s="12"/>
      <c r="B7" s="25">
        <v>312.42</v>
      </c>
      <c r="C7" s="20" t="s">
        <v>128</v>
      </c>
      <c r="D7" s="46">
        <v>397246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397246</v>
      </c>
      <c r="O7" s="47">
        <f t="shared" si="1"/>
        <v>136.69855471438404</v>
      </c>
      <c r="P7" s="9"/>
    </row>
    <row r="8" spans="1:16" ht="15">
      <c r="A8" s="12"/>
      <c r="B8" s="25">
        <v>314.1</v>
      </c>
      <c r="C8" s="20" t="s">
        <v>13</v>
      </c>
      <c r="D8" s="46">
        <v>268578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268578</v>
      </c>
      <c r="O8" s="47">
        <f t="shared" si="1"/>
        <v>92.42188575361321</v>
      </c>
      <c r="P8" s="9"/>
    </row>
    <row r="9" spans="1:16" ht="15">
      <c r="A9" s="12"/>
      <c r="B9" s="25">
        <v>314.3</v>
      </c>
      <c r="C9" s="20" t="s">
        <v>14</v>
      </c>
      <c r="D9" s="46">
        <v>47425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47425</v>
      </c>
      <c r="O9" s="47">
        <f t="shared" si="1"/>
        <v>16.31968341362698</v>
      </c>
      <c r="P9" s="9"/>
    </row>
    <row r="10" spans="1:16" ht="15">
      <c r="A10" s="12"/>
      <c r="B10" s="25">
        <v>314.4</v>
      </c>
      <c r="C10" s="20" t="s">
        <v>15</v>
      </c>
      <c r="D10" s="46">
        <v>39742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39742</v>
      </c>
      <c r="O10" s="47">
        <f t="shared" si="1"/>
        <v>13.67584308327598</v>
      </c>
      <c r="P10" s="9"/>
    </row>
    <row r="11" spans="1:16" ht="15">
      <c r="A11" s="12"/>
      <c r="B11" s="25">
        <v>314.8</v>
      </c>
      <c r="C11" s="20" t="s">
        <v>17</v>
      </c>
      <c r="D11" s="46">
        <v>2818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2818</v>
      </c>
      <c r="O11" s="47">
        <f t="shared" si="1"/>
        <v>0.9697178251892636</v>
      </c>
      <c r="P11" s="9"/>
    </row>
    <row r="12" spans="1:16" ht="15">
      <c r="A12" s="12"/>
      <c r="B12" s="25">
        <v>315</v>
      </c>
      <c r="C12" s="20" t="s">
        <v>98</v>
      </c>
      <c r="D12" s="46">
        <v>83084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83084</v>
      </c>
      <c r="O12" s="47">
        <f t="shared" si="1"/>
        <v>28.59050240880936</v>
      </c>
      <c r="P12" s="9"/>
    </row>
    <row r="13" spans="1:16" ht="15">
      <c r="A13" s="12"/>
      <c r="B13" s="25">
        <v>316</v>
      </c>
      <c r="C13" s="20" t="s">
        <v>99</v>
      </c>
      <c r="D13" s="46">
        <v>21351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21351</v>
      </c>
      <c r="O13" s="47">
        <f t="shared" si="1"/>
        <v>7.347212663454921</v>
      </c>
      <c r="P13" s="9"/>
    </row>
    <row r="14" spans="1:16" ht="15.75">
      <c r="A14" s="29" t="s">
        <v>21</v>
      </c>
      <c r="B14" s="30"/>
      <c r="C14" s="31"/>
      <c r="D14" s="32">
        <f aca="true" t="shared" si="3" ref="D14:M14">SUM(D15:D19)</f>
        <v>166192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166192</v>
      </c>
      <c r="O14" s="45">
        <f t="shared" si="1"/>
        <v>57.1892635925671</v>
      </c>
      <c r="P14" s="10"/>
    </row>
    <row r="15" spans="1:16" ht="15">
      <c r="A15" s="12"/>
      <c r="B15" s="25">
        <v>322</v>
      </c>
      <c r="C15" s="20" t="s">
        <v>0</v>
      </c>
      <c r="D15" s="46">
        <v>74102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74102</v>
      </c>
      <c r="O15" s="47">
        <f t="shared" si="1"/>
        <v>25.49965588437715</v>
      </c>
      <c r="P15" s="9"/>
    </row>
    <row r="16" spans="1:16" ht="15">
      <c r="A16" s="12"/>
      <c r="B16" s="25">
        <v>323.1</v>
      </c>
      <c r="C16" s="20" t="s">
        <v>22</v>
      </c>
      <c r="D16" s="46">
        <v>45080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45080</v>
      </c>
      <c r="O16" s="47">
        <f t="shared" si="1"/>
        <v>15.512732278045423</v>
      </c>
      <c r="P16" s="9"/>
    </row>
    <row r="17" spans="1:16" ht="15">
      <c r="A17" s="12"/>
      <c r="B17" s="25">
        <v>323.2</v>
      </c>
      <c r="C17" s="20" t="s">
        <v>23</v>
      </c>
      <c r="D17" s="46">
        <v>2230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2230</v>
      </c>
      <c r="O17" s="47">
        <f t="shared" si="1"/>
        <v>0.7673778389538886</v>
      </c>
      <c r="P17" s="9"/>
    </row>
    <row r="18" spans="1:16" ht="15">
      <c r="A18" s="12"/>
      <c r="B18" s="25">
        <v>323.7</v>
      </c>
      <c r="C18" s="20" t="s">
        <v>25</v>
      </c>
      <c r="D18" s="46">
        <v>44560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44560</v>
      </c>
      <c r="O18" s="47">
        <f t="shared" si="1"/>
        <v>15.333792154163799</v>
      </c>
      <c r="P18" s="9"/>
    </row>
    <row r="19" spans="1:16" ht="15">
      <c r="A19" s="12"/>
      <c r="B19" s="25">
        <v>329</v>
      </c>
      <c r="C19" s="20" t="s">
        <v>27</v>
      </c>
      <c r="D19" s="46">
        <v>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</v>
      </c>
      <c r="O19" s="47">
        <f t="shared" si="1"/>
        <v>0.07570543702684102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SUM(D21:D31)</f>
        <v>604565</v>
      </c>
      <c r="E20" s="32">
        <f t="shared" si="5"/>
        <v>131923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196956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933444</v>
      </c>
      <c r="O20" s="45">
        <f t="shared" si="1"/>
        <v>321.21266345492086</v>
      </c>
      <c r="P20" s="10"/>
    </row>
    <row r="21" spans="1:16" ht="15">
      <c r="A21" s="12"/>
      <c r="B21" s="25">
        <v>333</v>
      </c>
      <c r="C21" s="20" t="s">
        <v>3</v>
      </c>
      <c r="D21" s="46">
        <v>5716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5716</v>
      </c>
      <c r="O21" s="47">
        <f t="shared" si="1"/>
        <v>1.9669649002064693</v>
      </c>
      <c r="P21" s="9"/>
    </row>
    <row r="22" spans="1:16" ht="15">
      <c r="A22" s="12"/>
      <c r="B22" s="25">
        <v>334.2</v>
      </c>
      <c r="C22" s="20" t="s">
        <v>29</v>
      </c>
      <c r="D22" s="46">
        <v>60391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60391</v>
      </c>
      <c r="O22" s="47">
        <f t="shared" si="1"/>
        <v>20.78148657949071</v>
      </c>
      <c r="P22" s="9"/>
    </row>
    <row r="23" spans="1:16" ht="15">
      <c r="A23" s="12"/>
      <c r="B23" s="25">
        <v>334.35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196956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196956</v>
      </c>
      <c r="O23" s="47">
        <f t="shared" si="1"/>
        <v>67.77563661390226</v>
      </c>
      <c r="P23" s="9"/>
    </row>
    <row r="24" spans="1:16" ht="15">
      <c r="A24" s="12"/>
      <c r="B24" s="25">
        <v>334.41</v>
      </c>
      <c r="C24" s="20" t="s">
        <v>30</v>
      </c>
      <c r="D24" s="46">
        <v>0</v>
      </c>
      <c r="E24" s="46">
        <v>131923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131923</v>
      </c>
      <c r="O24" s="47">
        <f t="shared" si="1"/>
        <v>45.39676531314522</v>
      </c>
      <c r="P24" s="9"/>
    </row>
    <row r="25" spans="1:16" ht="15">
      <c r="A25" s="12"/>
      <c r="B25" s="25">
        <v>335.12</v>
      </c>
      <c r="C25" s="20" t="s">
        <v>103</v>
      </c>
      <c r="D25" s="46">
        <v>101898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101898</v>
      </c>
      <c r="O25" s="47">
        <f t="shared" si="1"/>
        <v>35.064693737095666</v>
      </c>
      <c r="P25" s="9"/>
    </row>
    <row r="26" spans="1:16" ht="15">
      <c r="A26" s="12"/>
      <c r="B26" s="25">
        <v>335.14</v>
      </c>
      <c r="C26" s="20" t="s">
        <v>104</v>
      </c>
      <c r="D26" s="46">
        <v>1959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1959</v>
      </c>
      <c r="O26" s="47">
        <f t="shared" si="1"/>
        <v>0.6741225051617343</v>
      </c>
      <c r="P26" s="9"/>
    </row>
    <row r="27" spans="1:16" ht="15">
      <c r="A27" s="12"/>
      <c r="B27" s="25">
        <v>335.15</v>
      </c>
      <c r="C27" s="20" t="s">
        <v>105</v>
      </c>
      <c r="D27" s="46">
        <v>1237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1237</v>
      </c>
      <c r="O27" s="47">
        <f t="shared" si="1"/>
        <v>0.4256710254645561</v>
      </c>
      <c r="P27" s="9"/>
    </row>
    <row r="28" spans="1:16" ht="15">
      <c r="A28" s="12"/>
      <c r="B28" s="25">
        <v>335.18</v>
      </c>
      <c r="C28" s="20" t="s">
        <v>106</v>
      </c>
      <c r="D28" s="46">
        <v>134161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134161</v>
      </c>
      <c r="O28" s="47">
        <f t="shared" si="1"/>
        <v>46.1668960770819</v>
      </c>
      <c r="P28" s="9"/>
    </row>
    <row r="29" spans="1:16" ht="15">
      <c r="A29" s="12"/>
      <c r="B29" s="25">
        <v>335.29</v>
      </c>
      <c r="C29" s="20" t="s">
        <v>107</v>
      </c>
      <c r="D29" s="46">
        <v>46938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46938</v>
      </c>
      <c r="O29" s="47">
        <f t="shared" si="1"/>
        <v>16.15209910529938</v>
      </c>
      <c r="P29" s="9"/>
    </row>
    <row r="30" spans="1:16" ht="15">
      <c r="A30" s="12"/>
      <c r="B30" s="25">
        <v>337.2</v>
      </c>
      <c r="C30" s="20" t="s">
        <v>36</v>
      </c>
      <c r="D30" s="46">
        <v>3743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3743</v>
      </c>
      <c r="O30" s="47">
        <f t="shared" si="1"/>
        <v>1.2880247763248451</v>
      </c>
      <c r="P30" s="9"/>
    </row>
    <row r="31" spans="1:16" ht="15">
      <c r="A31" s="12"/>
      <c r="B31" s="25">
        <v>338</v>
      </c>
      <c r="C31" s="20" t="s">
        <v>37</v>
      </c>
      <c r="D31" s="46">
        <v>248522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248522</v>
      </c>
      <c r="O31" s="47">
        <f t="shared" si="1"/>
        <v>85.5203028217481</v>
      </c>
      <c r="P31" s="9"/>
    </row>
    <row r="32" spans="1:16" ht="15.75">
      <c r="A32" s="29" t="s">
        <v>42</v>
      </c>
      <c r="B32" s="30"/>
      <c r="C32" s="31"/>
      <c r="D32" s="32">
        <f aca="true" t="shared" si="7" ref="D32:M32">SUM(D33:D41)</f>
        <v>11617</v>
      </c>
      <c r="E32" s="32">
        <f t="shared" si="7"/>
        <v>906985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5557318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6475920</v>
      </c>
      <c r="O32" s="45">
        <f t="shared" si="1"/>
        <v>2228.465244322092</v>
      </c>
      <c r="P32" s="10"/>
    </row>
    <row r="33" spans="1:16" ht="15">
      <c r="A33" s="12"/>
      <c r="B33" s="25">
        <v>341.9</v>
      </c>
      <c r="C33" s="20" t="s">
        <v>108</v>
      </c>
      <c r="D33" s="46">
        <v>10320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10320</v>
      </c>
      <c r="O33" s="47">
        <f t="shared" si="1"/>
        <v>3.5512732278045425</v>
      </c>
      <c r="P33" s="9"/>
    </row>
    <row r="34" spans="1:16" ht="15">
      <c r="A34" s="12"/>
      <c r="B34" s="25">
        <v>342.1</v>
      </c>
      <c r="C34" s="20" t="s">
        <v>46</v>
      </c>
      <c r="D34" s="46">
        <v>1227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1227</v>
      </c>
      <c r="O34" s="47">
        <f t="shared" si="1"/>
        <v>0.4222298692360633</v>
      </c>
      <c r="P34" s="9"/>
    </row>
    <row r="35" spans="1:16" ht="15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3372413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3372413</v>
      </c>
      <c r="O35" s="47">
        <f t="shared" si="1"/>
        <v>1160.5</v>
      </c>
      <c r="P35" s="9"/>
    </row>
    <row r="36" spans="1:16" ht="15">
      <c r="A36" s="12"/>
      <c r="B36" s="25">
        <v>343.2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421724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421724</v>
      </c>
      <c r="O36" s="47">
        <f t="shared" si="1"/>
        <v>145.12181693048865</v>
      </c>
      <c r="P36" s="9"/>
    </row>
    <row r="37" spans="1:16" ht="15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594664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594664</v>
      </c>
      <c r="O37" s="47">
        <f t="shared" si="1"/>
        <v>204.63317274604267</v>
      </c>
      <c r="P37" s="9"/>
    </row>
    <row r="38" spans="1:16" ht="15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554311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554311</v>
      </c>
      <c r="O38" s="47">
        <f t="shared" si="1"/>
        <v>190.7470750172058</v>
      </c>
      <c r="P38" s="9"/>
    </row>
    <row r="39" spans="1:16" ht="15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614206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614206</v>
      </c>
      <c r="O39" s="47">
        <f t="shared" si="1"/>
        <v>211.35788024776326</v>
      </c>
      <c r="P39" s="9"/>
    </row>
    <row r="40" spans="1:16" ht="15">
      <c r="A40" s="12"/>
      <c r="B40" s="25">
        <v>344.1</v>
      </c>
      <c r="C40" s="20" t="s">
        <v>109</v>
      </c>
      <c r="D40" s="46">
        <v>0</v>
      </c>
      <c r="E40" s="46">
        <v>906985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906985</v>
      </c>
      <c r="O40" s="47">
        <f t="shared" si="1"/>
        <v>312.10770818995184</v>
      </c>
      <c r="P40" s="9"/>
    </row>
    <row r="41" spans="1:16" ht="15">
      <c r="A41" s="12"/>
      <c r="B41" s="25">
        <v>347.2</v>
      </c>
      <c r="C41" s="20" t="s">
        <v>53</v>
      </c>
      <c r="D41" s="46">
        <v>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</v>
      </c>
      <c r="O41" s="47">
        <f t="shared" si="1"/>
        <v>0.024088093599449415</v>
      </c>
      <c r="P41" s="9"/>
    </row>
    <row r="42" spans="1:16" ht="15.75">
      <c r="A42" s="29" t="s">
        <v>43</v>
      </c>
      <c r="B42" s="30"/>
      <c r="C42" s="31"/>
      <c r="D42" s="32">
        <f aca="true" t="shared" si="9" ref="D42:M42">SUM(D43:D43)</f>
        <v>26955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1">SUM(D42:M42)</f>
        <v>26955</v>
      </c>
      <c r="O42" s="45">
        <f t="shared" si="1"/>
        <v>9.275636613902272</v>
      </c>
      <c r="P42" s="10"/>
    </row>
    <row r="43" spans="1:16" ht="15">
      <c r="A43" s="13"/>
      <c r="B43" s="39">
        <v>351.1</v>
      </c>
      <c r="C43" s="21" t="s">
        <v>56</v>
      </c>
      <c r="D43" s="46">
        <v>26955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26955</v>
      </c>
      <c r="O43" s="47">
        <f t="shared" si="1"/>
        <v>9.275636613902272</v>
      </c>
      <c r="P43" s="9"/>
    </row>
    <row r="44" spans="1:16" ht="15.75">
      <c r="A44" s="29" t="s">
        <v>4</v>
      </c>
      <c r="B44" s="30"/>
      <c r="C44" s="31"/>
      <c r="D44" s="32">
        <f aca="true" t="shared" si="11" ref="D44:M44">SUM(D45:D48)</f>
        <v>3435</v>
      </c>
      <c r="E44" s="32">
        <f t="shared" si="11"/>
        <v>357190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2748</v>
      </c>
      <c r="J44" s="32">
        <f t="shared" si="11"/>
        <v>0</v>
      </c>
      <c r="K44" s="32">
        <f t="shared" si="11"/>
        <v>738825</v>
      </c>
      <c r="L44" s="32">
        <f t="shared" si="11"/>
        <v>0</v>
      </c>
      <c r="M44" s="32">
        <f t="shared" si="11"/>
        <v>0</v>
      </c>
      <c r="N44" s="32">
        <f t="shared" si="10"/>
        <v>1102198</v>
      </c>
      <c r="O44" s="45">
        <f t="shared" si="1"/>
        <v>379.28355127322783</v>
      </c>
      <c r="P44" s="10"/>
    </row>
    <row r="45" spans="1:16" ht="15">
      <c r="A45" s="12"/>
      <c r="B45" s="25">
        <v>361.1</v>
      </c>
      <c r="C45" s="20" t="s">
        <v>57</v>
      </c>
      <c r="D45" s="46">
        <v>712</v>
      </c>
      <c r="E45" s="46">
        <v>603</v>
      </c>
      <c r="F45" s="46">
        <v>0</v>
      </c>
      <c r="G45" s="46">
        <v>0</v>
      </c>
      <c r="H45" s="46">
        <v>0</v>
      </c>
      <c r="I45" s="46">
        <v>1165</v>
      </c>
      <c r="J45" s="46">
        <v>0</v>
      </c>
      <c r="K45" s="46">
        <v>482214</v>
      </c>
      <c r="L45" s="46">
        <v>0</v>
      </c>
      <c r="M45" s="46">
        <v>0</v>
      </c>
      <c r="N45" s="46">
        <f t="shared" si="10"/>
        <v>484694</v>
      </c>
      <c r="O45" s="47">
        <f t="shared" si="1"/>
        <v>166.79077770130763</v>
      </c>
      <c r="P45" s="9"/>
    </row>
    <row r="46" spans="1:16" ht="15">
      <c r="A46" s="12"/>
      <c r="B46" s="25">
        <v>362</v>
      </c>
      <c r="C46" s="20" t="s">
        <v>59</v>
      </c>
      <c r="D46" s="46">
        <v>0</v>
      </c>
      <c r="E46" s="46">
        <v>339748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339748</v>
      </c>
      <c r="O46" s="47">
        <f t="shared" si="1"/>
        <v>116.91259463179628</v>
      </c>
      <c r="P46" s="9"/>
    </row>
    <row r="47" spans="1:16" ht="15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256611</v>
      </c>
      <c r="L47" s="46">
        <v>0</v>
      </c>
      <c r="M47" s="46">
        <v>0</v>
      </c>
      <c r="N47" s="46">
        <f t="shared" si="10"/>
        <v>256611</v>
      </c>
      <c r="O47" s="47">
        <f t="shared" si="1"/>
        <v>88.30385409497592</v>
      </c>
      <c r="P47" s="9"/>
    </row>
    <row r="48" spans="1:16" ht="15">
      <c r="A48" s="12"/>
      <c r="B48" s="25">
        <v>369.9</v>
      </c>
      <c r="C48" s="20" t="s">
        <v>61</v>
      </c>
      <c r="D48" s="46">
        <v>2723</v>
      </c>
      <c r="E48" s="46">
        <v>16839</v>
      </c>
      <c r="F48" s="46">
        <v>0</v>
      </c>
      <c r="G48" s="46">
        <v>0</v>
      </c>
      <c r="H48" s="46">
        <v>0</v>
      </c>
      <c r="I48" s="46">
        <v>1583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21145</v>
      </c>
      <c r="O48" s="47">
        <f t="shared" si="1"/>
        <v>7.27632484514797</v>
      </c>
      <c r="P48" s="9"/>
    </row>
    <row r="49" spans="1:16" ht="15.75">
      <c r="A49" s="29" t="s">
        <v>44</v>
      </c>
      <c r="B49" s="30"/>
      <c r="C49" s="31"/>
      <c r="D49" s="32">
        <f aca="true" t="shared" si="12" ref="D49:M49">SUM(D50:D50)</f>
        <v>890000</v>
      </c>
      <c r="E49" s="32">
        <f t="shared" si="12"/>
        <v>97668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987668</v>
      </c>
      <c r="O49" s="45">
        <f t="shared" si="1"/>
        <v>339.8719889883001</v>
      </c>
      <c r="P49" s="9"/>
    </row>
    <row r="50" spans="1:16" ht="15.75" thickBot="1">
      <c r="A50" s="12"/>
      <c r="B50" s="25">
        <v>381</v>
      </c>
      <c r="C50" s="20" t="s">
        <v>62</v>
      </c>
      <c r="D50" s="46">
        <v>890000</v>
      </c>
      <c r="E50" s="46">
        <v>97668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987668</v>
      </c>
      <c r="O50" s="47">
        <f t="shared" si="1"/>
        <v>339.8719889883001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3" ref="D51:M51">SUM(D5,D14,D20,D32,D42,D44,D49)</f>
        <v>3279233</v>
      </c>
      <c r="E51" s="15">
        <f t="shared" si="13"/>
        <v>1628992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5757022</v>
      </c>
      <c r="J51" s="15">
        <f t="shared" si="13"/>
        <v>0</v>
      </c>
      <c r="K51" s="15">
        <f t="shared" si="13"/>
        <v>738825</v>
      </c>
      <c r="L51" s="15">
        <f t="shared" si="13"/>
        <v>0</v>
      </c>
      <c r="M51" s="15">
        <f t="shared" si="13"/>
        <v>0</v>
      </c>
      <c r="N51" s="15">
        <f t="shared" si="10"/>
        <v>11404072</v>
      </c>
      <c r="O51" s="38">
        <f t="shared" si="1"/>
        <v>3924.3193392980043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129</v>
      </c>
      <c r="M53" s="48"/>
      <c r="N53" s="48"/>
      <c r="O53" s="43">
        <v>2906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1468555</v>
      </c>
      <c r="E5" s="27">
        <f t="shared" si="0"/>
        <v>131137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26515</v>
      </c>
      <c r="L5" s="27">
        <f t="shared" si="0"/>
        <v>0</v>
      </c>
      <c r="M5" s="27">
        <f t="shared" si="0"/>
        <v>0</v>
      </c>
      <c r="N5" s="28">
        <f>SUM(D5:M5)</f>
        <v>1626207</v>
      </c>
      <c r="O5" s="33">
        <f aca="true" t="shared" si="1" ref="O5:O36">(N5/O$55)</f>
        <v>562.1178707224335</v>
      </c>
      <c r="P5" s="6"/>
    </row>
    <row r="6" spans="1:16" ht="15">
      <c r="A6" s="12"/>
      <c r="B6" s="25">
        <v>311</v>
      </c>
      <c r="C6" s="20" t="s">
        <v>2</v>
      </c>
      <c r="D6" s="46">
        <v>619709</v>
      </c>
      <c r="E6" s="46">
        <v>131137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750846</v>
      </c>
      <c r="O6" s="47">
        <f t="shared" si="1"/>
        <v>259.5388869685448</v>
      </c>
      <c r="P6" s="9"/>
    </row>
    <row r="7" spans="1:16" ht="15">
      <c r="A7" s="12"/>
      <c r="B7" s="25">
        <v>312.1</v>
      </c>
      <c r="C7" s="20" t="s">
        <v>11</v>
      </c>
      <c r="D7" s="46">
        <v>382257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382257</v>
      </c>
      <c r="O7" s="47">
        <f t="shared" si="1"/>
        <v>132.13169720013826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26515</v>
      </c>
      <c r="L8" s="46">
        <v>0</v>
      </c>
      <c r="M8" s="46">
        <v>0</v>
      </c>
      <c r="N8" s="46">
        <f>SUM(D8:M8)</f>
        <v>26515</v>
      </c>
      <c r="O8" s="47">
        <f t="shared" si="1"/>
        <v>9.165226408572416</v>
      </c>
      <c r="P8" s="9"/>
    </row>
    <row r="9" spans="1:16" ht="15">
      <c r="A9" s="12"/>
      <c r="B9" s="25">
        <v>314.1</v>
      </c>
      <c r="C9" s="20" t="s">
        <v>13</v>
      </c>
      <c r="D9" s="46">
        <v>295217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295217</v>
      </c>
      <c r="O9" s="47">
        <f t="shared" si="1"/>
        <v>102.04528171448324</v>
      </c>
      <c r="P9" s="9"/>
    </row>
    <row r="10" spans="1:16" ht="15">
      <c r="A10" s="12"/>
      <c r="B10" s="25">
        <v>314.3</v>
      </c>
      <c r="C10" s="20" t="s">
        <v>14</v>
      </c>
      <c r="D10" s="46">
        <v>42821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42821</v>
      </c>
      <c r="O10" s="47">
        <f t="shared" si="1"/>
        <v>14.801590044936052</v>
      </c>
      <c r="P10" s="9"/>
    </row>
    <row r="11" spans="1:16" ht="15">
      <c r="A11" s="12"/>
      <c r="B11" s="25">
        <v>314.4</v>
      </c>
      <c r="C11" s="20" t="s">
        <v>15</v>
      </c>
      <c r="D11" s="46">
        <v>31647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31647</v>
      </c>
      <c r="O11" s="47">
        <f t="shared" si="1"/>
        <v>10.939163498098859</v>
      </c>
      <c r="P11" s="9"/>
    </row>
    <row r="12" spans="1:16" ht="15">
      <c r="A12" s="12"/>
      <c r="B12" s="25">
        <v>314.8</v>
      </c>
      <c r="C12" s="20" t="s">
        <v>17</v>
      </c>
      <c r="D12" s="46">
        <v>4215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4215</v>
      </c>
      <c r="O12" s="47">
        <f t="shared" si="1"/>
        <v>1.4569650881437954</v>
      </c>
      <c r="P12" s="9"/>
    </row>
    <row r="13" spans="1:16" ht="15">
      <c r="A13" s="12"/>
      <c r="B13" s="25">
        <v>315</v>
      </c>
      <c r="C13" s="20" t="s">
        <v>98</v>
      </c>
      <c r="D13" s="46">
        <v>74784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74784</v>
      </c>
      <c r="O13" s="47">
        <f t="shared" si="1"/>
        <v>25.84998271690287</v>
      </c>
      <c r="P13" s="9"/>
    </row>
    <row r="14" spans="1:16" ht="15">
      <c r="A14" s="12"/>
      <c r="B14" s="25">
        <v>316</v>
      </c>
      <c r="C14" s="20" t="s">
        <v>99</v>
      </c>
      <c r="D14" s="46">
        <v>17905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17905</v>
      </c>
      <c r="O14" s="47">
        <f t="shared" si="1"/>
        <v>6.189077082613204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149228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149228</v>
      </c>
      <c r="O15" s="45">
        <f t="shared" si="1"/>
        <v>51.582440373314896</v>
      </c>
      <c r="P15" s="10"/>
    </row>
    <row r="16" spans="1:16" ht="15">
      <c r="A16" s="12"/>
      <c r="B16" s="25">
        <v>322</v>
      </c>
      <c r="C16" s="20" t="s">
        <v>0</v>
      </c>
      <c r="D16" s="46">
        <v>60990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60990</v>
      </c>
      <c r="O16" s="47">
        <f t="shared" si="1"/>
        <v>21.08192188040097</v>
      </c>
      <c r="P16" s="9"/>
    </row>
    <row r="17" spans="1:16" ht="15">
      <c r="A17" s="12"/>
      <c r="B17" s="25">
        <v>323.1</v>
      </c>
      <c r="C17" s="20" t="s">
        <v>22</v>
      </c>
      <c r="D17" s="46">
        <v>26857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26857</v>
      </c>
      <c r="O17" s="47">
        <f t="shared" si="1"/>
        <v>9.283442792948497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0.7708261320428621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1.3895610093328725</v>
      </c>
      <c r="P19" s="9"/>
    </row>
    <row r="20" spans="1:16" ht="15">
      <c r="A20" s="12"/>
      <c r="B20" s="25">
        <v>323.7</v>
      </c>
      <c r="C20" s="20" t="s">
        <v>25</v>
      </c>
      <c r="D20" s="46">
        <v>44942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44942</v>
      </c>
      <c r="O20" s="47">
        <f t="shared" si="1"/>
        <v>15.534739025233321</v>
      </c>
      <c r="P20" s="9"/>
    </row>
    <row r="21" spans="1:16" ht="15">
      <c r="A21" s="12"/>
      <c r="B21" s="25">
        <v>329</v>
      </c>
      <c r="C21" s="20" t="s">
        <v>27</v>
      </c>
      <c r="D21" s="46">
        <v>10189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10189</v>
      </c>
      <c r="O21" s="47">
        <f t="shared" si="1"/>
        <v>3.5219495333563775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SUM(D23:D32)</f>
        <v>618131</v>
      </c>
      <c r="E22" s="32">
        <f t="shared" si="5"/>
        <v>796946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9886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1424963</v>
      </c>
      <c r="O22" s="45">
        <f t="shared" si="1"/>
        <v>492.5554787417905</v>
      </c>
      <c r="P22" s="10"/>
    </row>
    <row r="23" spans="1:16" ht="15">
      <c r="A23" s="12"/>
      <c r="B23" s="25">
        <v>333</v>
      </c>
      <c r="C23" s="20" t="s">
        <v>3</v>
      </c>
      <c r="D23" s="46">
        <v>4508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4508</v>
      </c>
      <c r="O23" s="47">
        <f t="shared" si="1"/>
        <v>1.5582440373314899</v>
      </c>
      <c r="P23" s="9"/>
    </row>
    <row r="24" spans="1:16" ht="15">
      <c r="A24" s="12"/>
      <c r="B24" s="25">
        <v>334.2</v>
      </c>
      <c r="C24" s="20" t="s">
        <v>29</v>
      </c>
      <c r="D24" s="46">
        <v>75652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75652</v>
      </c>
      <c r="O24" s="47">
        <f t="shared" si="1"/>
        <v>26.15001728309713</v>
      </c>
      <c r="P24" s="9"/>
    </row>
    <row r="25" spans="1:16" ht="15">
      <c r="A25" s="12"/>
      <c r="B25" s="25">
        <v>334.35</v>
      </c>
      <c r="C25" s="20" t="s">
        <v>101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9886</v>
      </c>
      <c r="O25" s="47">
        <f t="shared" si="1"/>
        <v>3.4172139647424817</v>
      </c>
      <c r="P25" s="9"/>
    </row>
    <row r="26" spans="1:16" ht="15">
      <c r="A26" s="12"/>
      <c r="B26" s="25">
        <v>334.41</v>
      </c>
      <c r="C26" s="20" t="s">
        <v>30</v>
      </c>
      <c r="D26" s="46">
        <v>0</v>
      </c>
      <c r="E26" s="46">
        <v>796946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796946</v>
      </c>
      <c r="O26" s="47">
        <f t="shared" si="1"/>
        <v>275.4739025233322</v>
      </c>
      <c r="P26" s="9"/>
    </row>
    <row r="27" spans="1:16" ht="15">
      <c r="A27" s="12"/>
      <c r="B27" s="25">
        <v>335.12</v>
      </c>
      <c r="C27" s="20" t="s">
        <v>103</v>
      </c>
      <c r="D27" s="46">
        <v>108706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108706</v>
      </c>
      <c r="O27" s="47">
        <f t="shared" si="1"/>
        <v>37.5755271344625</v>
      </c>
      <c r="P27" s="9"/>
    </row>
    <row r="28" spans="1:16" ht="15">
      <c r="A28" s="12"/>
      <c r="B28" s="25">
        <v>335.14</v>
      </c>
      <c r="C28" s="20" t="s">
        <v>104</v>
      </c>
      <c r="D28" s="46">
        <v>2530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2530</v>
      </c>
      <c r="O28" s="47">
        <f t="shared" si="1"/>
        <v>0.8745247148288974</v>
      </c>
      <c r="P28" s="9"/>
    </row>
    <row r="29" spans="1:16" ht="15">
      <c r="A29" s="12"/>
      <c r="B29" s="25">
        <v>335.15</v>
      </c>
      <c r="C29" s="20" t="s">
        <v>105</v>
      </c>
      <c r="D29" s="46">
        <v>1443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1443</v>
      </c>
      <c r="O29" s="47">
        <f t="shared" si="1"/>
        <v>0.4987901832008296</v>
      </c>
      <c r="P29" s="9"/>
    </row>
    <row r="30" spans="1:16" ht="15">
      <c r="A30" s="12"/>
      <c r="B30" s="25">
        <v>335.18</v>
      </c>
      <c r="C30" s="20" t="s">
        <v>106</v>
      </c>
      <c r="D30" s="46">
        <v>129822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129822</v>
      </c>
      <c r="O30" s="47">
        <f t="shared" si="1"/>
        <v>44.874524714828894</v>
      </c>
      <c r="P30" s="9"/>
    </row>
    <row r="31" spans="1:16" ht="15">
      <c r="A31" s="12"/>
      <c r="B31" s="25">
        <v>335.29</v>
      </c>
      <c r="C31" s="20" t="s">
        <v>107</v>
      </c>
      <c r="D31" s="46">
        <v>46948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46948</v>
      </c>
      <c r="O31" s="47">
        <f t="shared" si="1"/>
        <v>16.228136882129277</v>
      </c>
      <c r="P31" s="9"/>
    </row>
    <row r="32" spans="1:16" ht="15">
      <c r="A32" s="12"/>
      <c r="B32" s="25">
        <v>338</v>
      </c>
      <c r="C32" s="20" t="s">
        <v>37</v>
      </c>
      <c r="D32" s="46">
        <v>248522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248522</v>
      </c>
      <c r="O32" s="47">
        <f t="shared" si="1"/>
        <v>85.90459730383685</v>
      </c>
      <c r="P32" s="9"/>
    </row>
    <row r="33" spans="1:16" ht="15.75">
      <c r="A33" s="29" t="s">
        <v>42</v>
      </c>
      <c r="B33" s="30"/>
      <c r="C33" s="31"/>
      <c r="D33" s="32">
        <f aca="true" t="shared" si="7" ref="D33:M33">SUM(D34:D41)</f>
        <v>13368</v>
      </c>
      <c r="E33" s="32">
        <f t="shared" si="7"/>
        <v>1112722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5613014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6739104</v>
      </c>
      <c r="O33" s="45">
        <f t="shared" si="1"/>
        <v>2329.4517801590046</v>
      </c>
      <c r="P33" s="10"/>
    </row>
    <row r="34" spans="1:16" ht="15">
      <c r="A34" s="12"/>
      <c r="B34" s="25">
        <v>342.1</v>
      </c>
      <c r="C34" s="20" t="s">
        <v>46</v>
      </c>
      <c r="D34" s="46">
        <v>13160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13160</v>
      </c>
      <c r="O34" s="47">
        <f t="shared" si="1"/>
        <v>4.548911164880747</v>
      </c>
      <c r="P34" s="9"/>
    </row>
    <row r="35" spans="1:16" ht="15">
      <c r="A35" s="12"/>
      <c r="B35" s="25">
        <v>343.1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3555676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3555676</v>
      </c>
      <c r="O35" s="47">
        <f t="shared" si="1"/>
        <v>1229.061873487729</v>
      </c>
      <c r="P35" s="9"/>
    </row>
    <row r="36" spans="1:16" ht="15">
      <c r="A36" s="12"/>
      <c r="B36" s="25">
        <v>343.2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424805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424805</v>
      </c>
      <c r="O36" s="47">
        <f t="shared" si="1"/>
        <v>146.83892153473903</v>
      </c>
      <c r="P36" s="9"/>
    </row>
    <row r="37" spans="1:16" ht="15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498139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498139</v>
      </c>
      <c r="O37" s="47">
        <f aca="true" t="shared" si="9" ref="O37:O53">(N37/O$55)</f>
        <v>172.1876944348427</v>
      </c>
      <c r="P37" s="9"/>
    </row>
    <row r="38" spans="1:16" ht="15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559645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559645</v>
      </c>
      <c r="O38" s="47">
        <f t="shared" si="9"/>
        <v>193.44797787763568</v>
      </c>
      <c r="P38" s="9"/>
    </row>
    <row r="39" spans="1:16" ht="15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574749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574749</v>
      </c>
      <c r="O39" s="47">
        <f t="shared" si="9"/>
        <v>198.66885585896992</v>
      </c>
      <c r="P39" s="9"/>
    </row>
    <row r="40" spans="1:16" ht="15">
      <c r="A40" s="12"/>
      <c r="B40" s="25">
        <v>344.1</v>
      </c>
      <c r="C40" s="20" t="s">
        <v>109</v>
      </c>
      <c r="D40" s="46">
        <v>0</v>
      </c>
      <c r="E40" s="46">
        <v>1112722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1112722</v>
      </c>
      <c r="O40" s="47">
        <f t="shared" si="9"/>
        <v>384.62564811614243</v>
      </c>
      <c r="P40" s="9"/>
    </row>
    <row r="41" spans="1:16" ht="15">
      <c r="A41" s="12"/>
      <c r="B41" s="25">
        <v>347.2</v>
      </c>
      <c r="C41" s="20" t="s">
        <v>53</v>
      </c>
      <c r="D41" s="46">
        <v>208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208</v>
      </c>
      <c r="O41" s="47">
        <f t="shared" si="9"/>
        <v>0.07189768406498445</v>
      </c>
      <c r="P41" s="9"/>
    </row>
    <row r="42" spans="1:16" ht="15.75">
      <c r="A42" s="29" t="s">
        <v>43</v>
      </c>
      <c r="B42" s="30"/>
      <c r="C42" s="31"/>
      <c r="D42" s="32">
        <f aca="true" t="shared" si="10" ref="D42:M42">SUM(D43:D43)</f>
        <v>9383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3">SUM(D42:M42)</f>
        <v>9383</v>
      </c>
      <c r="O42" s="45">
        <f t="shared" si="9"/>
        <v>3.2433460076045626</v>
      </c>
      <c r="P42" s="10"/>
    </row>
    <row r="43" spans="1:16" ht="15">
      <c r="A43" s="13"/>
      <c r="B43" s="39">
        <v>351.1</v>
      </c>
      <c r="C43" s="21" t="s">
        <v>56</v>
      </c>
      <c r="D43" s="46">
        <v>9383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9383</v>
      </c>
      <c r="O43" s="47">
        <f t="shared" si="9"/>
        <v>3.2433460076045626</v>
      </c>
      <c r="P43" s="9"/>
    </row>
    <row r="44" spans="1:16" ht="15.75">
      <c r="A44" s="29" t="s">
        <v>4</v>
      </c>
      <c r="B44" s="30"/>
      <c r="C44" s="31"/>
      <c r="D44" s="32">
        <f aca="true" t="shared" si="12" ref="D44:M44">SUM(D45:D49)</f>
        <v>49353</v>
      </c>
      <c r="E44" s="32">
        <f t="shared" si="12"/>
        <v>343582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8675</v>
      </c>
      <c r="J44" s="32">
        <f t="shared" si="12"/>
        <v>0</v>
      </c>
      <c r="K44" s="32">
        <f t="shared" si="12"/>
        <v>597094</v>
      </c>
      <c r="L44" s="32">
        <f t="shared" si="12"/>
        <v>0</v>
      </c>
      <c r="M44" s="32">
        <f t="shared" si="12"/>
        <v>0</v>
      </c>
      <c r="N44" s="32">
        <f t="shared" si="11"/>
        <v>998704</v>
      </c>
      <c r="O44" s="45">
        <f t="shared" si="9"/>
        <v>345.21396474248183</v>
      </c>
      <c r="P44" s="10"/>
    </row>
    <row r="45" spans="1:16" ht="15">
      <c r="A45" s="12"/>
      <c r="B45" s="25">
        <v>361.1</v>
      </c>
      <c r="C45" s="20" t="s">
        <v>57</v>
      </c>
      <c r="D45" s="46">
        <v>1081</v>
      </c>
      <c r="E45" s="46">
        <v>953</v>
      </c>
      <c r="F45" s="46">
        <v>0</v>
      </c>
      <c r="G45" s="46">
        <v>0</v>
      </c>
      <c r="H45" s="46">
        <v>0</v>
      </c>
      <c r="I45" s="46">
        <v>2240</v>
      </c>
      <c r="J45" s="46">
        <v>0</v>
      </c>
      <c r="K45" s="46">
        <v>392791</v>
      </c>
      <c r="L45" s="46">
        <v>0</v>
      </c>
      <c r="M45" s="46">
        <v>0</v>
      </c>
      <c r="N45" s="46">
        <f t="shared" si="11"/>
        <v>397065</v>
      </c>
      <c r="O45" s="47">
        <f t="shared" si="9"/>
        <v>137.25025924645698</v>
      </c>
      <c r="P45" s="9"/>
    </row>
    <row r="46" spans="1:16" ht="15">
      <c r="A46" s="12"/>
      <c r="B46" s="25">
        <v>362</v>
      </c>
      <c r="C46" s="20" t="s">
        <v>59</v>
      </c>
      <c r="D46" s="46">
        <v>1329</v>
      </c>
      <c r="E46" s="46">
        <v>324737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326066</v>
      </c>
      <c r="O46" s="47">
        <f t="shared" si="9"/>
        <v>112.70860698237124</v>
      </c>
      <c r="P46" s="9"/>
    </row>
    <row r="47" spans="1:16" ht="15">
      <c r="A47" s="12"/>
      <c r="B47" s="25">
        <v>366</v>
      </c>
      <c r="C47" s="20" t="s">
        <v>86</v>
      </c>
      <c r="D47" s="46">
        <v>1581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1581</v>
      </c>
      <c r="O47" s="47">
        <f t="shared" si="9"/>
        <v>0.5464915312824058</v>
      </c>
      <c r="P47" s="9"/>
    </row>
    <row r="48" spans="1:16" ht="15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204303</v>
      </c>
      <c r="L48" s="46">
        <v>0</v>
      </c>
      <c r="M48" s="46">
        <v>0</v>
      </c>
      <c r="N48" s="46">
        <f t="shared" si="11"/>
        <v>204303</v>
      </c>
      <c r="O48" s="47">
        <f t="shared" si="9"/>
        <v>70.61977186311788</v>
      </c>
      <c r="P48" s="9"/>
    </row>
    <row r="49" spans="1:16" ht="15">
      <c r="A49" s="12"/>
      <c r="B49" s="25">
        <v>369.9</v>
      </c>
      <c r="C49" s="20" t="s">
        <v>61</v>
      </c>
      <c r="D49" s="46">
        <v>45362</v>
      </c>
      <c r="E49" s="46">
        <v>17892</v>
      </c>
      <c r="F49" s="46">
        <v>0</v>
      </c>
      <c r="G49" s="46">
        <v>0</v>
      </c>
      <c r="H49" s="46">
        <v>0</v>
      </c>
      <c r="I49" s="46">
        <v>6435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69689</v>
      </c>
      <c r="O49" s="47">
        <f t="shared" si="9"/>
        <v>24.08883511925337</v>
      </c>
      <c r="P49" s="9"/>
    </row>
    <row r="50" spans="1:16" ht="15.75">
      <c r="A50" s="29" t="s">
        <v>44</v>
      </c>
      <c r="B50" s="30"/>
      <c r="C50" s="31"/>
      <c r="D50" s="32">
        <f aca="true" t="shared" si="13" ref="D50:M50">SUM(D51:D52)</f>
        <v>693497</v>
      </c>
      <c r="E50" s="32">
        <f t="shared" si="13"/>
        <v>91068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53430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837995</v>
      </c>
      <c r="O50" s="45">
        <f t="shared" si="9"/>
        <v>289.6629796059454</v>
      </c>
      <c r="P50" s="9"/>
    </row>
    <row r="51" spans="1:16" ht="15">
      <c r="A51" s="12"/>
      <c r="B51" s="25">
        <v>381</v>
      </c>
      <c r="C51" s="20" t="s">
        <v>62</v>
      </c>
      <c r="D51" s="46">
        <v>690000</v>
      </c>
      <c r="E51" s="46">
        <v>91068</v>
      </c>
      <c r="F51" s="46">
        <v>0</v>
      </c>
      <c r="G51" s="46">
        <v>0</v>
      </c>
      <c r="H51" s="46">
        <v>0</v>
      </c>
      <c r="I51" s="46">
        <v>53430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834498</v>
      </c>
      <c r="O51" s="47">
        <f t="shared" si="9"/>
        <v>288.4541997926028</v>
      </c>
      <c r="P51" s="9"/>
    </row>
    <row r="52" spans="1:16" ht="15.75" thickBot="1">
      <c r="A52" s="12"/>
      <c r="B52" s="25">
        <v>388.1</v>
      </c>
      <c r="C52" s="20" t="s">
        <v>87</v>
      </c>
      <c r="D52" s="46">
        <v>3497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3497</v>
      </c>
      <c r="O52" s="47">
        <f t="shared" si="9"/>
        <v>1.208779813342551</v>
      </c>
      <c r="P52" s="9"/>
    </row>
    <row r="53" spans="1:119" ht="16.5" thickBot="1">
      <c r="A53" s="14" t="s">
        <v>54</v>
      </c>
      <c r="B53" s="23"/>
      <c r="C53" s="22"/>
      <c r="D53" s="15">
        <f aca="true" t="shared" si="14" ref="D53:M53">SUM(D5,D15,D22,D33,D42,D44,D50)</f>
        <v>3001515</v>
      </c>
      <c r="E53" s="15">
        <f t="shared" si="14"/>
        <v>2475455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5685005</v>
      </c>
      <c r="J53" s="15">
        <f t="shared" si="14"/>
        <v>0</v>
      </c>
      <c r="K53" s="15">
        <f t="shared" si="14"/>
        <v>623609</v>
      </c>
      <c r="L53" s="15">
        <f t="shared" si="14"/>
        <v>0</v>
      </c>
      <c r="M53" s="15">
        <f t="shared" si="14"/>
        <v>0</v>
      </c>
      <c r="N53" s="15">
        <f t="shared" si="11"/>
        <v>11785584</v>
      </c>
      <c r="O53" s="38">
        <f t="shared" si="9"/>
        <v>4073.827860352575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126</v>
      </c>
      <c r="M55" s="48"/>
      <c r="N55" s="48"/>
      <c r="O55" s="43">
        <v>2893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78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1289064</v>
      </c>
      <c r="E5" s="27">
        <f t="shared" si="0"/>
        <v>124840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26999</v>
      </c>
      <c r="L5" s="27">
        <f t="shared" si="0"/>
        <v>0</v>
      </c>
      <c r="M5" s="27">
        <f t="shared" si="0"/>
        <v>0</v>
      </c>
      <c r="N5" s="28">
        <f>SUM(D5:M5)</f>
        <v>1440903</v>
      </c>
      <c r="O5" s="33">
        <f aca="true" t="shared" si="1" ref="O5:O36">(N5/O$59)</f>
        <v>489.60346585117225</v>
      </c>
      <c r="P5" s="6"/>
    </row>
    <row r="6" spans="1:16" ht="15">
      <c r="A6" s="12"/>
      <c r="B6" s="25">
        <v>311</v>
      </c>
      <c r="C6" s="20" t="s">
        <v>2</v>
      </c>
      <c r="D6" s="46">
        <v>557561</v>
      </c>
      <c r="E6" s="46">
        <v>124840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682401</v>
      </c>
      <c r="O6" s="47">
        <f t="shared" si="1"/>
        <v>231.87257900101937</v>
      </c>
      <c r="P6" s="9"/>
    </row>
    <row r="7" spans="1:16" ht="15">
      <c r="A7" s="12"/>
      <c r="B7" s="25">
        <v>312.1</v>
      </c>
      <c r="C7" s="20" t="s">
        <v>11</v>
      </c>
      <c r="D7" s="46">
        <v>298777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298777</v>
      </c>
      <c r="O7" s="47">
        <f t="shared" si="1"/>
        <v>101.52123683316344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26999</v>
      </c>
      <c r="L8" s="46">
        <v>0</v>
      </c>
      <c r="M8" s="46">
        <v>0</v>
      </c>
      <c r="N8" s="46">
        <f>SUM(D8:M8)</f>
        <v>26999</v>
      </c>
      <c r="O8" s="47">
        <f t="shared" si="1"/>
        <v>9.17397213727489</v>
      </c>
      <c r="P8" s="9"/>
    </row>
    <row r="9" spans="1:16" ht="15">
      <c r="A9" s="12"/>
      <c r="B9" s="25">
        <v>314.1</v>
      </c>
      <c r="C9" s="20" t="s">
        <v>13</v>
      </c>
      <c r="D9" s="46">
        <v>263309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263309</v>
      </c>
      <c r="O9" s="47">
        <f t="shared" si="1"/>
        <v>89.46958885490996</v>
      </c>
      <c r="P9" s="9"/>
    </row>
    <row r="10" spans="1:16" ht="15">
      <c r="A10" s="12"/>
      <c r="B10" s="25">
        <v>314.3</v>
      </c>
      <c r="C10" s="20" t="s">
        <v>14</v>
      </c>
      <c r="D10" s="46">
        <v>37411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37411</v>
      </c>
      <c r="O10" s="47">
        <f t="shared" si="1"/>
        <v>12.711858647638465</v>
      </c>
      <c r="P10" s="9"/>
    </row>
    <row r="11" spans="1:16" ht="15">
      <c r="A11" s="12"/>
      <c r="B11" s="25">
        <v>314.4</v>
      </c>
      <c r="C11" s="20" t="s">
        <v>15</v>
      </c>
      <c r="D11" s="46">
        <v>31576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31576</v>
      </c>
      <c r="O11" s="47">
        <f t="shared" si="1"/>
        <v>10.729187903499831</v>
      </c>
      <c r="P11" s="9"/>
    </row>
    <row r="12" spans="1:16" ht="15">
      <c r="A12" s="12"/>
      <c r="B12" s="25">
        <v>314.8</v>
      </c>
      <c r="C12" s="20" t="s">
        <v>17</v>
      </c>
      <c r="D12" s="46">
        <v>4900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4900</v>
      </c>
      <c r="O12" s="47">
        <f t="shared" si="1"/>
        <v>1.6649677200135915</v>
      </c>
      <c r="P12" s="9"/>
    </row>
    <row r="13" spans="1:16" ht="15">
      <c r="A13" s="12"/>
      <c r="B13" s="25">
        <v>315</v>
      </c>
      <c r="C13" s="20" t="s">
        <v>98</v>
      </c>
      <c r="D13" s="46">
        <v>72841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72841</v>
      </c>
      <c r="O13" s="47">
        <f t="shared" si="1"/>
        <v>24.750594631328575</v>
      </c>
      <c r="P13" s="9"/>
    </row>
    <row r="14" spans="1:16" ht="15">
      <c r="A14" s="12"/>
      <c r="B14" s="25">
        <v>316</v>
      </c>
      <c r="C14" s="20" t="s">
        <v>99</v>
      </c>
      <c r="D14" s="46">
        <v>22689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22689</v>
      </c>
      <c r="O14" s="47">
        <f t="shared" si="1"/>
        <v>7.709480122324159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SUM(D16:D20)</f>
        <v>130607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130607</v>
      </c>
      <c r="O15" s="45">
        <f t="shared" si="1"/>
        <v>44.378865103635746</v>
      </c>
      <c r="P15" s="10"/>
    </row>
    <row r="16" spans="1:16" ht="15">
      <c r="A16" s="12"/>
      <c r="B16" s="25">
        <v>322</v>
      </c>
      <c r="C16" s="20" t="s">
        <v>0</v>
      </c>
      <c r="D16" s="46">
        <v>37165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37165</v>
      </c>
      <c r="O16" s="47">
        <f t="shared" si="1"/>
        <v>12.62827047230717</v>
      </c>
      <c r="P16" s="9"/>
    </row>
    <row r="17" spans="1:16" ht="15">
      <c r="A17" s="12"/>
      <c r="B17" s="25">
        <v>323.1</v>
      </c>
      <c r="C17" s="20" t="s">
        <v>22</v>
      </c>
      <c r="D17" s="46">
        <v>31921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31921</v>
      </c>
      <c r="O17" s="47">
        <f t="shared" si="1"/>
        <v>10.846415222562012</v>
      </c>
      <c r="P17" s="9"/>
    </row>
    <row r="18" spans="1:16" ht="15">
      <c r="A18" s="12"/>
      <c r="B18" s="25">
        <v>323.2</v>
      </c>
      <c r="C18" s="20" t="s">
        <v>23</v>
      </c>
      <c r="D18" s="46">
        <v>2808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2808</v>
      </c>
      <c r="O18" s="47">
        <f t="shared" si="1"/>
        <v>0.9541284403669725</v>
      </c>
      <c r="P18" s="9"/>
    </row>
    <row r="19" spans="1:16" ht="15">
      <c r="A19" s="12"/>
      <c r="B19" s="25">
        <v>323.7</v>
      </c>
      <c r="C19" s="20" t="s">
        <v>25</v>
      </c>
      <c r="D19" s="46">
        <v>58398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58398</v>
      </c>
      <c r="O19" s="47">
        <f t="shared" si="1"/>
        <v>19.84301732925586</v>
      </c>
      <c r="P19" s="9"/>
    </row>
    <row r="20" spans="1:16" ht="15">
      <c r="A20" s="12"/>
      <c r="B20" s="25">
        <v>329</v>
      </c>
      <c r="C20" s="20" t="s">
        <v>27</v>
      </c>
      <c r="D20" s="46">
        <v>315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</v>
      </c>
      <c r="O20" s="47">
        <f t="shared" si="1"/>
        <v>0.10703363914373089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SUM(D22:D35)</f>
        <v>908454</v>
      </c>
      <c r="E21" s="32">
        <f t="shared" si="5"/>
        <v>762432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36406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1707292</v>
      </c>
      <c r="O21" s="45">
        <f t="shared" si="1"/>
        <v>580.1196058443765</v>
      </c>
      <c r="P21" s="10"/>
    </row>
    <row r="22" spans="1:16" ht="15">
      <c r="A22" s="12"/>
      <c r="B22" s="25">
        <v>331.1</v>
      </c>
      <c r="C22" s="20" t="s">
        <v>74</v>
      </c>
      <c r="D22" s="46">
        <v>29664</v>
      </c>
      <c r="E22" s="46">
        <v>0</v>
      </c>
      <c r="F22" s="46">
        <v>0</v>
      </c>
      <c r="G22" s="46">
        <v>0</v>
      </c>
      <c r="H22" s="46">
        <v>0</v>
      </c>
      <c r="I22" s="46">
        <v>36406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66070</v>
      </c>
      <c r="O22" s="47">
        <f t="shared" si="1"/>
        <v>22.449881073734286</v>
      </c>
      <c r="P22" s="9"/>
    </row>
    <row r="23" spans="1:16" ht="15">
      <c r="A23" s="12"/>
      <c r="B23" s="25">
        <v>331.2</v>
      </c>
      <c r="C23" s="20" t="s">
        <v>100</v>
      </c>
      <c r="D23" s="46">
        <v>274016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274016</v>
      </c>
      <c r="O23" s="47">
        <f t="shared" si="1"/>
        <v>93.10771321780496</v>
      </c>
      <c r="P23" s="9"/>
    </row>
    <row r="24" spans="1:16" ht="15">
      <c r="A24" s="12"/>
      <c r="B24" s="25">
        <v>331.41</v>
      </c>
      <c r="C24" s="20" t="s">
        <v>75</v>
      </c>
      <c r="D24" s="46">
        <v>0</v>
      </c>
      <c r="E24" s="46">
        <v>155667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155667</v>
      </c>
      <c r="O24" s="47">
        <f t="shared" si="1"/>
        <v>52.893985728848115</v>
      </c>
      <c r="P24" s="9"/>
    </row>
    <row r="25" spans="1:16" ht="15">
      <c r="A25" s="12"/>
      <c r="B25" s="25">
        <v>333</v>
      </c>
      <c r="C25" s="20" t="s">
        <v>3</v>
      </c>
      <c r="D25" s="46">
        <v>1506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1506</v>
      </c>
      <c r="O25" s="47">
        <f t="shared" si="1"/>
        <v>0.5117227319062182</v>
      </c>
      <c r="P25" s="9"/>
    </row>
    <row r="26" spans="1:16" ht="15">
      <c r="A26" s="12"/>
      <c r="B26" s="25">
        <v>334.1</v>
      </c>
      <c r="C26" s="20" t="s">
        <v>85</v>
      </c>
      <c r="D26" s="46">
        <v>14418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14418</v>
      </c>
      <c r="O26" s="47">
        <f t="shared" si="1"/>
        <v>4.89908256880734</v>
      </c>
      <c r="P26" s="9"/>
    </row>
    <row r="27" spans="1:16" ht="15">
      <c r="A27" s="12"/>
      <c r="B27" s="25">
        <v>334.2</v>
      </c>
      <c r="C27" s="20" t="s">
        <v>29</v>
      </c>
      <c r="D27" s="46">
        <v>12159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12159</v>
      </c>
      <c r="O27" s="47">
        <f t="shared" si="1"/>
        <v>4.131498470948012</v>
      </c>
      <c r="P27" s="9"/>
    </row>
    <row r="28" spans="1:16" ht="15">
      <c r="A28" s="12"/>
      <c r="B28" s="25">
        <v>334.41</v>
      </c>
      <c r="C28" s="20" t="s">
        <v>30</v>
      </c>
      <c r="D28" s="46">
        <v>0</v>
      </c>
      <c r="E28" s="46">
        <v>606765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606765</v>
      </c>
      <c r="O28" s="47">
        <f t="shared" si="1"/>
        <v>206.1722731906218</v>
      </c>
      <c r="P28" s="9"/>
    </row>
    <row r="29" spans="1:16" ht="15">
      <c r="A29" s="12"/>
      <c r="B29" s="25">
        <v>335.12</v>
      </c>
      <c r="C29" s="20" t="s">
        <v>103</v>
      </c>
      <c r="D29" s="46">
        <v>150094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150094</v>
      </c>
      <c r="O29" s="47">
        <f t="shared" si="1"/>
        <v>51.00033978933062</v>
      </c>
      <c r="P29" s="9"/>
    </row>
    <row r="30" spans="1:16" ht="15">
      <c r="A30" s="12"/>
      <c r="B30" s="25">
        <v>335.14</v>
      </c>
      <c r="C30" s="20" t="s">
        <v>104</v>
      </c>
      <c r="D30" s="46">
        <v>2719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</v>
      </c>
      <c r="O30" s="47">
        <f t="shared" si="1"/>
        <v>0.9238871899422358</v>
      </c>
      <c r="P30" s="9"/>
    </row>
    <row r="31" spans="1:16" ht="15">
      <c r="A31" s="12"/>
      <c r="B31" s="25">
        <v>335.15</v>
      </c>
      <c r="C31" s="20" t="s">
        <v>105</v>
      </c>
      <c r="D31" s="46">
        <v>1335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1335</v>
      </c>
      <c r="O31" s="47">
        <f t="shared" si="1"/>
        <v>0.4536187563710499</v>
      </c>
      <c r="P31" s="9"/>
    </row>
    <row r="32" spans="1:16" ht="15">
      <c r="A32" s="12"/>
      <c r="B32" s="25">
        <v>335.18</v>
      </c>
      <c r="C32" s="20" t="s">
        <v>106</v>
      </c>
      <c r="D32" s="46">
        <v>122539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122539</v>
      </c>
      <c r="O32" s="47">
        <f t="shared" si="1"/>
        <v>41.63744478423377</v>
      </c>
      <c r="P32" s="9"/>
    </row>
    <row r="33" spans="1:16" ht="15">
      <c r="A33" s="12"/>
      <c r="B33" s="25">
        <v>335.29</v>
      </c>
      <c r="C33" s="20" t="s">
        <v>107</v>
      </c>
      <c r="D33" s="46">
        <v>45601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45601</v>
      </c>
      <c r="O33" s="47">
        <f t="shared" si="1"/>
        <v>15.494733265375467</v>
      </c>
      <c r="P33" s="9"/>
    </row>
    <row r="34" spans="1:16" ht="15">
      <c r="A34" s="12"/>
      <c r="B34" s="25">
        <v>337.2</v>
      </c>
      <c r="C34" s="20" t="s">
        <v>36</v>
      </c>
      <c r="D34" s="46">
        <v>5881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5881</v>
      </c>
      <c r="O34" s="47">
        <f t="shared" si="1"/>
        <v>1.998301053346925</v>
      </c>
      <c r="P34" s="9"/>
    </row>
    <row r="35" spans="1:16" ht="15">
      <c r="A35" s="12"/>
      <c r="B35" s="25">
        <v>338</v>
      </c>
      <c r="C35" s="20" t="s">
        <v>37</v>
      </c>
      <c r="D35" s="46">
        <v>248522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248522</v>
      </c>
      <c r="O35" s="47">
        <f t="shared" si="1"/>
        <v>84.44512402310568</v>
      </c>
      <c r="P35" s="9"/>
    </row>
    <row r="36" spans="1:16" ht="15.75">
      <c r="A36" s="29" t="s">
        <v>42</v>
      </c>
      <c r="B36" s="30"/>
      <c r="C36" s="31"/>
      <c r="D36" s="32">
        <f aca="true" t="shared" si="7" ref="D36:M36">SUM(D37:D45)</f>
        <v>15255</v>
      </c>
      <c r="E36" s="32">
        <f t="shared" si="7"/>
        <v>1105427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5626908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6747590</v>
      </c>
      <c r="O36" s="45">
        <f t="shared" si="1"/>
        <v>2292.759089364594</v>
      </c>
      <c r="P36" s="10"/>
    </row>
    <row r="37" spans="1:16" ht="15">
      <c r="A37" s="12"/>
      <c r="B37" s="25">
        <v>341.9</v>
      </c>
      <c r="C37" s="20" t="s">
        <v>108</v>
      </c>
      <c r="D37" s="46">
        <v>13375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5">SUM(D37:M37)</f>
        <v>13375</v>
      </c>
      <c r="O37" s="47">
        <f aca="true" t="shared" si="9" ref="O37:O57">(N37/O$59)</f>
        <v>4.544682296975875</v>
      </c>
      <c r="P37" s="9"/>
    </row>
    <row r="38" spans="1:16" ht="15">
      <c r="A38" s="12"/>
      <c r="B38" s="25">
        <v>342.1</v>
      </c>
      <c r="C38" s="20" t="s">
        <v>46</v>
      </c>
      <c r="D38" s="46">
        <v>1740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1740</v>
      </c>
      <c r="O38" s="47">
        <f t="shared" si="9"/>
        <v>0.5912334352701325</v>
      </c>
      <c r="P38" s="9"/>
    </row>
    <row r="39" spans="1:16" ht="15">
      <c r="A39" s="12"/>
      <c r="B39" s="25">
        <v>343.1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3674056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3674056</v>
      </c>
      <c r="O39" s="47">
        <f t="shared" si="9"/>
        <v>1248.4050288820931</v>
      </c>
      <c r="P39" s="9"/>
    </row>
    <row r="40" spans="1:16" ht="15">
      <c r="A40" s="12"/>
      <c r="B40" s="25">
        <v>343.2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431591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431591</v>
      </c>
      <c r="O40" s="47">
        <f t="shared" si="9"/>
        <v>146.65001698946654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456470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456470</v>
      </c>
      <c r="O41" s="47">
        <f t="shared" si="9"/>
        <v>155.10363574583758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522206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522206</v>
      </c>
      <c r="O42" s="47">
        <f t="shared" si="9"/>
        <v>177.44002718314644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542585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542585</v>
      </c>
      <c r="O43" s="47">
        <f t="shared" si="9"/>
        <v>184.36459395174992</v>
      </c>
      <c r="P43" s="9"/>
    </row>
    <row r="44" spans="1:16" ht="15">
      <c r="A44" s="12"/>
      <c r="B44" s="25">
        <v>344.1</v>
      </c>
      <c r="C44" s="20" t="s">
        <v>109</v>
      </c>
      <c r="D44" s="46">
        <v>0</v>
      </c>
      <c r="E44" s="46">
        <v>1105427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1105427</v>
      </c>
      <c r="O44" s="47">
        <f t="shared" si="9"/>
        <v>375.6123003737683</v>
      </c>
      <c r="P44" s="9"/>
    </row>
    <row r="45" spans="1:16" ht="15">
      <c r="A45" s="12"/>
      <c r="B45" s="25">
        <v>347.2</v>
      </c>
      <c r="C45" s="20" t="s">
        <v>53</v>
      </c>
      <c r="D45" s="46">
        <v>140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140</v>
      </c>
      <c r="O45" s="47">
        <f t="shared" si="9"/>
        <v>0.04757050628610262</v>
      </c>
      <c r="P45" s="9"/>
    </row>
    <row r="46" spans="1:16" ht="15.75">
      <c r="A46" s="29" t="s">
        <v>43</v>
      </c>
      <c r="B46" s="30"/>
      <c r="C46" s="31"/>
      <c r="D46" s="32">
        <f aca="true" t="shared" si="10" ref="D46:M46">SUM(D47:D48)</f>
        <v>13801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aca="true" t="shared" si="11" ref="N46:N57">SUM(D46:M46)</f>
        <v>13801</v>
      </c>
      <c r="O46" s="45">
        <f t="shared" si="9"/>
        <v>4.689432551817873</v>
      </c>
      <c r="P46" s="10"/>
    </row>
    <row r="47" spans="1:16" ht="15">
      <c r="A47" s="13"/>
      <c r="B47" s="39">
        <v>351.1</v>
      </c>
      <c r="C47" s="21" t="s">
        <v>56</v>
      </c>
      <c r="D47" s="46">
        <v>8925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8925</v>
      </c>
      <c r="O47" s="47">
        <f t="shared" si="9"/>
        <v>3.032619775739042</v>
      </c>
      <c r="P47" s="9"/>
    </row>
    <row r="48" spans="1:16" ht="15">
      <c r="A48" s="13"/>
      <c r="B48" s="39">
        <v>359</v>
      </c>
      <c r="C48" s="21" t="s">
        <v>123</v>
      </c>
      <c r="D48" s="46">
        <v>4876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4876</v>
      </c>
      <c r="O48" s="47">
        <f t="shared" si="9"/>
        <v>1.6568127760788312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SUM(D50:D54)</f>
        <v>14704</v>
      </c>
      <c r="E49" s="32">
        <f t="shared" si="12"/>
        <v>319755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96325</v>
      </c>
      <c r="J49" s="32">
        <f t="shared" si="12"/>
        <v>0</v>
      </c>
      <c r="K49" s="32">
        <f t="shared" si="12"/>
        <v>801910</v>
      </c>
      <c r="L49" s="32">
        <f t="shared" si="12"/>
        <v>0</v>
      </c>
      <c r="M49" s="32">
        <f t="shared" si="12"/>
        <v>0</v>
      </c>
      <c r="N49" s="32">
        <f t="shared" si="11"/>
        <v>1232694</v>
      </c>
      <c r="O49" s="45">
        <f t="shared" si="9"/>
        <v>418.85626911314984</v>
      </c>
      <c r="P49" s="10"/>
    </row>
    <row r="50" spans="1:16" ht="15">
      <c r="A50" s="12"/>
      <c r="B50" s="25">
        <v>361.1</v>
      </c>
      <c r="C50" s="20" t="s">
        <v>57</v>
      </c>
      <c r="D50" s="46">
        <v>2494</v>
      </c>
      <c r="E50" s="46">
        <v>962</v>
      </c>
      <c r="F50" s="46">
        <v>0</v>
      </c>
      <c r="G50" s="46">
        <v>0</v>
      </c>
      <c r="H50" s="46">
        <v>0</v>
      </c>
      <c r="I50" s="46">
        <v>13087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16543</v>
      </c>
      <c r="O50" s="47">
        <f t="shared" si="9"/>
        <v>5.6211348963642545</v>
      </c>
      <c r="P50" s="9"/>
    </row>
    <row r="51" spans="1:16" ht="15">
      <c r="A51" s="12"/>
      <c r="B51" s="25">
        <v>362</v>
      </c>
      <c r="C51" s="20" t="s">
        <v>59</v>
      </c>
      <c r="D51" s="46">
        <v>3600</v>
      </c>
      <c r="E51" s="46">
        <v>296847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300447</v>
      </c>
      <c r="O51" s="47">
        <f t="shared" si="9"/>
        <v>102.08868501529052</v>
      </c>
      <c r="P51" s="9"/>
    </row>
    <row r="52" spans="1:16" ht="15">
      <c r="A52" s="12"/>
      <c r="B52" s="25">
        <v>366</v>
      </c>
      <c r="C52" s="20" t="s">
        <v>86</v>
      </c>
      <c r="D52" s="46">
        <v>537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537</v>
      </c>
      <c r="O52" s="47">
        <f t="shared" si="9"/>
        <v>0.18246687054026503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801910</v>
      </c>
      <c r="L53" s="46">
        <v>0</v>
      </c>
      <c r="M53" s="46">
        <v>0</v>
      </c>
      <c r="N53" s="46">
        <f t="shared" si="11"/>
        <v>801910</v>
      </c>
      <c r="O53" s="47">
        <f t="shared" si="9"/>
        <v>272.48046211348964</v>
      </c>
      <c r="P53" s="9"/>
    </row>
    <row r="54" spans="1:16" ht="15">
      <c r="A54" s="12"/>
      <c r="B54" s="25">
        <v>369.9</v>
      </c>
      <c r="C54" s="20" t="s">
        <v>61</v>
      </c>
      <c r="D54" s="46">
        <v>8073</v>
      </c>
      <c r="E54" s="46">
        <v>21946</v>
      </c>
      <c r="F54" s="46">
        <v>0</v>
      </c>
      <c r="G54" s="46">
        <v>0</v>
      </c>
      <c r="H54" s="46">
        <v>0</v>
      </c>
      <c r="I54" s="46">
        <v>83238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113257</v>
      </c>
      <c r="O54" s="47">
        <f t="shared" si="9"/>
        <v>38.48352021746517</v>
      </c>
      <c r="P54" s="9"/>
    </row>
    <row r="55" spans="1:16" ht="15.75">
      <c r="A55" s="29" t="s">
        <v>44</v>
      </c>
      <c r="B55" s="30"/>
      <c r="C55" s="31"/>
      <c r="D55" s="32">
        <f aca="true" t="shared" si="13" ref="D55:M55">SUM(D56:D56)</f>
        <v>690000</v>
      </c>
      <c r="E55" s="32">
        <f t="shared" si="13"/>
        <v>81322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771322</v>
      </c>
      <c r="O55" s="45">
        <f t="shared" si="9"/>
        <v>262.08698606863743</v>
      </c>
      <c r="P55" s="9"/>
    </row>
    <row r="56" spans="1:16" ht="15.75" thickBot="1">
      <c r="A56" s="12"/>
      <c r="B56" s="25">
        <v>381</v>
      </c>
      <c r="C56" s="20" t="s">
        <v>62</v>
      </c>
      <c r="D56" s="46">
        <v>690000</v>
      </c>
      <c r="E56" s="46">
        <v>81322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771322</v>
      </c>
      <c r="O56" s="47">
        <f t="shared" si="9"/>
        <v>262.08698606863743</v>
      </c>
      <c r="P56" s="9"/>
    </row>
    <row r="57" spans="1:119" ht="16.5" thickBot="1">
      <c r="A57" s="14" t="s">
        <v>54</v>
      </c>
      <c r="B57" s="23"/>
      <c r="C57" s="22"/>
      <c r="D57" s="15">
        <f aca="true" t="shared" si="14" ref="D57:M57">SUM(D5,D15,D21,D36,D46,D49,D55)</f>
        <v>3061885</v>
      </c>
      <c r="E57" s="15">
        <f t="shared" si="14"/>
        <v>2393776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5759639</v>
      </c>
      <c r="J57" s="15">
        <f t="shared" si="14"/>
        <v>0</v>
      </c>
      <c r="K57" s="15">
        <f t="shared" si="14"/>
        <v>828909</v>
      </c>
      <c r="L57" s="15">
        <f t="shared" si="14"/>
        <v>0</v>
      </c>
      <c r="M57" s="15">
        <f t="shared" si="14"/>
        <v>0</v>
      </c>
      <c r="N57" s="15">
        <f t="shared" si="11"/>
        <v>12044209</v>
      </c>
      <c r="O57" s="38">
        <f t="shared" si="9"/>
        <v>4092.4937138973837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124</v>
      </c>
      <c r="M59" s="48"/>
      <c r="N59" s="48"/>
      <c r="O59" s="43">
        <v>2943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1238377</v>
      </c>
      <c r="E5" s="27">
        <f t="shared" si="0"/>
        <v>120092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24379</v>
      </c>
      <c r="L5" s="27">
        <f t="shared" si="0"/>
        <v>0</v>
      </c>
      <c r="M5" s="27">
        <f t="shared" si="0"/>
        <v>0</v>
      </c>
      <c r="N5" s="28">
        <f>SUM(D5:M5)</f>
        <v>1382848</v>
      </c>
      <c r="O5" s="33">
        <f aca="true" t="shared" si="1" ref="O5:O36">(N5/O$58)</f>
        <v>477.17322291235337</v>
      </c>
      <c r="P5" s="6"/>
    </row>
    <row r="6" spans="1:16" ht="15">
      <c r="A6" s="12"/>
      <c r="B6" s="25">
        <v>311</v>
      </c>
      <c r="C6" s="20" t="s">
        <v>2</v>
      </c>
      <c r="D6" s="46">
        <v>535456</v>
      </c>
      <c r="E6" s="46">
        <v>120092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655548</v>
      </c>
      <c r="O6" s="47">
        <f t="shared" si="1"/>
        <v>226.20703933747413</v>
      </c>
      <c r="P6" s="9"/>
    </row>
    <row r="7" spans="1:16" ht="15">
      <c r="A7" s="12"/>
      <c r="B7" s="25">
        <v>312.1</v>
      </c>
      <c r="C7" s="20" t="s">
        <v>11</v>
      </c>
      <c r="D7" s="46">
        <v>261574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261574</v>
      </c>
      <c r="O7" s="47">
        <f t="shared" si="1"/>
        <v>90.26017943409248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24379</v>
      </c>
      <c r="L8" s="46">
        <v>0</v>
      </c>
      <c r="M8" s="46">
        <v>0</v>
      </c>
      <c r="N8" s="46">
        <f>SUM(D8:M8)</f>
        <v>24379</v>
      </c>
      <c r="O8" s="47">
        <f t="shared" si="1"/>
        <v>8.412353347135955</v>
      </c>
      <c r="P8" s="9"/>
    </row>
    <row r="9" spans="1:16" ht="15">
      <c r="A9" s="12"/>
      <c r="B9" s="25">
        <v>314.1</v>
      </c>
      <c r="C9" s="20" t="s">
        <v>13</v>
      </c>
      <c r="D9" s="46">
        <v>267072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267072</v>
      </c>
      <c r="O9" s="47">
        <f t="shared" si="1"/>
        <v>92.15734989648033</v>
      </c>
      <c r="P9" s="9"/>
    </row>
    <row r="10" spans="1:16" ht="15">
      <c r="A10" s="12"/>
      <c r="B10" s="25">
        <v>314.3</v>
      </c>
      <c r="C10" s="20" t="s">
        <v>14</v>
      </c>
      <c r="D10" s="46">
        <v>35136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35136</v>
      </c>
      <c r="O10" s="47">
        <f t="shared" si="1"/>
        <v>12.124223602484472</v>
      </c>
      <c r="P10" s="9"/>
    </row>
    <row r="11" spans="1:16" ht="15">
      <c r="A11" s="12"/>
      <c r="B11" s="25">
        <v>314.4</v>
      </c>
      <c r="C11" s="20" t="s">
        <v>15</v>
      </c>
      <c r="D11" s="46">
        <v>27310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27310</v>
      </c>
      <c r="O11" s="47">
        <f t="shared" si="1"/>
        <v>9.423740510697032</v>
      </c>
      <c r="P11" s="9"/>
    </row>
    <row r="12" spans="1:16" ht="15">
      <c r="A12" s="12"/>
      <c r="B12" s="25">
        <v>314.8</v>
      </c>
      <c r="C12" s="20" t="s">
        <v>17</v>
      </c>
      <c r="D12" s="46">
        <v>3075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</v>
      </c>
      <c r="O12" s="47">
        <f t="shared" si="1"/>
        <v>1.0610766045548654</v>
      </c>
      <c r="P12" s="9"/>
    </row>
    <row r="13" spans="1:16" ht="15">
      <c r="A13" s="12"/>
      <c r="B13" s="25">
        <v>315</v>
      </c>
      <c r="C13" s="20" t="s">
        <v>98</v>
      </c>
      <c r="D13" s="46">
        <v>85167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85167</v>
      </c>
      <c r="O13" s="47">
        <f t="shared" si="1"/>
        <v>29.388198757763973</v>
      </c>
      <c r="P13" s="9"/>
    </row>
    <row r="14" spans="1:16" ht="15">
      <c r="A14" s="12"/>
      <c r="B14" s="25">
        <v>316</v>
      </c>
      <c r="C14" s="20" t="s">
        <v>99</v>
      </c>
      <c r="D14" s="46">
        <v>23587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23587</v>
      </c>
      <c r="O14" s="47">
        <f t="shared" si="1"/>
        <v>8.139061421670117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126995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126995</v>
      </c>
      <c r="O15" s="45">
        <f t="shared" si="1"/>
        <v>43.8216011042098</v>
      </c>
      <c r="P15" s="10"/>
    </row>
    <row r="16" spans="1:16" ht="15">
      <c r="A16" s="12"/>
      <c r="B16" s="25">
        <v>322</v>
      </c>
      <c r="C16" s="20" t="s">
        <v>0</v>
      </c>
      <c r="D16" s="46">
        <v>31495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31495</v>
      </c>
      <c r="O16" s="47">
        <f t="shared" si="1"/>
        <v>10.86783988957902</v>
      </c>
      <c r="P16" s="9"/>
    </row>
    <row r="17" spans="1:16" ht="15">
      <c r="A17" s="12"/>
      <c r="B17" s="25">
        <v>323.1</v>
      </c>
      <c r="C17" s="20" t="s">
        <v>22</v>
      </c>
      <c r="D17" s="46">
        <v>47931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47931</v>
      </c>
      <c r="O17" s="47">
        <f t="shared" si="1"/>
        <v>16.53933747412008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0.7694962042788129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1.3871635610766047</v>
      </c>
      <c r="P19" s="9"/>
    </row>
    <row r="20" spans="1:16" ht="15">
      <c r="A20" s="12"/>
      <c r="B20" s="25">
        <v>323.7</v>
      </c>
      <c r="C20" s="20" t="s">
        <v>25</v>
      </c>
      <c r="D20" s="46">
        <v>40814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40814</v>
      </c>
      <c r="O20" s="47">
        <f t="shared" si="1"/>
        <v>14.083505866114562</v>
      </c>
      <c r="P20" s="9"/>
    </row>
    <row r="21" spans="1:16" ht="15">
      <c r="A21" s="12"/>
      <c r="B21" s="25">
        <v>329</v>
      </c>
      <c r="C21" s="20" t="s">
        <v>27</v>
      </c>
      <c r="D21" s="46">
        <v>505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505</v>
      </c>
      <c r="O21" s="47">
        <f t="shared" si="1"/>
        <v>0.17425810904071773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SUM(D23:D34)</f>
        <v>776310</v>
      </c>
      <c r="E22" s="32">
        <f t="shared" si="5"/>
        <v>274806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464036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1515152</v>
      </c>
      <c r="O22" s="45">
        <f t="shared" si="1"/>
        <v>522.8267770876466</v>
      </c>
      <c r="P22" s="10"/>
    </row>
    <row r="23" spans="1:16" ht="15">
      <c r="A23" s="12"/>
      <c r="B23" s="25">
        <v>331.1</v>
      </c>
      <c r="C23" s="20" t="s">
        <v>74</v>
      </c>
      <c r="D23" s="46">
        <v>151228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151228</v>
      </c>
      <c r="O23" s="47">
        <f t="shared" si="1"/>
        <v>52.18357487922705</v>
      </c>
      <c r="P23" s="9"/>
    </row>
    <row r="24" spans="1:16" ht="15">
      <c r="A24" s="12"/>
      <c r="B24" s="25">
        <v>333</v>
      </c>
      <c r="C24" s="20" t="s">
        <v>3</v>
      </c>
      <c r="D24" s="46">
        <v>3122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3122</v>
      </c>
      <c r="O24" s="47">
        <f t="shared" si="1"/>
        <v>1.077294685990338</v>
      </c>
      <c r="P24" s="9"/>
    </row>
    <row r="25" spans="1:16" ht="15">
      <c r="A25" s="12"/>
      <c r="B25" s="25">
        <v>334.2</v>
      </c>
      <c r="C25" s="20" t="s">
        <v>29</v>
      </c>
      <c r="D25" s="46">
        <v>79063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79063</v>
      </c>
      <c r="O25" s="47">
        <f t="shared" si="1"/>
        <v>27.28191856452726</v>
      </c>
      <c r="P25" s="9"/>
    </row>
    <row r="26" spans="1:16" ht="15">
      <c r="A26" s="12"/>
      <c r="B26" s="25">
        <v>334.35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464036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464036</v>
      </c>
      <c r="O26" s="47">
        <f t="shared" si="1"/>
        <v>160.12284334023465</v>
      </c>
      <c r="P26" s="9"/>
    </row>
    <row r="27" spans="1:16" ht="15">
      <c r="A27" s="12"/>
      <c r="B27" s="25">
        <v>334.41</v>
      </c>
      <c r="C27" s="20" t="s">
        <v>30</v>
      </c>
      <c r="D27" s="46">
        <v>0</v>
      </c>
      <c r="E27" s="46">
        <v>274806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274806</v>
      </c>
      <c r="O27" s="47">
        <f t="shared" si="1"/>
        <v>94.82608695652173</v>
      </c>
      <c r="P27" s="9"/>
    </row>
    <row r="28" spans="1:16" ht="15">
      <c r="A28" s="12"/>
      <c r="B28" s="25">
        <v>335.12</v>
      </c>
      <c r="C28" s="20" t="s">
        <v>103</v>
      </c>
      <c r="D28" s="46">
        <v>143676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143676</v>
      </c>
      <c r="O28" s="47">
        <f t="shared" si="1"/>
        <v>49.577639751552795</v>
      </c>
      <c r="P28" s="9"/>
    </row>
    <row r="29" spans="1:16" ht="15">
      <c r="A29" s="12"/>
      <c r="B29" s="25">
        <v>335.14</v>
      </c>
      <c r="C29" s="20" t="s">
        <v>104</v>
      </c>
      <c r="D29" s="46">
        <v>2682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2682</v>
      </c>
      <c r="O29" s="47">
        <f t="shared" si="1"/>
        <v>0.9254658385093167</v>
      </c>
      <c r="P29" s="9"/>
    </row>
    <row r="30" spans="1:16" ht="15">
      <c r="A30" s="12"/>
      <c r="B30" s="25">
        <v>335.15</v>
      </c>
      <c r="C30" s="20" t="s">
        <v>105</v>
      </c>
      <c r="D30" s="46">
        <v>1335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1335</v>
      </c>
      <c r="O30" s="47">
        <f t="shared" si="1"/>
        <v>0.4606625258799172</v>
      </c>
      <c r="P30" s="9"/>
    </row>
    <row r="31" spans="1:16" ht="15">
      <c r="A31" s="12"/>
      <c r="B31" s="25">
        <v>335.18</v>
      </c>
      <c r="C31" s="20" t="s">
        <v>106</v>
      </c>
      <c r="D31" s="46">
        <v>118730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118730</v>
      </c>
      <c r="O31" s="47">
        <f t="shared" si="1"/>
        <v>40.96963423050379</v>
      </c>
      <c r="P31" s="9"/>
    </row>
    <row r="32" spans="1:16" ht="15">
      <c r="A32" s="12"/>
      <c r="B32" s="25">
        <v>335.29</v>
      </c>
      <c r="C32" s="20" t="s">
        <v>107</v>
      </c>
      <c r="D32" s="46">
        <v>44314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44314</v>
      </c>
      <c r="O32" s="47">
        <f t="shared" si="1"/>
        <v>15.291235334713596</v>
      </c>
      <c r="P32" s="9"/>
    </row>
    <row r="33" spans="1:16" ht="15">
      <c r="A33" s="12"/>
      <c r="B33" s="25">
        <v>337.2</v>
      </c>
      <c r="C33" s="20" t="s">
        <v>36</v>
      </c>
      <c r="D33" s="46">
        <v>5811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5811</v>
      </c>
      <c r="O33" s="47">
        <f t="shared" si="1"/>
        <v>2.005175983436853</v>
      </c>
      <c r="P33" s="9"/>
    </row>
    <row r="34" spans="1:16" ht="15">
      <c r="A34" s="12"/>
      <c r="B34" s="25">
        <v>338</v>
      </c>
      <c r="C34" s="20" t="s">
        <v>37</v>
      </c>
      <c r="D34" s="46">
        <v>226349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226349</v>
      </c>
      <c r="O34" s="47">
        <f t="shared" si="1"/>
        <v>78.10524499654935</v>
      </c>
      <c r="P34" s="9"/>
    </row>
    <row r="35" spans="1:16" ht="15.75">
      <c r="A35" s="29" t="s">
        <v>42</v>
      </c>
      <c r="B35" s="30"/>
      <c r="C35" s="31"/>
      <c r="D35" s="32">
        <f aca="true" t="shared" si="7" ref="D35:M35">SUM(D36:D43)</f>
        <v>5746</v>
      </c>
      <c r="E35" s="32">
        <f t="shared" si="7"/>
        <v>990995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5313057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6309798</v>
      </c>
      <c r="O35" s="45">
        <f t="shared" si="1"/>
        <v>2177.2939958592133</v>
      </c>
      <c r="P35" s="10"/>
    </row>
    <row r="36" spans="1:16" ht="15">
      <c r="A36" s="12"/>
      <c r="B36" s="25">
        <v>341.9</v>
      </c>
      <c r="C36" s="20" t="s">
        <v>108</v>
      </c>
      <c r="D36" s="46">
        <v>3348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3">SUM(D36:M36)</f>
        <v>3348</v>
      </c>
      <c r="O36" s="47">
        <f t="shared" si="1"/>
        <v>1.15527950310559</v>
      </c>
      <c r="P36" s="9"/>
    </row>
    <row r="37" spans="1:16" ht="15">
      <c r="A37" s="12"/>
      <c r="B37" s="25">
        <v>342.1</v>
      </c>
      <c r="C37" s="20" t="s">
        <v>46</v>
      </c>
      <c r="D37" s="46">
        <v>2398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2398</v>
      </c>
      <c r="O37" s="47">
        <f aca="true" t="shared" si="9" ref="O37:O56">(N37/O$58)</f>
        <v>0.8274672187715666</v>
      </c>
      <c r="P37" s="9"/>
    </row>
    <row r="38" spans="1:16" ht="15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3578453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3578453</v>
      </c>
      <c r="O38" s="47">
        <f t="shared" si="9"/>
        <v>1234.8008971704623</v>
      </c>
      <c r="P38" s="9"/>
    </row>
    <row r="39" spans="1:16" ht="15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280699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280699</v>
      </c>
      <c r="O39" s="47">
        <f t="shared" si="9"/>
        <v>96.85955831608005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420408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420408</v>
      </c>
      <c r="O40" s="47">
        <f t="shared" si="9"/>
        <v>145.06832298136646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527530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527530</v>
      </c>
      <c r="O41" s="47">
        <f t="shared" si="9"/>
        <v>182.03243616287094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505967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505967</v>
      </c>
      <c r="O42" s="47">
        <f t="shared" si="9"/>
        <v>174.59178743961354</v>
      </c>
      <c r="P42" s="9"/>
    </row>
    <row r="43" spans="1:16" ht="15">
      <c r="A43" s="12"/>
      <c r="B43" s="25">
        <v>344.1</v>
      </c>
      <c r="C43" s="20" t="s">
        <v>109</v>
      </c>
      <c r="D43" s="46">
        <v>0</v>
      </c>
      <c r="E43" s="46">
        <v>990995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990995</v>
      </c>
      <c r="O43" s="47">
        <f t="shared" si="9"/>
        <v>341.9582470669427</v>
      </c>
      <c r="P43" s="9"/>
    </row>
    <row r="44" spans="1:16" ht="15.75">
      <c r="A44" s="29" t="s">
        <v>43</v>
      </c>
      <c r="B44" s="30"/>
      <c r="C44" s="31"/>
      <c r="D44" s="32">
        <f aca="true" t="shared" si="10" ref="D44:M44">SUM(D45:D45)</f>
        <v>9431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6">SUM(D44:M44)</f>
        <v>9431</v>
      </c>
      <c r="O44" s="45">
        <f t="shared" si="9"/>
        <v>3.254313319530711</v>
      </c>
      <c r="P44" s="10"/>
    </row>
    <row r="45" spans="1:16" ht="15">
      <c r="A45" s="13"/>
      <c r="B45" s="39">
        <v>351.1</v>
      </c>
      <c r="C45" s="21" t="s">
        <v>56</v>
      </c>
      <c r="D45" s="46">
        <v>9431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9431</v>
      </c>
      <c r="O45" s="47">
        <f t="shared" si="9"/>
        <v>3.254313319530711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SUM(D47:D52)</f>
        <v>57998</v>
      </c>
      <c r="E46" s="32">
        <f t="shared" si="12"/>
        <v>316669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70460</v>
      </c>
      <c r="J46" s="32">
        <f t="shared" si="12"/>
        <v>0</v>
      </c>
      <c r="K46" s="32">
        <f t="shared" si="12"/>
        <v>1089352</v>
      </c>
      <c r="L46" s="32">
        <f t="shared" si="12"/>
        <v>0</v>
      </c>
      <c r="M46" s="32">
        <f t="shared" si="12"/>
        <v>0</v>
      </c>
      <c r="N46" s="32">
        <f t="shared" si="11"/>
        <v>1534479</v>
      </c>
      <c r="O46" s="45">
        <f t="shared" si="9"/>
        <v>529.4958592132505</v>
      </c>
      <c r="P46" s="10"/>
    </row>
    <row r="47" spans="1:16" ht="15">
      <c r="A47" s="12"/>
      <c r="B47" s="25">
        <v>361.1</v>
      </c>
      <c r="C47" s="20" t="s">
        <v>57</v>
      </c>
      <c r="D47" s="46">
        <v>3092</v>
      </c>
      <c r="E47" s="46">
        <v>1158</v>
      </c>
      <c r="F47" s="46">
        <v>0</v>
      </c>
      <c r="G47" s="46">
        <v>0</v>
      </c>
      <c r="H47" s="46">
        <v>0</v>
      </c>
      <c r="I47" s="46">
        <v>13839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18089</v>
      </c>
      <c r="O47" s="47">
        <f t="shared" si="9"/>
        <v>6.241890959282264</v>
      </c>
      <c r="P47" s="9"/>
    </row>
    <row r="48" spans="1:16" ht="15">
      <c r="A48" s="12"/>
      <c r="B48" s="25">
        <v>362</v>
      </c>
      <c r="C48" s="20" t="s">
        <v>59</v>
      </c>
      <c r="D48" s="46">
        <v>3600</v>
      </c>
      <c r="E48" s="46">
        <v>276661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280261</v>
      </c>
      <c r="O48" s="47">
        <f t="shared" si="9"/>
        <v>96.70841959972395</v>
      </c>
      <c r="P48" s="9"/>
    </row>
    <row r="49" spans="1:16" ht="15">
      <c r="A49" s="12"/>
      <c r="B49" s="25">
        <v>364</v>
      </c>
      <c r="C49" s="20" t="s">
        <v>110</v>
      </c>
      <c r="D49" s="46">
        <v>2578</v>
      </c>
      <c r="E49" s="46">
        <v>0</v>
      </c>
      <c r="F49" s="46">
        <v>0</v>
      </c>
      <c r="G49" s="46">
        <v>0</v>
      </c>
      <c r="H49" s="46">
        <v>0</v>
      </c>
      <c r="I49" s="46">
        <v>3775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6353</v>
      </c>
      <c r="O49" s="47">
        <f t="shared" si="9"/>
        <v>2.1922015182884746</v>
      </c>
      <c r="P49" s="9"/>
    </row>
    <row r="50" spans="1:16" ht="15">
      <c r="A50" s="12"/>
      <c r="B50" s="25">
        <v>366</v>
      </c>
      <c r="C50" s="20" t="s">
        <v>86</v>
      </c>
      <c r="D50" s="46">
        <v>2750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2750</v>
      </c>
      <c r="O50" s="47">
        <f t="shared" si="9"/>
        <v>0.9489302967563837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1089352</v>
      </c>
      <c r="L51" s="46">
        <v>0</v>
      </c>
      <c r="M51" s="46">
        <v>0</v>
      </c>
      <c r="N51" s="46">
        <f t="shared" si="11"/>
        <v>1089352</v>
      </c>
      <c r="O51" s="47">
        <f t="shared" si="9"/>
        <v>375.89786059351275</v>
      </c>
      <c r="P51" s="9"/>
    </row>
    <row r="52" spans="1:16" ht="15">
      <c r="A52" s="12"/>
      <c r="B52" s="25">
        <v>369.9</v>
      </c>
      <c r="C52" s="20" t="s">
        <v>61</v>
      </c>
      <c r="D52" s="46">
        <v>45978</v>
      </c>
      <c r="E52" s="46">
        <v>38850</v>
      </c>
      <c r="F52" s="46">
        <v>0</v>
      </c>
      <c r="G52" s="46">
        <v>0</v>
      </c>
      <c r="H52" s="46">
        <v>0</v>
      </c>
      <c r="I52" s="46">
        <v>52846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137674</v>
      </c>
      <c r="O52" s="47">
        <f t="shared" si="9"/>
        <v>47.50655624568668</v>
      </c>
      <c r="P52" s="9"/>
    </row>
    <row r="53" spans="1:16" ht="15.75">
      <c r="A53" s="29" t="s">
        <v>44</v>
      </c>
      <c r="B53" s="30"/>
      <c r="C53" s="31"/>
      <c r="D53" s="32">
        <f aca="true" t="shared" si="13" ref="D53:M53">SUM(D54:D55)</f>
        <v>645200</v>
      </c>
      <c r="E53" s="32">
        <f t="shared" si="13"/>
        <v>78229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723429</v>
      </c>
      <c r="O53" s="45">
        <f t="shared" si="9"/>
        <v>249.6304347826087</v>
      </c>
      <c r="P53" s="9"/>
    </row>
    <row r="54" spans="1:16" ht="15">
      <c r="A54" s="12"/>
      <c r="B54" s="25">
        <v>381</v>
      </c>
      <c r="C54" s="20" t="s">
        <v>62</v>
      </c>
      <c r="D54" s="46">
        <v>638200</v>
      </c>
      <c r="E54" s="46">
        <v>78229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716429</v>
      </c>
      <c r="O54" s="47">
        <f t="shared" si="9"/>
        <v>247.21497584541063</v>
      </c>
      <c r="P54" s="9"/>
    </row>
    <row r="55" spans="1:16" ht="15.75" thickBot="1">
      <c r="A55" s="12"/>
      <c r="B55" s="25">
        <v>388.1</v>
      </c>
      <c r="C55" s="20" t="s">
        <v>87</v>
      </c>
      <c r="D55" s="46">
        <v>7000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7000</v>
      </c>
      <c r="O55" s="47">
        <f t="shared" si="9"/>
        <v>2.4154589371980677</v>
      </c>
      <c r="P55" s="9"/>
    </row>
    <row r="56" spans="1:119" ht="16.5" thickBot="1">
      <c r="A56" s="14" t="s">
        <v>54</v>
      </c>
      <c r="B56" s="23"/>
      <c r="C56" s="22"/>
      <c r="D56" s="15">
        <f aca="true" t="shared" si="14" ref="D56:M56">SUM(D5,D15,D22,D35,D44,D46,D53)</f>
        <v>2860057</v>
      </c>
      <c r="E56" s="15">
        <f t="shared" si="14"/>
        <v>1780791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5847553</v>
      </c>
      <c r="J56" s="15">
        <f t="shared" si="14"/>
        <v>0</v>
      </c>
      <c r="K56" s="15">
        <f t="shared" si="14"/>
        <v>1113731</v>
      </c>
      <c r="L56" s="15">
        <f t="shared" si="14"/>
        <v>0</v>
      </c>
      <c r="M56" s="15">
        <f t="shared" si="14"/>
        <v>0</v>
      </c>
      <c r="N56" s="15">
        <f t="shared" si="11"/>
        <v>11602132</v>
      </c>
      <c r="O56" s="38">
        <f t="shared" si="9"/>
        <v>4003.496204278813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121</v>
      </c>
      <c r="M58" s="48"/>
      <c r="N58" s="48"/>
      <c r="O58" s="43">
        <v>2898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1223510</v>
      </c>
      <c r="E5" s="27">
        <f t="shared" si="0"/>
        <v>104635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35826</v>
      </c>
      <c r="L5" s="27">
        <f t="shared" si="0"/>
        <v>0</v>
      </c>
      <c r="M5" s="27">
        <f t="shared" si="0"/>
        <v>0</v>
      </c>
      <c r="N5" s="28">
        <f>SUM(D5:M5)</f>
        <v>1363971</v>
      </c>
      <c r="O5" s="33">
        <f aca="true" t="shared" si="1" ref="O5:O36">(N5/O$59)</f>
        <v>489.58040201005025</v>
      </c>
      <c r="P5" s="6"/>
    </row>
    <row r="6" spans="1:16" ht="15">
      <c r="A6" s="12"/>
      <c r="B6" s="25">
        <v>311</v>
      </c>
      <c r="C6" s="20" t="s">
        <v>2</v>
      </c>
      <c r="D6" s="46">
        <v>534251</v>
      </c>
      <c r="E6" s="46">
        <v>104635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638886</v>
      </c>
      <c r="O6" s="47">
        <f t="shared" si="1"/>
        <v>229.32017229002153</v>
      </c>
      <c r="P6" s="9"/>
    </row>
    <row r="7" spans="1:16" ht="15">
      <c r="A7" s="12"/>
      <c r="B7" s="25">
        <v>312.1</v>
      </c>
      <c r="C7" s="20" t="s">
        <v>11</v>
      </c>
      <c r="D7" s="46">
        <v>247797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247797</v>
      </c>
      <c r="O7" s="47">
        <f t="shared" si="1"/>
        <v>88.94364680545586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35826</v>
      </c>
      <c r="L8" s="46">
        <v>0</v>
      </c>
      <c r="M8" s="46">
        <v>0</v>
      </c>
      <c r="N8" s="46">
        <f>SUM(D8:M8)</f>
        <v>35826</v>
      </c>
      <c r="O8" s="47">
        <f t="shared" si="1"/>
        <v>12.859296482412061</v>
      </c>
      <c r="P8" s="9"/>
    </row>
    <row r="9" spans="1:16" ht="15">
      <c r="A9" s="12"/>
      <c r="B9" s="25">
        <v>314.1</v>
      </c>
      <c r="C9" s="20" t="s">
        <v>13</v>
      </c>
      <c r="D9" s="46">
        <v>269530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269530</v>
      </c>
      <c r="O9" s="47">
        <f t="shared" si="1"/>
        <v>96.74443646805456</v>
      </c>
      <c r="P9" s="9"/>
    </row>
    <row r="10" spans="1:16" ht="15">
      <c r="A10" s="12"/>
      <c r="B10" s="25">
        <v>314.3</v>
      </c>
      <c r="C10" s="20" t="s">
        <v>14</v>
      </c>
      <c r="D10" s="46">
        <v>33308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33308</v>
      </c>
      <c r="O10" s="47">
        <f t="shared" si="1"/>
        <v>11.955491744436468</v>
      </c>
      <c r="P10" s="9"/>
    </row>
    <row r="11" spans="1:16" ht="15">
      <c r="A11" s="12"/>
      <c r="B11" s="25">
        <v>314.4</v>
      </c>
      <c r="C11" s="20" t="s">
        <v>15</v>
      </c>
      <c r="D11" s="46">
        <v>26408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26408</v>
      </c>
      <c r="O11" s="47">
        <f t="shared" si="1"/>
        <v>9.478822684852835</v>
      </c>
      <c r="P11" s="9"/>
    </row>
    <row r="12" spans="1:16" ht="15">
      <c r="A12" s="12"/>
      <c r="B12" s="25">
        <v>314.8</v>
      </c>
      <c r="C12" s="20" t="s">
        <v>17</v>
      </c>
      <c r="D12" s="46">
        <v>1560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1560</v>
      </c>
      <c r="O12" s="47">
        <f t="shared" si="1"/>
        <v>0.5599425699928212</v>
      </c>
      <c r="P12" s="9"/>
    </row>
    <row r="13" spans="1:16" ht="15">
      <c r="A13" s="12"/>
      <c r="B13" s="25">
        <v>315</v>
      </c>
      <c r="C13" s="20" t="s">
        <v>98</v>
      </c>
      <c r="D13" s="46">
        <v>85504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85504</v>
      </c>
      <c r="O13" s="47">
        <f t="shared" si="1"/>
        <v>30.69059583632448</v>
      </c>
      <c r="P13" s="9"/>
    </row>
    <row r="14" spans="1:16" ht="15">
      <c r="A14" s="12"/>
      <c r="B14" s="25">
        <v>316</v>
      </c>
      <c r="C14" s="20" t="s">
        <v>99</v>
      </c>
      <c r="D14" s="46">
        <v>25152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25152</v>
      </c>
      <c r="O14" s="47">
        <f t="shared" si="1"/>
        <v>9.02799712849964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142402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142402</v>
      </c>
      <c r="O15" s="45">
        <f t="shared" si="1"/>
        <v>51.113424264178036</v>
      </c>
      <c r="P15" s="10"/>
    </row>
    <row r="16" spans="1:16" ht="15">
      <c r="A16" s="12"/>
      <c r="B16" s="25">
        <v>322</v>
      </c>
      <c r="C16" s="20" t="s">
        <v>0</v>
      </c>
      <c r="D16" s="46">
        <v>34159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34159</v>
      </c>
      <c r="O16" s="47">
        <f t="shared" si="1"/>
        <v>12.260947595118449</v>
      </c>
      <c r="P16" s="9"/>
    </row>
    <row r="17" spans="1:16" ht="15">
      <c r="A17" s="12"/>
      <c r="B17" s="25">
        <v>323.1</v>
      </c>
      <c r="C17" s="20" t="s">
        <v>22</v>
      </c>
      <c r="D17" s="46">
        <v>52877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52877</v>
      </c>
      <c r="O17" s="47">
        <f t="shared" si="1"/>
        <v>18.97954055994257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0.8004307250538406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1.4429289303661164</v>
      </c>
      <c r="P19" s="9"/>
    </row>
    <row r="20" spans="1:16" ht="15">
      <c r="A20" s="12"/>
      <c r="B20" s="25">
        <v>323.7</v>
      </c>
      <c r="C20" s="20" t="s">
        <v>25</v>
      </c>
      <c r="D20" s="46">
        <v>48781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48781</v>
      </c>
      <c r="O20" s="47">
        <f t="shared" si="1"/>
        <v>17.509332376166547</v>
      </c>
      <c r="P20" s="9"/>
    </row>
    <row r="21" spans="1:16" ht="15">
      <c r="A21" s="12"/>
      <c r="B21" s="25">
        <v>329</v>
      </c>
      <c r="C21" s="20" t="s">
        <v>27</v>
      </c>
      <c r="D21" s="46">
        <v>335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</v>
      </c>
      <c r="O21" s="47">
        <f t="shared" si="1"/>
        <v>0.1202440775305097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SUM(D23:D33)</f>
        <v>628728</v>
      </c>
      <c r="E22" s="32">
        <f t="shared" si="5"/>
        <v>552108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181269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1362105</v>
      </c>
      <c r="O22" s="45">
        <f t="shared" si="1"/>
        <v>488.91062455132806</v>
      </c>
      <c r="P22" s="10"/>
    </row>
    <row r="23" spans="1:16" ht="15">
      <c r="A23" s="12"/>
      <c r="B23" s="25">
        <v>333</v>
      </c>
      <c r="C23" s="20" t="s">
        <v>3</v>
      </c>
      <c r="D23" s="46">
        <v>3106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3106</v>
      </c>
      <c r="O23" s="47">
        <f t="shared" si="1"/>
        <v>1.1148600143575018</v>
      </c>
      <c r="P23" s="9"/>
    </row>
    <row r="24" spans="1:16" ht="15">
      <c r="A24" s="12"/>
      <c r="B24" s="25">
        <v>334.2</v>
      </c>
      <c r="C24" s="20" t="s">
        <v>29</v>
      </c>
      <c r="D24" s="46">
        <v>14791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14791</v>
      </c>
      <c r="O24" s="47">
        <f t="shared" si="1"/>
        <v>5.309045226130653</v>
      </c>
      <c r="P24" s="9"/>
    </row>
    <row r="25" spans="1:16" ht="15">
      <c r="A25" s="12"/>
      <c r="B25" s="25">
        <v>334.35</v>
      </c>
      <c r="C25" s="20" t="s">
        <v>101</v>
      </c>
      <c r="D25" s="46">
        <v>77011</v>
      </c>
      <c r="E25" s="46">
        <v>0</v>
      </c>
      <c r="F25" s="46">
        <v>0</v>
      </c>
      <c r="G25" s="46">
        <v>0</v>
      </c>
      <c r="H25" s="46">
        <v>0</v>
      </c>
      <c r="I25" s="46">
        <v>181269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258280</v>
      </c>
      <c r="O25" s="47">
        <f t="shared" si="1"/>
        <v>92.70638908829864</v>
      </c>
      <c r="P25" s="9"/>
    </row>
    <row r="26" spans="1:16" ht="15">
      <c r="A26" s="12"/>
      <c r="B26" s="25">
        <v>334.41</v>
      </c>
      <c r="C26" s="20" t="s">
        <v>30</v>
      </c>
      <c r="D26" s="46">
        <v>0</v>
      </c>
      <c r="E26" s="46">
        <v>552108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552108</v>
      </c>
      <c r="O26" s="47">
        <f t="shared" si="1"/>
        <v>198.17229002153624</v>
      </c>
      <c r="P26" s="9"/>
    </row>
    <row r="27" spans="1:16" ht="15">
      <c r="A27" s="12"/>
      <c r="B27" s="25">
        <v>335.12</v>
      </c>
      <c r="C27" s="20" t="s">
        <v>103</v>
      </c>
      <c r="D27" s="46">
        <v>134844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134844</v>
      </c>
      <c r="O27" s="47">
        <f t="shared" si="1"/>
        <v>48.40057430007179</v>
      </c>
      <c r="P27" s="9"/>
    </row>
    <row r="28" spans="1:16" ht="15">
      <c r="A28" s="12"/>
      <c r="B28" s="25">
        <v>335.14</v>
      </c>
      <c r="C28" s="20" t="s">
        <v>104</v>
      </c>
      <c r="D28" s="46">
        <v>1902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1902</v>
      </c>
      <c r="O28" s="47">
        <f t="shared" si="1"/>
        <v>0.6826992103374013</v>
      </c>
      <c r="P28" s="9"/>
    </row>
    <row r="29" spans="1:16" ht="15">
      <c r="A29" s="12"/>
      <c r="B29" s="25">
        <v>335.15</v>
      </c>
      <c r="C29" s="20" t="s">
        <v>105</v>
      </c>
      <c r="D29" s="46">
        <v>1097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1097</v>
      </c>
      <c r="O29" s="47">
        <f t="shared" si="1"/>
        <v>0.39375448671931085</v>
      </c>
      <c r="P29" s="9"/>
    </row>
    <row r="30" spans="1:16" ht="15">
      <c r="A30" s="12"/>
      <c r="B30" s="25">
        <v>335.18</v>
      </c>
      <c r="C30" s="20" t="s">
        <v>106</v>
      </c>
      <c r="D30" s="46">
        <v>112872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112872</v>
      </c>
      <c r="O30" s="47">
        <f t="shared" si="1"/>
        <v>40.51399856424982</v>
      </c>
      <c r="P30" s="9"/>
    </row>
    <row r="31" spans="1:16" ht="15">
      <c r="A31" s="12"/>
      <c r="B31" s="25">
        <v>335.29</v>
      </c>
      <c r="C31" s="20" t="s">
        <v>107</v>
      </c>
      <c r="D31" s="46">
        <v>43025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43025</v>
      </c>
      <c r="O31" s="47">
        <f t="shared" si="1"/>
        <v>15.443287867910984</v>
      </c>
      <c r="P31" s="9"/>
    </row>
    <row r="32" spans="1:16" ht="15">
      <c r="A32" s="12"/>
      <c r="B32" s="25">
        <v>337.2</v>
      </c>
      <c r="C32" s="20" t="s">
        <v>36</v>
      </c>
      <c r="D32" s="46">
        <v>13617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13617</v>
      </c>
      <c r="O32" s="47">
        <f t="shared" si="1"/>
        <v>4.887652548456568</v>
      </c>
      <c r="P32" s="9"/>
    </row>
    <row r="33" spans="1:16" ht="15">
      <c r="A33" s="12"/>
      <c r="B33" s="25">
        <v>338</v>
      </c>
      <c r="C33" s="20" t="s">
        <v>37</v>
      </c>
      <c r="D33" s="46">
        <v>226463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226463</v>
      </c>
      <c r="O33" s="47">
        <f t="shared" si="1"/>
        <v>81.28607322325915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SUM(D35:D43)</f>
        <v>16269</v>
      </c>
      <c r="E34" s="32">
        <f t="shared" si="7"/>
        <v>634063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5403300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6053632</v>
      </c>
      <c r="O34" s="45">
        <f t="shared" si="1"/>
        <v>2172.875807609476</v>
      </c>
      <c r="P34" s="10"/>
    </row>
    <row r="35" spans="1:16" ht="15">
      <c r="A35" s="12"/>
      <c r="B35" s="25">
        <v>341.9</v>
      </c>
      <c r="C35" s="20" t="s">
        <v>108</v>
      </c>
      <c r="D35" s="46">
        <v>12872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12872</v>
      </c>
      <c r="O35" s="47">
        <f t="shared" si="1"/>
        <v>4.62024407753051</v>
      </c>
      <c r="P35" s="9"/>
    </row>
    <row r="36" spans="1:16" ht="15">
      <c r="A36" s="12"/>
      <c r="B36" s="25">
        <v>342.1</v>
      </c>
      <c r="C36" s="20" t="s">
        <v>46</v>
      </c>
      <c r="D36" s="46">
        <v>3422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3422</v>
      </c>
      <c r="O36" s="47">
        <f t="shared" si="1"/>
        <v>1.2282842785355348</v>
      </c>
      <c r="P36" s="9"/>
    </row>
    <row r="37" spans="1:16" ht="15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3726395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3726395</v>
      </c>
      <c r="O37" s="47">
        <f aca="true" t="shared" si="9" ref="O37:O57">(N37/O$59)</f>
        <v>1337.543072505384</v>
      </c>
      <c r="P37" s="9"/>
    </row>
    <row r="38" spans="1:16" ht="15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281431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281431</v>
      </c>
      <c r="O38" s="47">
        <f t="shared" si="9"/>
        <v>101.01615218951902</v>
      </c>
      <c r="P38" s="9"/>
    </row>
    <row r="39" spans="1:16" ht="15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405134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405134</v>
      </c>
      <c r="O39" s="47">
        <f t="shared" si="9"/>
        <v>145.41780330222542</v>
      </c>
      <c r="P39" s="9"/>
    </row>
    <row r="40" spans="1:16" ht="15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533961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533961</v>
      </c>
      <c r="O40" s="47">
        <f t="shared" si="9"/>
        <v>191.6586503948313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456379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456379</v>
      </c>
      <c r="O41" s="47">
        <f t="shared" si="9"/>
        <v>163.81155778894473</v>
      </c>
      <c r="P41" s="9"/>
    </row>
    <row r="42" spans="1:16" ht="15">
      <c r="A42" s="12"/>
      <c r="B42" s="25">
        <v>344.1</v>
      </c>
      <c r="C42" s="20" t="s">
        <v>109</v>
      </c>
      <c r="D42" s="46">
        <v>0</v>
      </c>
      <c r="E42" s="46">
        <v>634063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634063</v>
      </c>
      <c r="O42" s="47">
        <f t="shared" si="9"/>
        <v>227.58901651112706</v>
      </c>
      <c r="P42" s="9"/>
    </row>
    <row r="43" spans="1:16" ht="15">
      <c r="A43" s="12"/>
      <c r="B43" s="25">
        <v>347.2</v>
      </c>
      <c r="C43" s="20" t="s">
        <v>53</v>
      </c>
      <c r="D43" s="46">
        <v>-25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-25</v>
      </c>
      <c r="O43" s="47">
        <f t="shared" si="9"/>
        <v>-0.008973438621679828</v>
      </c>
      <c r="P43" s="9"/>
    </row>
    <row r="44" spans="1:16" ht="15.75">
      <c r="A44" s="29" t="s">
        <v>43</v>
      </c>
      <c r="B44" s="30"/>
      <c r="C44" s="31"/>
      <c r="D44" s="32">
        <f aca="true" t="shared" si="10" ref="D44:M44">SUM(D45:D45)</f>
        <v>10184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7">SUM(D44:M44)</f>
        <v>10184</v>
      </c>
      <c r="O44" s="45">
        <f t="shared" si="9"/>
        <v>3.6554199569274948</v>
      </c>
      <c r="P44" s="10"/>
    </row>
    <row r="45" spans="1:16" ht="15">
      <c r="A45" s="13"/>
      <c r="B45" s="39">
        <v>351.1</v>
      </c>
      <c r="C45" s="21" t="s">
        <v>56</v>
      </c>
      <c r="D45" s="46">
        <v>10184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10184</v>
      </c>
      <c r="O45" s="47">
        <f t="shared" si="9"/>
        <v>3.6554199569274948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SUM(D47:D52)</f>
        <v>12579</v>
      </c>
      <c r="E46" s="32">
        <f t="shared" si="12"/>
        <v>291268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345241</v>
      </c>
      <c r="J46" s="32">
        <f t="shared" si="12"/>
        <v>0</v>
      </c>
      <c r="K46" s="32">
        <f t="shared" si="12"/>
        <v>674642</v>
      </c>
      <c r="L46" s="32">
        <f t="shared" si="12"/>
        <v>0</v>
      </c>
      <c r="M46" s="32">
        <f t="shared" si="12"/>
        <v>0</v>
      </c>
      <c r="N46" s="32">
        <f t="shared" si="11"/>
        <v>1323730</v>
      </c>
      <c r="O46" s="45">
        <f t="shared" si="9"/>
        <v>475.1363962670495</v>
      </c>
      <c r="P46" s="10"/>
    </row>
    <row r="47" spans="1:16" ht="15">
      <c r="A47" s="12"/>
      <c r="B47" s="25">
        <v>361.1</v>
      </c>
      <c r="C47" s="20" t="s">
        <v>57</v>
      </c>
      <c r="D47" s="46">
        <v>3897</v>
      </c>
      <c r="E47" s="46">
        <v>1453</v>
      </c>
      <c r="F47" s="46">
        <v>0</v>
      </c>
      <c r="G47" s="46">
        <v>0</v>
      </c>
      <c r="H47" s="46">
        <v>0</v>
      </c>
      <c r="I47" s="46">
        <v>15145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20495</v>
      </c>
      <c r="O47" s="47">
        <f t="shared" si="9"/>
        <v>7.356424982053123</v>
      </c>
      <c r="P47" s="9"/>
    </row>
    <row r="48" spans="1:16" ht="15">
      <c r="A48" s="12"/>
      <c r="B48" s="25">
        <v>362</v>
      </c>
      <c r="C48" s="20" t="s">
        <v>59</v>
      </c>
      <c r="D48" s="46">
        <v>3600</v>
      </c>
      <c r="E48" s="46">
        <v>259809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263409</v>
      </c>
      <c r="O48" s="47">
        <f t="shared" si="9"/>
        <v>94.54737975592246</v>
      </c>
      <c r="P48" s="9"/>
    </row>
    <row r="49" spans="1:16" ht="15">
      <c r="A49" s="12"/>
      <c r="B49" s="25">
        <v>366</v>
      </c>
      <c r="C49" s="20" t="s">
        <v>86</v>
      </c>
      <c r="D49" s="46">
        <v>3050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3050</v>
      </c>
      <c r="O49" s="47">
        <f t="shared" si="9"/>
        <v>1.094759511844939</v>
      </c>
      <c r="P49" s="9"/>
    </row>
    <row r="50" spans="1:16" ht="15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674642</v>
      </c>
      <c r="L50" s="46">
        <v>0</v>
      </c>
      <c r="M50" s="46">
        <v>0</v>
      </c>
      <c r="N50" s="46">
        <f t="shared" si="11"/>
        <v>674642</v>
      </c>
      <c r="O50" s="47">
        <f t="shared" si="9"/>
        <v>242.15434314429288</v>
      </c>
      <c r="P50" s="9"/>
    </row>
    <row r="51" spans="1:16" ht="15">
      <c r="A51" s="12"/>
      <c r="B51" s="25">
        <v>369.3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31251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31251</v>
      </c>
      <c r="O51" s="47">
        <f t="shared" si="9"/>
        <v>11.217157214644653</v>
      </c>
      <c r="P51" s="9"/>
    </row>
    <row r="52" spans="1:16" ht="15">
      <c r="A52" s="12"/>
      <c r="B52" s="25">
        <v>369.9</v>
      </c>
      <c r="C52" s="20" t="s">
        <v>61</v>
      </c>
      <c r="D52" s="46">
        <v>2032</v>
      </c>
      <c r="E52" s="46">
        <v>30006</v>
      </c>
      <c r="F52" s="46">
        <v>0</v>
      </c>
      <c r="G52" s="46">
        <v>0</v>
      </c>
      <c r="H52" s="46">
        <v>0</v>
      </c>
      <c r="I52" s="46">
        <v>298845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330883</v>
      </c>
      <c r="O52" s="47">
        <f t="shared" si="9"/>
        <v>118.76633165829146</v>
      </c>
      <c r="P52" s="9"/>
    </row>
    <row r="53" spans="1:16" ht="15.75">
      <c r="A53" s="29" t="s">
        <v>44</v>
      </c>
      <c r="B53" s="30"/>
      <c r="C53" s="31"/>
      <c r="D53" s="32">
        <f aca="true" t="shared" si="13" ref="D53:M53">SUM(D54:D56)</f>
        <v>789700</v>
      </c>
      <c r="E53" s="32">
        <f t="shared" si="13"/>
        <v>82740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872440</v>
      </c>
      <c r="O53" s="45">
        <f t="shared" si="9"/>
        <v>313.151471643934</v>
      </c>
      <c r="P53" s="9"/>
    </row>
    <row r="54" spans="1:16" ht="15">
      <c r="A54" s="12"/>
      <c r="B54" s="25">
        <v>381</v>
      </c>
      <c r="C54" s="20" t="s">
        <v>62</v>
      </c>
      <c r="D54" s="46">
        <v>638200</v>
      </c>
      <c r="E54" s="46">
        <v>74140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712340</v>
      </c>
      <c r="O54" s="47">
        <f t="shared" si="9"/>
        <v>255.68557071069634</v>
      </c>
      <c r="P54" s="9"/>
    </row>
    <row r="55" spans="1:16" ht="15">
      <c r="A55" s="12"/>
      <c r="B55" s="25">
        <v>384</v>
      </c>
      <c r="C55" s="20" t="s">
        <v>94</v>
      </c>
      <c r="D55" s="46">
        <v>150000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150000</v>
      </c>
      <c r="O55" s="47">
        <f t="shared" si="9"/>
        <v>53.84063173007897</v>
      </c>
      <c r="P55" s="9"/>
    </row>
    <row r="56" spans="1:16" ht="15.75" thickBot="1">
      <c r="A56" s="12"/>
      <c r="B56" s="25">
        <v>388.1</v>
      </c>
      <c r="C56" s="20" t="s">
        <v>87</v>
      </c>
      <c r="D56" s="46">
        <v>1500</v>
      </c>
      <c r="E56" s="46">
        <v>8600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10100</v>
      </c>
      <c r="O56" s="47">
        <f t="shared" si="9"/>
        <v>3.62526920315865</v>
      </c>
      <c r="P56" s="9"/>
    </row>
    <row r="57" spans="1:119" ht="16.5" thickBot="1">
      <c r="A57" s="14" t="s">
        <v>54</v>
      </c>
      <c r="B57" s="23"/>
      <c r="C57" s="22"/>
      <c r="D57" s="15">
        <f aca="true" t="shared" si="14" ref="D57:M57">SUM(D5,D15,D22,D34,D44,D46,D53)</f>
        <v>2823372</v>
      </c>
      <c r="E57" s="15">
        <f t="shared" si="14"/>
        <v>1664814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5929810</v>
      </c>
      <c r="J57" s="15">
        <f t="shared" si="14"/>
        <v>0</v>
      </c>
      <c r="K57" s="15">
        <f t="shared" si="14"/>
        <v>710468</v>
      </c>
      <c r="L57" s="15">
        <f t="shared" si="14"/>
        <v>0</v>
      </c>
      <c r="M57" s="15">
        <f t="shared" si="14"/>
        <v>0</v>
      </c>
      <c r="N57" s="15">
        <f t="shared" si="11"/>
        <v>11128464</v>
      </c>
      <c r="O57" s="38">
        <f t="shared" si="9"/>
        <v>3994.423546302943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119</v>
      </c>
      <c r="M59" s="48"/>
      <c r="N59" s="48"/>
      <c r="O59" s="43">
        <v>2786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1171471</v>
      </c>
      <c r="E5" s="27">
        <f t="shared" si="0"/>
        <v>101735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20666</v>
      </c>
      <c r="L5" s="27">
        <f t="shared" si="0"/>
        <v>0</v>
      </c>
      <c r="M5" s="27">
        <f t="shared" si="0"/>
        <v>0</v>
      </c>
      <c r="N5" s="28">
        <f>SUM(D5:M5)</f>
        <v>1293872</v>
      </c>
      <c r="O5" s="33">
        <f aca="true" t="shared" si="1" ref="O5:O36">(N5/O$58)</f>
        <v>454.30898876404495</v>
      </c>
      <c r="P5" s="6"/>
    </row>
    <row r="6" spans="1:16" ht="15">
      <c r="A6" s="12"/>
      <c r="B6" s="25">
        <v>311</v>
      </c>
      <c r="C6" s="20" t="s">
        <v>2</v>
      </c>
      <c r="D6" s="46">
        <v>520504</v>
      </c>
      <c r="E6" s="46">
        <v>101735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622239</v>
      </c>
      <c r="O6" s="47">
        <f t="shared" si="1"/>
        <v>218.48279494382024</v>
      </c>
      <c r="P6" s="9"/>
    </row>
    <row r="7" spans="1:16" ht="15">
      <c r="A7" s="12"/>
      <c r="B7" s="25">
        <v>312.1</v>
      </c>
      <c r="C7" s="20" t="s">
        <v>11</v>
      </c>
      <c r="D7" s="46">
        <v>201602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201602</v>
      </c>
      <c r="O7" s="47">
        <f t="shared" si="1"/>
        <v>70.7872191011236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20666</v>
      </c>
      <c r="L8" s="46">
        <v>0</v>
      </c>
      <c r="M8" s="46">
        <v>0</v>
      </c>
      <c r="N8" s="46">
        <f>SUM(D8:M8)</f>
        <v>20666</v>
      </c>
      <c r="O8" s="47">
        <f t="shared" si="1"/>
        <v>7.256320224719101</v>
      </c>
      <c r="P8" s="9"/>
    </row>
    <row r="9" spans="1:16" ht="15">
      <c r="A9" s="12"/>
      <c r="B9" s="25">
        <v>314.1</v>
      </c>
      <c r="C9" s="20" t="s">
        <v>13</v>
      </c>
      <c r="D9" s="46">
        <v>274954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274954</v>
      </c>
      <c r="O9" s="47">
        <f t="shared" si="1"/>
        <v>96.54283707865169</v>
      </c>
      <c r="P9" s="9"/>
    </row>
    <row r="10" spans="1:16" ht="15">
      <c r="A10" s="12"/>
      <c r="B10" s="25">
        <v>314.3</v>
      </c>
      <c r="C10" s="20" t="s">
        <v>14</v>
      </c>
      <c r="D10" s="46">
        <v>24755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24755</v>
      </c>
      <c r="O10" s="47">
        <f t="shared" si="1"/>
        <v>8.692064606741573</v>
      </c>
      <c r="P10" s="9"/>
    </row>
    <row r="11" spans="1:16" ht="15">
      <c r="A11" s="12"/>
      <c r="B11" s="25">
        <v>314.4</v>
      </c>
      <c r="C11" s="20" t="s">
        <v>15</v>
      </c>
      <c r="D11" s="46">
        <v>35710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35710</v>
      </c>
      <c r="O11" s="47">
        <f t="shared" si="1"/>
        <v>12.538623595505618</v>
      </c>
      <c r="P11" s="9"/>
    </row>
    <row r="12" spans="1:16" ht="15">
      <c r="A12" s="12"/>
      <c r="B12" s="25">
        <v>314.8</v>
      </c>
      <c r="C12" s="20" t="s">
        <v>17</v>
      </c>
      <c r="D12" s="46">
        <v>1494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1494</v>
      </c>
      <c r="O12" s="47">
        <f t="shared" si="1"/>
        <v>0.5245786516853933</v>
      </c>
      <c r="P12" s="9"/>
    </row>
    <row r="13" spans="1:16" ht="15">
      <c r="A13" s="12"/>
      <c r="B13" s="25">
        <v>315</v>
      </c>
      <c r="C13" s="20" t="s">
        <v>98</v>
      </c>
      <c r="D13" s="46">
        <v>89010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89010</v>
      </c>
      <c r="O13" s="47">
        <f t="shared" si="1"/>
        <v>31.253511235955056</v>
      </c>
      <c r="P13" s="9"/>
    </row>
    <row r="14" spans="1:16" ht="15">
      <c r="A14" s="12"/>
      <c r="B14" s="25">
        <v>316</v>
      </c>
      <c r="C14" s="20" t="s">
        <v>99</v>
      </c>
      <c r="D14" s="46">
        <v>23442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23442</v>
      </c>
      <c r="O14" s="47">
        <f t="shared" si="1"/>
        <v>8.231039325842696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155689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155689</v>
      </c>
      <c r="O15" s="45">
        <f t="shared" si="1"/>
        <v>54.66608146067416</v>
      </c>
      <c r="P15" s="10"/>
    </row>
    <row r="16" spans="1:16" ht="15">
      <c r="A16" s="12"/>
      <c r="B16" s="25">
        <v>322</v>
      </c>
      <c r="C16" s="20" t="s">
        <v>0</v>
      </c>
      <c r="D16" s="46">
        <v>52220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52220</v>
      </c>
      <c r="O16" s="47">
        <f t="shared" si="1"/>
        <v>18.33567415730337</v>
      </c>
      <c r="P16" s="9"/>
    </row>
    <row r="17" spans="1:16" ht="15">
      <c r="A17" s="12"/>
      <c r="B17" s="25">
        <v>323.1</v>
      </c>
      <c r="C17" s="20" t="s">
        <v>22</v>
      </c>
      <c r="D17" s="46">
        <v>47931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47931</v>
      </c>
      <c r="O17" s="47">
        <f t="shared" si="1"/>
        <v>16.829705056179776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0.7830056179775281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1.4115168539325842</v>
      </c>
      <c r="P19" s="9"/>
    </row>
    <row r="20" spans="1:16" ht="15">
      <c r="A20" s="12"/>
      <c r="B20" s="25">
        <v>323.7</v>
      </c>
      <c r="C20" s="20" t="s">
        <v>25</v>
      </c>
      <c r="D20" s="46">
        <v>48903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48903</v>
      </c>
      <c r="O20" s="47">
        <f t="shared" si="1"/>
        <v>17.170997191011235</v>
      </c>
      <c r="P20" s="9"/>
    </row>
    <row r="21" spans="1:16" ht="15">
      <c r="A21" s="12"/>
      <c r="B21" s="25">
        <v>329</v>
      </c>
      <c r="C21" s="20" t="s">
        <v>27</v>
      </c>
      <c r="D21" s="46">
        <v>385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</v>
      </c>
      <c r="O21" s="47">
        <f t="shared" si="1"/>
        <v>0.13518258426966293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SUM(D23:D33)</f>
        <v>506721</v>
      </c>
      <c r="E22" s="32">
        <f t="shared" si="5"/>
        <v>2785499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16250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3308470</v>
      </c>
      <c r="O22" s="45">
        <f t="shared" si="1"/>
        <v>1161.6818820224719</v>
      </c>
      <c r="P22" s="10"/>
    </row>
    <row r="23" spans="1:16" ht="15">
      <c r="A23" s="12"/>
      <c r="B23" s="25">
        <v>333</v>
      </c>
      <c r="C23" s="20" t="s">
        <v>3</v>
      </c>
      <c r="D23" s="46">
        <v>2529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2529</v>
      </c>
      <c r="O23" s="47">
        <f t="shared" si="1"/>
        <v>0.8879915730337079</v>
      </c>
      <c r="P23" s="9"/>
    </row>
    <row r="24" spans="1:16" ht="15">
      <c r="A24" s="12"/>
      <c r="B24" s="25">
        <v>334.35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16250</v>
      </c>
      <c r="O24" s="47">
        <f t="shared" si="1"/>
        <v>5.705758426966292</v>
      </c>
      <c r="P24" s="9"/>
    </row>
    <row r="25" spans="1:16" ht="15">
      <c r="A25" s="12"/>
      <c r="B25" s="25">
        <v>334.41</v>
      </c>
      <c r="C25" s="20" t="s">
        <v>30</v>
      </c>
      <c r="D25" s="46">
        <v>0</v>
      </c>
      <c r="E25" s="46">
        <v>2785499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2785499</v>
      </c>
      <c r="O25" s="47">
        <f t="shared" si="1"/>
        <v>978.0544241573034</v>
      </c>
      <c r="P25" s="9"/>
    </row>
    <row r="26" spans="1:16" ht="15">
      <c r="A26" s="12"/>
      <c r="B26" s="25">
        <v>335.12</v>
      </c>
      <c r="C26" s="20" t="s">
        <v>103</v>
      </c>
      <c r="D26" s="46">
        <v>87145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87145</v>
      </c>
      <c r="O26" s="47">
        <f t="shared" si="1"/>
        <v>30.59866573033708</v>
      </c>
      <c r="P26" s="9"/>
    </row>
    <row r="27" spans="1:16" ht="15">
      <c r="A27" s="12"/>
      <c r="B27" s="25">
        <v>335.14</v>
      </c>
      <c r="C27" s="20" t="s">
        <v>104</v>
      </c>
      <c r="D27" s="46">
        <v>1747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1747</v>
      </c>
      <c r="O27" s="47">
        <f t="shared" si="1"/>
        <v>0.6134129213483146</v>
      </c>
      <c r="P27" s="9"/>
    </row>
    <row r="28" spans="1:16" ht="15">
      <c r="A28" s="12"/>
      <c r="B28" s="25">
        <v>335.15</v>
      </c>
      <c r="C28" s="20" t="s">
        <v>105</v>
      </c>
      <c r="D28" s="46">
        <v>1181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1181</v>
      </c>
      <c r="O28" s="47">
        <f t="shared" si="1"/>
        <v>0.41467696629213485</v>
      </c>
      <c r="P28" s="9"/>
    </row>
    <row r="29" spans="1:16" ht="15">
      <c r="A29" s="12"/>
      <c r="B29" s="25">
        <v>335.18</v>
      </c>
      <c r="C29" s="20" t="s">
        <v>106</v>
      </c>
      <c r="D29" s="46">
        <v>106141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106141</v>
      </c>
      <c r="O29" s="47">
        <f t="shared" si="1"/>
        <v>37.2686095505618</v>
      </c>
      <c r="P29" s="9"/>
    </row>
    <row r="30" spans="1:16" ht="15">
      <c r="A30" s="12"/>
      <c r="B30" s="25">
        <v>335.29</v>
      </c>
      <c r="C30" s="20" t="s">
        <v>107</v>
      </c>
      <c r="D30" s="46">
        <v>37122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37122</v>
      </c>
      <c r="O30" s="47">
        <f t="shared" si="1"/>
        <v>13.03441011235955</v>
      </c>
      <c r="P30" s="9"/>
    </row>
    <row r="31" spans="1:16" ht="15">
      <c r="A31" s="12"/>
      <c r="B31" s="25">
        <v>335.9</v>
      </c>
      <c r="C31" s="20" t="s">
        <v>76</v>
      </c>
      <c r="D31" s="46">
        <v>41804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41804</v>
      </c>
      <c r="O31" s="47">
        <f t="shared" si="1"/>
        <v>14.678370786516854</v>
      </c>
      <c r="P31" s="9"/>
    </row>
    <row r="32" spans="1:16" ht="15">
      <c r="A32" s="12"/>
      <c r="B32" s="25">
        <v>337.2</v>
      </c>
      <c r="C32" s="20" t="s">
        <v>36</v>
      </c>
      <c r="D32" s="46">
        <v>14218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14218</v>
      </c>
      <c r="O32" s="47">
        <f t="shared" si="1"/>
        <v>4.992275280898877</v>
      </c>
      <c r="P32" s="9"/>
    </row>
    <row r="33" spans="1:16" ht="15">
      <c r="A33" s="12"/>
      <c r="B33" s="25">
        <v>338</v>
      </c>
      <c r="C33" s="20" t="s">
        <v>37</v>
      </c>
      <c r="D33" s="46">
        <v>214834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214834</v>
      </c>
      <c r="O33" s="47">
        <f t="shared" si="1"/>
        <v>75.43328651685393</v>
      </c>
      <c r="P33" s="9"/>
    </row>
    <row r="34" spans="1:16" ht="15.75">
      <c r="A34" s="29" t="s">
        <v>42</v>
      </c>
      <c r="B34" s="30"/>
      <c r="C34" s="31"/>
      <c r="D34" s="32">
        <f aca="true" t="shared" si="7" ref="D34:M34">SUM(D35:D42)</f>
        <v>13602</v>
      </c>
      <c r="E34" s="32">
        <f t="shared" si="7"/>
        <v>741852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5300566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6056020</v>
      </c>
      <c r="O34" s="45">
        <f t="shared" si="1"/>
        <v>2126.4115168539324</v>
      </c>
      <c r="P34" s="10"/>
    </row>
    <row r="35" spans="1:16" ht="15">
      <c r="A35" s="12"/>
      <c r="B35" s="25">
        <v>341.9</v>
      </c>
      <c r="C35" s="20" t="s">
        <v>108</v>
      </c>
      <c r="D35" s="46">
        <v>6334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6334</v>
      </c>
      <c r="O35" s="47">
        <f t="shared" si="1"/>
        <v>2.2240168539325844</v>
      </c>
      <c r="P35" s="9"/>
    </row>
    <row r="36" spans="1:16" ht="15">
      <c r="A36" s="12"/>
      <c r="B36" s="25">
        <v>342.1</v>
      </c>
      <c r="C36" s="20" t="s">
        <v>46</v>
      </c>
      <c r="D36" s="46">
        <v>7268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7268</v>
      </c>
      <c r="O36" s="47">
        <f t="shared" si="1"/>
        <v>2.5519662921348316</v>
      </c>
      <c r="P36" s="9"/>
    </row>
    <row r="37" spans="1:16" ht="15">
      <c r="A37" s="12"/>
      <c r="B37" s="25">
        <v>343.1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3688885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3688885</v>
      </c>
      <c r="O37" s="47">
        <f aca="true" t="shared" si="9" ref="O37:O56">(N37/O$58)</f>
        <v>1295.2545646067415</v>
      </c>
      <c r="P37" s="9"/>
    </row>
    <row r="38" spans="1:16" ht="15">
      <c r="A38" s="12"/>
      <c r="B38" s="25">
        <v>343.2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354490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354490</v>
      </c>
      <c r="O38" s="47">
        <f t="shared" si="9"/>
        <v>124.46980337078652</v>
      </c>
      <c r="P38" s="9"/>
    </row>
    <row r="39" spans="1:16" ht="15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314125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314125</v>
      </c>
      <c r="O39" s="47">
        <f t="shared" si="9"/>
        <v>110.29669943820225</v>
      </c>
      <c r="P39" s="9"/>
    </row>
    <row r="40" spans="1:16" ht="15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515214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515214</v>
      </c>
      <c r="O40" s="47">
        <f t="shared" si="9"/>
        <v>180.90379213483146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427852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427852</v>
      </c>
      <c r="O41" s="47">
        <f t="shared" si="9"/>
        <v>150.22893258426967</v>
      </c>
      <c r="P41" s="9"/>
    </row>
    <row r="42" spans="1:16" ht="15">
      <c r="A42" s="12"/>
      <c r="B42" s="25">
        <v>344.1</v>
      </c>
      <c r="C42" s="20" t="s">
        <v>109</v>
      </c>
      <c r="D42" s="46">
        <v>0</v>
      </c>
      <c r="E42" s="46">
        <v>741852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741852</v>
      </c>
      <c r="O42" s="47">
        <f t="shared" si="9"/>
        <v>260.48174157303373</v>
      </c>
      <c r="P42" s="9"/>
    </row>
    <row r="43" spans="1:16" ht="15.75">
      <c r="A43" s="29" t="s">
        <v>43</v>
      </c>
      <c r="B43" s="30"/>
      <c r="C43" s="31"/>
      <c r="D43" s="32">
        <f aca="true" t="shared" si="10" ref="D43:M43">SUM(D44:D44)</f>
        <v>11192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11192</v>
      </c>
      <c r="O43" s="45">
        <f t="shared" si="9"/>
        <v>3.9297752808988764</v>
      </c>
      <c r="P43" s="10"/>
    </row>
    <row r="44" spans="1:16" ht="15">
      <c r="A44" s="13"/>
      <c r="B44" s="39">
        <v>351.1</v>
      </c>
      <c r="C44" s="21" t="s">
        <v>56</v>
      </c>
      <c r="D44" s="46">
        <v>11192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11192</v>
      </c>
      <c r="O44" s="47">
        <f t="shared" si="9"/>
        <v>3.9297752808988764</v>
      </c>
      <c r="P44" s="9"/>
    </row>
    <row r="45" spans="1:16" ht="15.75">
      <c r="A45" s="29" t="s">
        <v>4</v>
      </c>
      <c r="B45" s="30"/>
      <c r="C45" s="31"/>
      <c r="D45" s="32">
        <f aca="true" t="shared" si="11" ref="D45:M45">SUM(D46:D53)</f>
        <v>70164</v>
      </c>
      <c r="E45" s="32">
        <f t="shared" si="11"/>
        <v>296488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455164</v>
      </c>
      <c r="J45" s="32">
        <f t="shared" si="11"/>
        <v>0</v>
      </c>
      <c r="K45" s="32">
        <f t="shared" si="11"/>
        <v>192965</v>
      </c>
      <c r="L45" s="32">
        <f t="shared" si="11"/>
        <v>0</v>
      </c>
      <c r="M45" s="32">
        <f t="shared" si="11"/>
        <v>0</v>
      </c>
      <c r="N45" s="32">
        <f>SUM(D45:M45)</f>
        <v>1014781</v>
      </c>
      <c r="O45" s="45">
        <f t="shared" si="9"/>
        <v>356.3135533707865</v>
      </c>
      <c r="P45" s="10"/>
    </row>
    <row r="46" spans="1:16" ht="15">
      <c r="A46" s="12"/>
      <c r="B46" s="25">
        <v>361.1</v>
      </c>
      <c r="C46" s="20" t="s">
        <v>57</v>
      </c>
      <c r="D46" s="46">
        <v>3556</v>
      </c>
      <c r="E46" s="46">
        <v>1202</v>
      </c>
      <c r="F46" s="46">
        <v>0</v>
      </c>
      <c r="G46" s="46">
        <v>0</v>
      </c>
      <c r="H46" s="46">
        <v>0</v>
      </c>
      <c r="I46" s="46">
        <v>15067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19825</v>
      </c>
      <c r="O46" s="47">
        <f t="shared" si="9"/>
        <v>6.961025280898877</v>
      </c>
      <c r="P46" s="9"/>
    </row>
    <row r="47" spans="1:16" ht="15">
      <c r="A47" s="12"/>
      <c r="B47" s="25">
        <v>361.3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639</v>
      </c>
      <c r="L47" s="46">
        <v>0</v>
      </c>
      <c r="M47" s="46">
        <v>0</v>
      </c>
      <c r="N47" s="46">
        <f aca="true" t="shared" si="12" ref="N47:N53">SUM(D47:M47)</f>
        <v>639</v>
      </c>
      <c r="O47" s="47">
        <f t="shared" si="9"/>
        <v>0.2243679775280899</v>
      </c>
      <c r="P47" s="9"/>
    </row>
    <row r="48" spans="1:16" ht="15">
      <c r="A48" s="12"/>
      <c r="B48" s="25">
        <v>362</v>
      </c>
      <c r="C48" s="20" t="s">
        <v>59</v>
      </c>
      <c r="D48" s="46">
        <v>3170</v>
      </c>
      <c r="E48" s="46">
        <v>239491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242661</v>
      </c>
      <c r="O48" s="47">
        <f t="shared" si="9"/>
        <v>85.20400280898876</v>
      </c>
      <c r="P48" s="9"/>
    </row>
    <row r="49" spans="1:16" ht="15">
      <c r="A49" s="12"/>
      <c r="B49" s="25">
        <v>364</v>
      </c>
      <c r="C49" s="20" t="s">
        <v>110</v>
      </c>
      <c r="D49" s="46">
        <v>43231</v>
      </c>
      <c r="E49" s="46">
        <v>0</v>
      </c>
      <c r="F49" s="46">
        <v>0</v>
      </c>
      <c r="G49" s="46">
        <v>0</v>
      </c>
      <c r="H49" s="46">
        <v>0</v>
      </c>
      <c r="I49" s="46">
        <v>2600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45831</v>
      </c>
      <c r="O49" s="47">
        <f t="shared" si="9"/>
        <v>16.092345505617978</v>
      </c>
      <c r="P49" s="9"/>
    </row>
    <row r="50" spans="1:16" ht="15">
      <c r="A50" s="12"/>
      <c r="B50" s="25">
        <v>366</v>
      </c>
      <c r="C50" s="20" t="s">
        <v>86</v>
      </c>
      <c r="D50" s="46">
        <v>2775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2775</v>
      </c>
      <c r="O50" s="47">
        <f t="shared" si="9"/>
        <v>0.9743679775280899</v>
      </c>
      <c r="P50" s="9"/>
    </row>
    <row r="51" spans="1:16" ht="15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192326</v>
      </c>
      <c r="L51" s="46">
        <v>0</v>
      </c>
      <c r="M51" s="46">
        <v>0</v>
      </c>
      <c r="N51" s="46">
        <f t="shared" si="12"/>
        <v>192326</v>
      </c>
      <c r="O51" s="47">
        <f t="shared" si="9"/>
        <v>67.53019662921348</v>
      </c>
      <c r="P51" s="9"/>
    </row>
    <row r="52" spans="1:16" ht="15">
      <c r="A52" s="12"/>
      <c r="B52" s="25">
        <v>369.3</v>
      </c>
      <c r="C52" s="20" t="s">
        <v>112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421562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421562</v>
      </c>
      <c r="O52" s="47">
        <f t="shared" si="9"/>
        <v>148.0203651685393</v>
      </c>
      <c r="P52" s="9"/>
    </row>
    <row r="53" spans="1:16" ht="15">
      <c r="A53" s="12"/>
      <c r="B53" s="25">
        <v>369.9</v>
      </c>
      <c r="C53" s="20" t="s">
        <v>61</v>
      </c>
      <c r="D53" s="46">
        <v>17432</v>
      </c>
      <c r="E53" s="46">
        <v>55795</v>
      </c>
      <c r="F53" s="46">
        <v>0</v>
      </c>
      <c r="G53" s="46">
        <v>0</v>
      </c>
      <c r="H53" s="46">
        <v>0</v>
      </c>
      <c r="I53" s="46">
        <v>15935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89162</v>
      </c>
      <c r="O53" s="47">
        <f t="shared" si="9"/>
        <v>31.30688202247191</v>
      </c>
      <c r="P53" s="9"/>
    </row>
    <row r="54" spans="1:16" ht="15.75">
      <c r="A54" s="29" t="s">
        <v>44</v>
      </c>
      <c r="B54" s="30"/>
      <c r="C54" s="31"/>
      <c r="D54" s="32">
        <f aca="true" t="shared" si="13" ref="D54:M54">SUM(D55:D55)</f>
        <v>638200</v>
      </c>
      <c r="E54" s="32">
        <f t="shared" si="13"/>
        <v>72085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710285</v>
      </c>
      <c r="O54" s="45">
        <f t="shared" si="9"/>
        <v>249.39782303370785</v>
      </c>
      <c r="P54" s="9"/>
    </row>
    <row r="55" spans="1:16" ht="15.75" thickBot="1">
      <c r="A55" s="12"/>
      <c r="B55" s="25">
        <v>381</v>
      </c>
      <c r="C55" s="20" t="s">
        <v>62</v>
      </c>
      <c r="D55" s="46">
        <v>638200</v>
      </c>
      <c r="E55" s="46">
        <v>72085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710285</v>
      </c>
      <c r="O55" s="47">
        <f t="shared" si="9"/>
        <v>249.39782303370785</v>
      </c>
      <c r="P55" s="9"/>
    </row>
    <row r="56" spans="1:119" ht="16.5" thickBot="1">
      <c r="A56" s="14" t="s">
        <v>54</v>
      </c>
      <c r="B56" s="23"/>
      <c r="C56" s="22"/>
      <c r="D56" s="15">
        <f aca="true" t="shared" si="14" ref="D56:M56">SUM(D5,D15,D22,D34,D43,D45,D54)</f>
        <v>2567039</v>
      </c>
      <c r="E56" s="15">
        <f t="shared" si="14"/>
        <v>3997659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5771980</v>
      </c>
      <c r="J56" s="15">
        <f t="shared" si="14"/>
        <v>0</v>
      </c>
      <c r="K56" s="15">
        <f t="shared" si="14"/>
        <v>213631</v>
      </c>
      <c r="L56" s="15">
        <f t="shared" si="14"/>
        <v>0</v>
      </c>
      <c r="M56" s="15">
        <f t="shared" si="14"/>
        <v>0</v>
      </c>
      <c r="N56" s="15">
        <f>SUM(D56:M56)</f>
        <v>12550309</v>
      </c>
      <c r="O56" s="38">
        <f t="shared" si="9"/>
        <v>4406.709620786517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117</v>
      </c>
      <c r="M58" s="48"/>
      <c r="N58" s="48"/>
      <c r="O58" s="43">
        <v>2848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1137712</v>
      </c>
      <c r="E5" s="27">
        <f t="shared" si="0"/>
        <v>101388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21777</v>
      </c>
      <c r="L5" s="27">
        <f t="shared" si="0"/>
        <v>0</v>
      </c>
      <c r="M5" s="27">
        <f t="shared" si="0"/>
        <v>0</v>
      </c>
      <c r="N5" s="28">
        <f>SUM(D5:M5)</f>
        <v>1260877</v>
      </c>
      <c r="O5" s="33">
        <f aca="true" t="shared" si="1" ref="O5:O36">(N5/O$60)</f>
        <v>447.91367673179394</v>
      </c>
      <c r="P5" s="6"/>
    </row>
    <row r="6" spans="1:16" ht="15">
      <c r="A6" s="12"/>
      <c r="B6" s="25">
        <v>311</v>
      </c>
      <c r="C6" s="20" t="s">
        <v>2</v>
      </c>
      <c r="D6" s="46">
        <v>507921</v>
      </c>
      <c r="E6" s="46">
        <v>101388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609309</v>
      </c>
      <c r="O6" s="47">
        <f t="shared" si="1"/>
        <v>216.45079928952043</v>
      </c>
      <c r="P6" s="9"/>
    </row>
    <row r="7" spans="1:16" ht="15">
      <c r="A7" s="12"/>
      <c r="B7" s="25">
        <v>312.1</v>
      </c>
      <c r="C7" s="20" t="s">
        <v>11</v>
      </c>
      <c r="D7" s="46">
        <v>191261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191261</v>
      </c>
      <c r="O7" s="47">
        <f t="shared" si="1"/>
        <v>67.94351687388988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21777</v>
      </c>
      <c r="L8" s="46">
        <v>0</v>
      </c>
      <c r="M8" s="46">
        <v>0</v>
      </c>
      <c r="N8" s="46">
        <f>SUM(D8:M8)</f>
        <v>21777</v>
      </c>
      <c r="O8" s="47">
        <f t="shared" si="1"/>
        <v>7.736056838365897</v>
      </c>
      <c r="P8" s="9"/>
    </row>
    <row r="9" spans="1:16" ht="15">
      <c r="A9" s="12"/>
      <c r="B9" s="25">
        <v>314.1</v>
      </c>
      <c r="C9" s="20" t="s">
        <v>13</v>
      </c>
      <c r="D9" s="46">
        <v>263425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263425</v>
      </c>
      <c r="O9" s="47">
        <f t="shared" si="1"/>
        <v>93.57904085257549</v>
      </c>
      <c r="P9" s="9"/>
    </row>
    <row r="10" spans="1:16" ht="15">
      <c r="A10" s="12"/>
      <c r="B10" s="25">
        <v>314.3</v>
      </c>
      <c r="C10" s="20" t="s">
        <v>14</v>
      </c>
      <c r="D10" s="46">
        <v>24929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24929</v>
      </c>
      <c r="O10" s="47">
        <f t="shared" si="1"/>
        <v>8.855772646536412</v>
      </c>
      <c r="P10" s="9"/>
    </row>
    <row r="11" spans="1:16" ht="15">
      <c r="A11" s="12"/>
      <c r="B11" s="25">
        <v>314.4</v>
      </c>
      <c r="C11" s="20" t="s">
        <v>15</v>
      </c>
      <c r="D11" s="46">
        <v>37051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37051</v>
      </c>
      <c r="O11" s="47">
        <f t="shared" si="1"/>
        <v>13.161989342806395</v>
      </c>
      <c r="P11" s="9"/>
    </row>
    <row r="12" spans="1:16" ht="15">
      <c r="A12" s="12"/>
      <c r="B12" s="25">
        <v>314.8</v>
      </c>
      <c r="C12" s="20" t="s">
        <v>17</v>
      </c>
      <c r="D12" s="46">
        <v>3178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3178</v>
      </c>
      <c r="O12" s="47">
        <f t="shared" si="1"/>
        <v>1.1289520426287745</v>
      </c>
      <c r="P12" s="9"/>
    </row>
    <row r="13" spans="1:16" ht="15">
      <c r="A13" s="12"/>
      <c r="B13" s="25">
        <v>315</v>
      </c>
      <c r="C13" s="20" t="s">
        <v>98</v>
      </c>
      <c r="D13" s="46">
        <v>85817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85817</v>
      </c>
      <c r="O13" s="47">
        <f t="shared" si="1"/>
        <v>30.485612788632327</v>
      </c>
      <c r="P13" s="9"/>
    </row>
    <row r="14" spans="1:16" ht="15">
      <c r="A14" s="12"/>
      <c r="B14" s="25">
        <v>316</v>
      </c>
      <c r="C14" s="20" t="s">
        <v>99</v>
      </c>
      <c r="D14" s="46">
        <v>24130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24130</v>
      </c>
      <c r="O14" s="47">
        <f t="shared" si="1"/>
        <v>8.571936056838366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119729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119729</v>
      </c>
      <c r="O15" s="45">
        <f t="shared" si="1"/>
        <v>42.532504440497334</v>
      </c>
      <c r="P15" s="10"/>
    </row>
    <row r="16" spans="1:16" ht="15">
      <c r="A16" s="12"/>
      <c r="B16" s="25">
        <v>322</v>
      </c>
      <c r="C16" s="20" t="s">
        <v>0</v>
      </c>
      <c r="D16" s="46">
        <v>20795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20795</v>
      </c>
      <c r="O16" s="47">
        <f t="shared" si="1"/>
        <v>7.38721136767318</v>
      </c>
      <c r="P16" s="9"/>
    </row>
    <row r="17" spans="1:16" ht="15">
      <c r="A17" s="12"/>
      <c r="B17" s="25">
        <v>323.1</v>
      </c>
      <c r="C17" s="20" t="s">
        <v>22</v>
      </c>
      <c r="D17" s="46">
        <v>42365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42365</v>
      </c>
      <c r="O17" s="47">
        <f t="shared" si="1"/>
        <v>15.049733570159859</v>
      </c>
      <c r="P17" s="9"/>
    </row>
    <row r="18" spans="1:16" ht="15">
      <c r="A18" s="12"/>
      <c r="B18" s="25">
        <v>323.2</v>
      </c>
      <c r="C18" s="20" t="s">
        <v>23</v>
      </c>
      <c r="D18" s="46">
        <v>2230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2230</v>
      </c>
      <c r="O18" s="47">
        <f t="shared" si="1"/>
        <v>0.7921847246891652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1.4280639431616342</v>
      </c>
      <c r="P19" s="9"/>
    </row>
    <row r="20" spans="1:16" ht="15">
      <c r="A20" s="12"/>
      <c r="B20" s="25">
        <v>323.7</v>
      </c>
      <c r="C20" s="20" t="s">
        <v>25</v>
      </c>
      <c r="D20" s="46">
        <v>49974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49974</v>
      </c>
      <c r="O20" s="47">
        <f t="shared" si="1"/>
        <v>17.752753108348134</v>
      </c>
      <c r="P20" s="9"/>
    </row>
    <row r="21" spans="1:16" ht="15">
      <c r="A21" s="12"/>
      <c r="B21" s="25">
        <v>329</v>
      </c>
      <c r="C21" s="20" t="s">
        <v>27</v>
      </c>
      <c r="D21" s="46">
        <v>345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</v>
      </c>
      <c r="O21" s="47">
        <f t="shared" si="1"/>
        <v>0.12255772646536411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SUM(D23:D34)</f>
        <v>503055</v>
      </c>
      <c r="E22" s="32">
        <f t="shared" si="5"/>
        <v>459676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5415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968146</v>
      </c>
      <c r="O22" s="45">
        <f t="shared" si="1"/>
        <v>343.9239786856128</v>
      </c>
      <c r="P22" s="10"/>
    </row>
    <row r="23" spans="1:16" ht="15">
      <c r="A23" s="12"/>
      <c r="B23" s="25">
        <v>331.1</v>
      </c>
      <c r="C23" s="20" t="s">
        <v>74</v>
      </c>
      <c r="D23" s="46">
        <v>453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453</v>
      </c>
      <c r="O23" s="47">
        <f t="shared" si="1"/>
        <v>0.16092362344582592</v>
      </c>
      <c r="P23" s="9"/>
    </row>
    <row r="24" spans="1:16" ht="15">
      <c r="A24" s="12"/>
      <c r="B24" s="25">
        <v>333</v>
      </c>
      <c r="C24" s="20" t="s">
        <v>3</v>
      </c>
      <c r="D24" s="46">
        <v>2766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2766</v>
      </c>
      <c r="O24" s="47">
        <f t="shared" si="1"/>
        <v>0.9825932504440498</v>
      </c>
      <c r="P24" s="9"/>
    </row>
    <row r="25" spans="1:16" ht="15">
      <c r="A25" s="12"/>
      <c r="B25" s="25">
        <v>334.2</v>
      </c>
      <c r="C25" s="20" t="s">
        <v>29</v>
      </c>
      <c r="D25" s="46">
        <v>25329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25329</v>
      </c>
      <c r="O25" s="47">
        <f t="shared" si="1"/>
        <v>8.997868561278864</v>
      </c>
      <c r="P25" s="9"/>
    </row>
    <row r="26" spans="1:16" ht="15">
      <c r="A26" s="12"/>
      <c r="B26" s="25">
        <v>334.35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5415</v>
      </c>
      <c r="O26" s="47">
        <f t="shared" si="1"/>
        <v>1.9236234458259325</v>
      </c>
      <c r="P26" s="9"/>
    </row>
    <row r="27" spans="1:16" ht="15">
      <c r="A27" s="12"/>
      <c r="B27" s="25">
        <v>334.41</v>
      </c>
      <c r="C27" s="20" t="s">
        <v>30</v>
      </c>
      <c r="D27" s="46">
        <v>0</v>
      </c>
      <c r="E27" s="46">
        <v>459676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459676</v>
      </c>
      <c r="O27" s="47">
        <f t="shared" si="1"/>
        <v>163.29520426287743</v>
      </c>
      <c r="P27" s="9"/>
    </row>
    <row r="28" spans="1:16" ht="15">
      <c r="A28" s="12"/>
      <c r="B28" s="25">
        <v>335.12</v>
      </c>
      <c r="C28" s="20" t="s">
        <v>103</v>
      </c>
      <c r="D28" s="46">
        <v>119512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119512</v>
      </c>
      <c r="O28" s="47">
        <f t="shared" si="1"/>
        <v>42.455417406749554</v>
      </c>
      <c r="P28" s="9"/>
    </row>
    <row r="29" spans="1:16" ht="15">
      <c r="A29" s="12"/>
      <c r="B29" s="25">
        <v>335.14</v>
      </c>
      <c r="C29" s="20" t="s">
        <v>104</v>
      </c>
      <c r="D29" s="46">
        <v>1903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1903</v>
      </c>
      <c r="O29" s="47">
        <f t="shared" si="1"/>
        <v>0.6760213143872114</v>
      </c>
      <c r="P29" s="9"/>
    </row>
    <row r="30" spans="1:16" ht="15">
      <c r="A30" s="12"/>
      <c r="B30" s="25">
        <v>335.15</v>
      </c>
      <c r="C30" s="20" t="s">
        <v>105</v>
      </c>
      <c r="D30" s="46">
        <v>1021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1021</v>
      </c>
      <c r="O30" s="47">
        <f t="shared" si="1"/>
        <v>0.36269982238010656</v>
      </c>
      <c r="P30" s="9"/>
    </row>
    <row r="31" spans="1:16" ht="15">
      <c r="A31" s="12"/>
      <c r="B31" s="25">
        <v>335.18</v>
      </c>
      <c r="C31" s="20" t="s">
        <v>106</v>
      </c>
      <c r="D31" s="46">
        <v>98299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98299</v>
      </c>
      <c r="O31" s="47">
        <f t="shared" si="1"/>
        <v>34.919715808170515</v>
      </c>
      <c r="P31" s="9"/>
    </row>
    <row r="32" spans="1:16" ht="15">
      <c r="A32" s="12"/>
      <c r="B32" s="25">
        <v>335.29</v>
      </c>
      <c r="C32" s="20" t="s">
        <v>107</v>
      </c>
      <c r="D32" s="46">
        <v>35467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35467</v>
      </c>
      <c r="O32" s="47">
        <f t="shared" si="1"/>
        <v>12.599289520426288</v>
      </c>
      <c r="P32" s="9"/>
    </row>
    <row r="33" spans="1:16" ht="15">
      <c r="A33" s="12"/>
      <c r="B33" s="25">
        <v>337.2</v>
      </c>
      <c r="C33" s="20" t="s">
        <v>36</v>
      </c>
      <c r="D33" s="46">
        <v>15288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15288</v>
      </c>
      <c r="O33" s="47">
        <f t="shared" si="1"/>
        <v>5.430905861456483</v>
      </c>
      <c r="P33" s="9"/>
    </row>
    <row r="34" spans="1:16" ht="15">
      <c r="A34" s="12"/>
      <c r="B34" s="25">
        <v>338</v>
      </c>
      <c r="C34" s="20" t="s">
        <v>37</v>
      </c>
      <c r="D34" s="46">
        <v>203017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203017</v>
      </c>
      <c r="O34" s="47">
        <f t="shared" si="1"/>
        <v>72.11971580817051</v>
      </c>
      <c r="P34" s="9"/>
    </row>
    <row r="35" spans="1:16" ht="15.75">
      <c r="A35" s="29" t="s">
        <v>42</v>
      </c>
      <c r="B35" s="30"/>
      <c r="C35" s="31"/>
      <c r="D35" s="32">
        <f aca="true" t="shared" si="7" ref="D35:M35">SUM(D36:D44)</f>
        <v>8302</v>
      </c>
      <c r="E35" s="32">
        <f t="shared" si="7"/>
        <v>565886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5412057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5986245</v>
      </c>
      <c r="O35" s="45">
        <f t="shared" si="1"/>
        <v>2126.5523978685615</v>
      </c>
      <c r="P35" s="10"/>
    </row>
    <row r="36" spans="1:16" ht="15">
      <c r="A36" s="12"/>
      <c r="B36" s="25">
        <v>341.9</v>
      </c>
      <c r="C36" s="20" t="s">
        <v>108</v>
      </c>
      <c r="D36" s="46">
        <v>2415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2415</v>
      </c>
      <c r="O36" s="47">
        <f t="shared" si="1"/>
        <v>0.8579040852575488</v>
      </c>
      <c r="P36" s="9"/>
    </row>
    <row r="37" spans="1:16" ht="15">
      <c r="A37" s="12"/>
      <c r="B37" s="25">
        <v>342.1</v>
      </c>
      <c r="C37" s="20" t="s">
        <v>46</v>
      </c>
      <c r="D37" s="46">
        <v>5622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5622</v>
      </c>
      <c r="O37" s="47">
        <f aca="true" t="shared" si="9" ref="O37:O58">(N37/O$60)</f>
        <v>1.997158081705151</v>
      </c>
      <c r="P37" s="9"/>
    </row>
    <row r="38" spans="1:16" ht="15">
      <c r="A38" s="12"/>
      <c r="B38" s="25">
        <v>343.1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3761487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3761487</v>
      </c>
      <c r="O38" s="47">
        <f t="shared" si="9"/>
        <v>1336.229840142096</v>
      </c>
      <c r="P38" s="9"/>
    </row>
    <row r="39" spans="1:16" ht="15">
      <c r="A39" s="12"/>
      <c r="B39" s="25">
        <v>343.2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400272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400272</v>
      </c>
      <c r="O39" s="47">
        <f t="shared" si="9"/>
        <v>142.19253996447603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313289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313289</v>
      </c>
      <c r="O40" s="47">
        <f t="shared" si="9"/>
        <v>111.29271758436946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514575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514575</v>
      </c>
      <c r="O41" s="47">
        <f t="shared" si="9"/>
        <v>182.797513321492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422434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422434</v>
      </c>
      <c r="O42" s="47">
        <f t="shared" si="9"/>
        <v>150.06536412078154</v>
      </c>
      <c r="P42" s="9"/>
    </row>
    <row r="43" spans="1:16" ht="15">
      <c r="A43" s="12"/>
      <c r="B43" s="25">
        <v>344.1</v>
      </c>
      <c r="C43" s="20" t="s">
        <v>109</v>
      </c>
      <c r="D43" s="46">
        <v>0</v>
      </c>
      <c r="E43" s="46">
        <v>565886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565886</v>
      </c>
      <c r="O43" s="47">
        <f t="shared" si="9"/>
        <v>201.0252220248668</v>
      </c>
      <c r="P43" s="9"/>
    </row>
    <row r="44" spans="1:16" ht="15">
      <c r="A44" s="12"/>
      <c r="B44" s="25">
        <v>347.2</v>
      </c>
      <c r="C44" s="20" t="s">
        <v>53</v>
      </c>
      <c r="D44" s="46">
        <v>265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265</v>
      </c>
      <c r="O44" s="47">
        <f t="shared" si="9"/>
        <v>0.0941385435168739</v>
      </c>
      <c r="P44" s="9"/>
    </row>
    <row r="45" spans="1:16" ht="15.75">
      <c r="A45" s="29" t="s">
        <v>43</v>
      </c>
      <c r="B45" s="30"/>
      <c r="C45" s="31"/>
      <c r="D45" s="32">
        <f aca="true" t="shared" si="10" ref="D45:M45">SUM(D46:D46)</f>
        <v>8779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8779</v>
      </c>
      <c r="O45" s="45">
        <f t="shared" si="9"/>
        <v>3.1186500888099467</v>
      </c>
      <c r="P45" s="10"/>
    </row>
    <row r="46" spans="1:16" ht="15">
      <c r="A46" s="13"/>
      <c r="B46" s="39">
        <v>351.1</v>
      </c>
      <c r="C46" s="21" t="s">
        <v>56</v>
      </c>
      <c r="D46" s="46">
        <v>8779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8779</v>
      </c>
      <c r="O46" s="47">
        <f t="shared" si="9"/>
        <v>3.1186500888099467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SUM(D48:D55)</f>
        <v>36571</v>
      </c>
      <c r="E47" s="32">
        <f t="shared" si="11"/>
        <v>241395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61457</v>
      </c>
      <c r="J47" s="32">
        <f t="shared" si="11"/>
        <v>0</v>
      </c>
      <c r="K47" s="32">
        <f t="shared" si="11"/>
        <v>809039</v>
      </c>
      <c r="L47" s="32">
        <f t="shared" si="11"/>
        <v>0</v>
      </c>
      <c r="M47" s="32">
        <f t="shared" si="11"/>
        <v>0</v>
      </c>
      <c r="N47" s="32">
        <f>SUM(D47:M47)</f>
        <v>1148462</v>
      </c>
      <c r="O47" s="45">
        <f t="shared" si="9"/>
        <v>407.9793960923623</v>
      </c>
      <c r="P47" s="10"/>
    </row>
    <row r="48" spans="1:16" ht="15">
      <c r="A48" s="12"/>
      <c r="B48" s="25">
        <v>361.1</v>
      </c>
      <c r="C48" s="20" t="s">
        <v>57</v>
      </c>
      <c r="D48" s="46">
        <v>2889</v>
      </c>
      <c r="E48" s="46">
        <v>1086</v>
      </c>
      <c r="F48" s="46">
        <v>0</v>
      </c>
      <c r="G48" s="46">
        <v>0</v>
      </c>
      <c r="H48" s="46">
        <v>0</v>
      </c>
      <c r="I48" s="46">
        <v>12229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16204</v>
      </c>
      <c r="O48" s="47">
        <f t="shared" si="9"/>
        <v>5.756305506216696</v>
      </c>
      <c r="P48" s="9"/>
    </row>
    <row r="49" spans="1:16" ht="15">
      <c r="A49" s="12"/>
      <c r="B49" s="25">
        <v>361.3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508122</v>
      </c>
      <c r="L49" s="46">
        <v>0</v>
      </c>
      <c r="M49" s="46">
        <v>0</v>
      </c>
      <c r="N49" s="46">
        <f aca="true" t="shared" si="12" ref="N49:N55">SUM(D49:M49)</f>
        <v>508122</v>
      </c>
      <c r="O49" s="47">
        <f t="shared" si="9"/>
        <v>180.50515097690942</v>
      </c>
      <c r="P49" s="9"/>
    </row>
    <row r="50" spans="1:16" ht="15">
      <c r="A50" s="12"/>
      <c r="B50" s="25">
        <v>362</v>
      </c>
      <c r="C50" s="20" t="s">
        <v>59</v>
      </c>
      <c r="D50" s="46">
        <v>0</v>
      </c>
      <c r="E50" s="46">
        <v>216833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216833</v>
      </c>
      <c r="O50" s="47">
        <f t="shared" si="9"/>
        <v>77.02770870337478</v>
      </c>
      <c r="P50" s="9"/>
    </row>
    <row r="51" spans="1:16" ht="15">
      <c r="A51" s="12"/>
      <c r="B51" s="25">
        <v>364</v>
      </c>
      <c r="C51" s="20" t="s">
        <v>110</v>
      </c>
      <c r="D51" s="46">
        <v>10034</v>
      </c>
      <c r="E51" s="46">
        <v>0</v>
      </c>
      <c r="F51" s="46">
        <v>0</v>
      </c>
      <c r="G51" s="46">
        <v>0</v>
      </c>
      <c r="H51" s="46">
        <v>0</v>
      </c>
      <c r="I51" s="46">
        <v>9473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19507</v>
      </c>
      <c r="O51" s="47">
        <f t="shared" si="9"/>
        <v>6.929662522202487</v>
      </c>
      <c r="P51" s="9"/>
    </row>
    <row r="52" spans="1:16" ht="15">
      <c r="A52" s="12"/>
      <c r="B52" s="25">
        <v>366</v>
      </c>
      <c r="C52" s="20" t="s">
        <v>86</v>
      </c>
      <c r="D52" s="46">
        <v>3693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3693</v>
      </c>
      <c r="O52" s="47">
        <f t="shared" si="9"/>
        <v>1.3119005328596802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300917</v>
      </c>
      <c r="L53" s="46">
        <v>0</v>
      </c>
      <c r="M53" s="46">
        <v>0</v>
      </c>
      <c r="N53" s="46">
        <f t="shared" si="12"/>
        <v>300917</v>
      </c>
      <c r="O53" s="47">
        <f t="shared" si="9"/>
        <v>106.89769094138543</v>
      </c>
      <c r="P53" s="9"/>
    </row>
    <row r="54" spans="1:16" ht="15">
      <c r="A54" s="12"/>
      <c r="B54" s="25">
        <v>369.3</v>
      </c>
      <c r="C54" s="20" t="s">
        <v>112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7840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7840</v>
      </c>
      <c r="O54" s="47">
        <f t="shared" si="9"/>
        <v>2.7850799289520425</v>
      </c>
      <c r="P54" s="9"/>
    </row>
    <row r="55" spans="1:16" ht="15">
      <c r="A55" s="12"/>
      <c r="B55" s="25">
        <v>369.9</v>
      </c>
      <c r="C55" s="20" t="s">
        <v>61</v>
      </c>
      <c r="D55" s="46">
        <v>19955</v>
      </c>
      <c r="E55" s="46">
        <v>23476</v>
      </c>
      <c r="F55" s="46">
        <v>0</v>
      </c>
      <c r="G55" s="46">
        <v>0</v>
      </c>
      <c r="H55" s="46">
        <v>0</v>
      </c>
      <c r="I55" s="46">
        <v>31915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75346</v>
      </c>
      <c r="O55" s="47">
        <f t="shared" si="9"/>
        <v>26.76589698046181</v>
      </c>
      <c r="P55" s="9"/>
    </row>
    <row r="56" spans="1:16" ht="15.75">
      <c r="A56" s="29" t="s">
        <v>44</v>
      </c>
      <c r="B56" s="30"/>
      <c r="C56" s="31"/>
      <c r="D56" s="32">
        <f aca="true" t="shared" si="13" ref="D56:M56">SUM(D57:D57)</f>
        <v>627000</v>
      </c>
      <c r="E56" s="32">
        <f t="shared" si="13"/>
        <v>71836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698836</v>
      </c>
      <c r="O56" s="45">
        <f t="shared" si="9"/>
        <v>248.25435168738898</v>
      </c>
      <c r="P56" s="9"/>
    </row>
    <row r="57" spans="1:16" ht="15.75" thickBot="1">
      <c r="A57" s="12"/>
      <c r="B57" s="25">
        <v>381</v>
      </c>
      <c r="C57" s="20" t="s">
        <v>62</v>
      </c>
      <c r="D57" s="46">
        <v>627000</v>
      </c>
      <c r="E57" s="46">
        <v>71836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698836</v>
      </c>
      <c r="O57" s="47">
        <f t="shared" si="9"/>
        <v>248.25435168738898</v>
      </c>
      <c r="P57" s="9"/>
    </row>
    <row r="58" spans="1:119" ht="16.5" thickBot="1">
      <c r="A58" s="14" t="s">
        <v>54</v>
      </c>
      <c r="B58" s="23"/>
      <c r="C58" s="22"/>
      <c r="D58" s="15">
        <f aca="true" t="shared" si="14" ref="D58:M58">SUM(D5,D15,D22,D35,D45,D47,D56)</f>
        <v>2441148</v>
      </c>
      <c r="E58" s="15">
        <f t="shared" si="14"/>
        <v>1440181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5478929</v>
      </c>
      <c r="J58" s="15">
        <f t="shared" si="14"/>
        <v>0</v>
      </c>
      <c r="K58" s="15">
        <f t="shared" si="14"/>
        <v>830816</v>
      </c>
      <c r="L58" s="15">
        <f t="shared" si="14"/>
        <v>0</v>
      </c>
      <c r="M58" s="15">
        <f t="shared" si="14"/>
        <v>0</v>
      </c>
      <c r="N58" s="15">
        <f>SUM(D58:M58)</f>
        <v>10191074</v>
      </c>
      <c r="O58" s="38">
        <f t="shared" si="9"/>
        <v>3620.2749555950268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115</v>
      </c>
      <c r="M60" s="48"/>
      <c r="N60" s="48"/>
      <c r="O60" s="43">
        <v>2815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78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65</v>
      </c>
      <c r="F4" s="34" t="s">
        <v>66</v>
      </c>
      <c r="G4" s="34" t="s">
        <v>67</v>
      </c>
      <c r="H4" s="34" t="s">
        <v>6</v>
      </c>
      <c r="I4" s="34" t="s">
        <v>7</v>
      </c>
      <c r="J4" s="35" t="s">
        <v>68</v>
      </c>
      <c r="K4" s="35" t="s">
        <v>8</v>
      </c>
      <c r="L4" s="35" t="s">
        <v>9</v>
      </c>
      <c r="M4" s="35" t="s">
        <v>10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1155725</v>
      </c>
      <c r="E5" s="27">
        <f t="shared" si="0"/>
        <v>96060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20115</v>
      </c>
      <c r="L5" s="27">
        <f t="shared" si="0"/>
        <v>0</v>
      </c>
      <c r="M5" s="27">
        <f t="shared" si="0"/>
        <v>0</v>
      </c>
      <c r="N5" s="28">
        <f>SUM(D5:M5)</f>
        <v>1271900</v>
      </c>
      <c r="O5" s="33">
        <f aca="true" t="shared" si="1" ref="O5:O36">(N5/O$64)</f>
        <v>455.38847117794484</v>
      </c>
      <c r="P5" s="6"/>
    </row>
    <row r="6" spans="1:16" ht="15">
      <c r="A6" s="12"/>
      <c r="B6" s="25">
        <v>311</v>
      </c>
      <c r="C6" s="20" t="s">
        <v>2</v>
      </c>
      <c r="D6" s="46">
        <v>511548</v>
      </c>
      <c r="E6" s="46">
        <v>96060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607608</v>
      </c>
      <c r="O6" s="47">
        <f t="shared" si="1"/>
        <v>217.546723952739</v>
      </c>
      <c r="P6" s="9"/>
    </row>
    <row r="7" spans="1:16" ht="15">
      <c r="A7" s="12"/>
      <c r="B7" s="25">
        <v>312.1</v>
      </c>
      <c r="C7" s="20" t="s">
        <v>11</v>
      </c>
      <c r="D7" s="46">
        <v>184948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184948</v>
      </c>
      <c r="O7" s="47">
        <f t="shared" si="1"/>
        <v>66.21840315073398</v>
      </c>
      <c r="P7" s="9"/>
    </row>
    <row r="8" spans="1:16" ht="15">
      <c r="A8" s="12"/>
      <c r="B8" s="25">
        <v>312.52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20115</v>
      </c>
      <c r="L8" s="46">
        <v>0</v>
      </c>
      <c r="M8" s="46">
        <v>0</v>
      </c>
      <c r="N8" s="46">
        <f>SUM(D8:M8)</f>
        <v>20115</v>
      </c>
      <c r="O8" s="47">
        <f t="shared" si="1"/>
        <v>7.201933404940924</v>
      </c>
      <c r="P8" s="9"/>
    </row>
    <row r="9" spans="1:16" ht="15">
      <c r="A9" s="12"/>
      <c r="B9" s="25">
        <v>314.1</v>
      </c>
      <c r="C9" s="20" t="s">
        <v>13</v>
      </c>
      <c r="D9" s="46">
        <v>273561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273561</v>
      </c>
      <c r="O9" s="47">
        <f t="shared" si="1"/>
        <v>97.94522019334049</v>
      </c>
      <c r="P9" s="9"/>
    </row>
    <row r="10" spans="1:16" ht="15">
      <c r="A10" s="12"/>
      <c r="B10" s="25">
        <v>314.3</v>
      </c>
      <c r="C10" s="20" t="s">
        <v>14</v>
      </c>
      <c r="D10" s="46">
        <v>25075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25075</v>
      </c>
      <c r="O10" s="47">
        <f t="shared" si="1"/>
        <v>8.97780164697458</v>
      </c>
      <c r="P10" s="9"/>
    </row>
    <row r="11" spans="1:16" ht="15">
      <c r="A11" s="12"/>
      <c r="B11" s="25">
        <v>314.4</v>
      </c>
      <c r="C11" s="20" t="s">
        <v>15</v>
      </c>
      <c r="D11" s="46">
        <v>36487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36487</v>
      </c>
      <c r="O11" s="47">
        <f t="shared" si="1"/>
        <v>13.063730755460078</v>
      </c>
      <c r="P11" s="9"/>
    </row>
    <row r="12" spans="1:16" ht="15">
      <c r="A12" s="12"/>
      <c r="B12" s="25">
        <v>314.8</v>
      </c>
      <c r="C12" s="20" t="s">
        <v>17</v>
      </c>
      <c r="D12" s="46">
        <v>5137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5137</v>
      </c>
      <c r="O12" s="47">
        <f t="shared" si="1"/>
        <v>1.8392409595417114</v>
      </c>
      <c r="P12" s="9"/>
    </row>
    <row r="13" spans="1:16" ht="15">
      <c r="A13" s="12"/>
      <c r="B13" s="25">
        <v>315</v>
      </c>
      <c r="C13" s="20" t="s">
        <v>98</v>
      </c>
      <c r="D13" s="46">
        <v>98984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98984</v>
      </c>
      <c r="O13" s="47">
        <f t="shared" si="1"/>
        <v>35.440028643036165</v>
      </c>
      <c r="P13" s="9"/>
    </row>
    <row r="14" spans="1:16" ht="15">
      <c r="A14" s="12"/>
      <c r="B14" s="25">
        <v>316</v>
      </c>
      <c r="C14" s="20" t="s">
        <v>99</v>
      </c>
      <c r="D14" s="46">
        <v>19985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19985</v>
      </c>
      <c r="O14" s="47">
        <f t="shared" si="1"/>
        <v>7.155388471177945</v>
      </c>
      <c r="P14" s="9"/>
    </row>
    <row r="15" spans="1:16" ht="15.75">
      <c r="A15" s="29" t="s">
        <v>21</v>
      </c>
      <c r="B15" s="30"/>
      <c r="C15" s="31"/>
      <c r="D15" s="32">
        <f aca="true" t="shared" si="3" ref="D15:M15">SUM(D16:D21)</f>
        <v>102597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7">SUM(D15:M15)</f>
        <v>102597</v>
      </c>
      <c r="O15" s="45">
        <f t="shared" si="1"/>
        <v>36.73361976369495</v>
      </c>
      <c r="P15" s="10"/>
    </row>
    <row r="16" spans="1:16" ht="15">
      <c r="A16" s="12"/>
      <c r="B16" s="25">
        <v>322</v>
      </c>
      <c r="C16" s="20" t="s">
        <v>0</v>
      </c>
      <c r="D16" s="46">
        <v>22100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22100</v>
      </c>
      <c r="O16" s="47">
        <f t="shared" si="1"/>
        <v>7.912638739706409</v>
      </c>
      <c r="P16" s="9"/>
    </row>
    <row r="17" spans="1:16" ht="15">
      <c r="A17" s="12"/>
      <c r="B17" s="25">
        <v>323.1</v>
      </c>
      <c r="C17" s="20" t="s">
        <v>22</v>
      </c>
      <c r="D17" s="46">
        <v>21784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21784</v>
      </c>
      <c r="O17" s="47">
        <f t="shared" si="1"/>
        <v>7.799498746867168</v>
      </c>
      <c r="P17" s="9"/>
    </row>
    <row r="18" spans="1:16" ht="15">
      <c r="A18" s="12"/>
      <c r="B18" s="25">
        <v>323.2</v>
      </c>
      <c r="C18" s="20" t="s">
        <v>23</v>
      </c>
      <c r="D18" s="46">
        <v>4460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4460</v>
      </c>
      <c r="O18" s="47">
        <f t="shared" si="1"/>
        <v>1.5968492660221985</v>
      </c>
      <c r="P18" s="9"/>
    </row>
    <row r="19" spans="1:16" ht="15">
      <c r="A19" s="12"/>
      <c r="B19" s="25">
        <v>323.5</v>
      </c>
      <c r="C19" s="20" t="s">
        <v>24</v>
      </c>
      <c r="D19" s="46">
        <v>4020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4020</v>
      </c>
      <c r="O19" s="47">
        <f t="shared" si="1"/>
        <v>1.439312567132116</v>
      </c>
      <c r="P19" s="9"/>
    </row>
    <row r="20" spans="1:16" ht="15">
      <c r="A20" s="12"/>
      <c r="B20" s="25">
        <v>323.7</v>
      </c>
      <c r="C20" s="20" t="s">
        <v>25</v>
      </c>
      <c r="D20" s="46">
        <v>49943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49943</v>
      </c>
      <c r="O20" s="47">
        <f t="shared" si="1"/>
        <v>17.881489437880415</v>
      </c>
      <c r="P20" s="9"/>
    </row>
    <row r="21" spans="1:16" ht="15">
      <c r="A21" s="12"/>
      <c r="B21" s="25">
        <v>329</v>
      </c>
      <c r="C21" s="20" t="s">
        <v>27</v>
      </c>
      <c r="D21" s="46">
        <v>290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</v>
      </c>
      <c r="O21" s="47">
        <f t="shared" si="1"/>
        <v>0.10383100608664518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SUM(D23:D36)</f>
        <v>468737</v>
      </c>
      <c r="E22" s="32">
        <f t="shared" si="5"/>
        <v>3595351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51276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4115364</v>
      </c>
      <c r="O22" s="45">
        <f t="shared" si="1"/>
        <v>1473.4564983888292</v>
      </c>
      <c r="P22" s="10"/>
    </row>
    <row r="23" spans="1:16" ht="15">
      <c r="A23" s="12"/>
      <c r="B23" s="25">
        <v>331.1</v>
      </c>
      <c r="C23" s="20" t="s">
        <v>74</v>
      </c>
      <c r="D23" s="46">
        <v>1133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</v>
      </c>
      <c r="O23" s="47">
        <f t="shared" si="1"/>
        <v>0.40565699964196206</v>
      </c>
      <c r="P23" s="9"/>
    </row>
    <row r="24" spans="1:16" ht="15">
      <c r="A24" s="12"/>
      <c r="B24" s="25">
        <v>331.2</v>
      </c>
      <c r="C24" s="20" t="s">
        <v>100</v>
      </c>
      <c r="D24" s="46">
        <v>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6000</v>
      </c>
      <c r="O24" s="47">
        <f t="shared" si="1"/>
        <v>2.1482277121374866</v>
      </c>
      <c r="P24" s="9"/>
    </row>
    <row r="25" spans="1:16" ht="15">
      <c r="A25" s="12"/>
      <c r="B25" s="25">
        <v>331.41</v>
      </c>
      <c r="C25" s="20" t="s">
        <v>75</v>
      </c>
      <c r="D25" s="46">
        <v>0</v>
      </c>
      <c r="E25" s="46">
        <v>1739646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1739646</v>
      </c>
      <c r="O25" s="47">
        <f t="shared" si="1"/>
        <v>622.859291084855</v>
      </c>
      <c r="P25" s="9"/>
    </row>
    <row r="26" spans="1:16" ht="15">
      <c r="A26" s="12"/>
      <c r="B26" s="25">
        <v>333</v>
      </c>
      <c r="C26" s="20" t="s">
        <v>3</v>
      </c>
      <c r="D26" s="46">
        <v>4055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4055</v>
      </c>
      <c r="O26" s="47">
        <f t="shared" si="1"/>
        <v>1.451843895452918</v>
      </c>
      <c r="P26" s="9"/>
    </row>
    <row r="27" spans="1:16" ht="15">
      <c r="A27" s="12"/>
      <c r="B27" s="25">
        <v>334.35</v>
      </c>
      <c r="C27" s="20" t="s">
        <v>101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51276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51276</v>
      </c>
      <c r="O27" s="47">
        <f t="shared" si="1"/>
        <v>18.35875402792696</v>
      </c>
      <c r="P27" s="9"/>
    </row>
    <row r="28" spans="1:16" ht="15">
      <c r="A28" s="12"/>
      <c r="B28" s="25">
        <v>334.41</v>
      </c>
      <c r="C28" s="20" t="s">
        <v>30</v>
      </c>
      <c r="D28" s="46">
        <v>0</v>
      </c>
      <c r="E28" s="46">
        <v>1852857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1852857</v>
      </c>
      <c r="O28" s="47">
        <f t="shared" si="1"/>
        <v>663.3931256713212</v>
      </c>
      <c r="P28" s="9"/>
    </row>
    <row r="29" spans="1:16" ht="15">
      <c r="A29" s="12"/>
      <c r="B29" s="25">
        <v>334.9</v>
      </c>
      <c r="C29" s="20" t="s">
        <v>102</v>
      </c>
      <c r="D29" s="46">
        <v>0</v>
      </c>
      <c r="E29" s="46">
        <v>2848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2848</v>
      </c>
      <c r="O29" s="47">
        <f t="shared" si="1"/>
        <v>1.0196920873612603</v>
      </c>
      <c r="P29" s="9"/>
    </row>
    <row r="30" spans="1:16" ht="15">
      <c r="A30" s="12"/>
      <c r="B30" s="25">
        <v>335.12</v>
      </c>
      <c r="C30" s="20" t="s">
        <v>103</v>
      </c>
      <c r="D30" s="46">
        <v>114929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114929</v>
      </c>
      <c r="O30" s="47">
        <f t="shared" si="1"/>
        <v>41.148943788041535</v>
      </c>
      <c r="P30" s="9"/>
    </row>
    <row r="31" spans="1:16" ht="15">
      <c r="A31" s="12"/>
      <c r="B31" s="25">
        <v>335.14</v>
      </c>
      <c r="C31" s="20" t="s">
        <v>104</v>
      </c>
      <c r="D31" s="46">
        <v>1149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</v>
      </c>
      <c r="O31" s="47">
        <f t="shared" si="1"/>
        <v>0.4113856068743287</v>
      </c>
      <c r="P31" s="9"/>
    </row>
    <row r="32" spans="1:16" ht="15">
      <c r="A32" s="12"/>
      <c r="B32" s="25">
        <v>335.15</v>
      </c>
      <c r="C32" s="20" t="s">
        <v>105</v>
      </c>
      <c r="D32" s="46">
        <v>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</v>
      </c>
      <c r="O32" s="47">
        <f t="shared" si="1"/>
        <v>0.03508771929824561</v>
      </c>
      <c r="P32" s="9"/>
    </row>
    <row r="33" spans="1:16" ht="15">
      <c r="A33" s="12"/>
      <c r="B33" s="25">
        <v>335.18</v>
      </c>
      <c r="C33" s="20" t="s">
        <v>106</v>
      </c>
      <c r="D33" s="46">
        <v>94532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94532</v>
      </c>
      <c r="O33" s="47">
        <f t="shared" si="1"/>
        <v>33.846043680630146</v>
      </c>
      <c r="P33" s="9"/>
    </row>
    <row r="34" spans="1:16" ht="15">
      <c r="A34" s="12"/>
      <c r="B34" s="25">
        <v>335.29</v>
      </c>
      <c r="C34" s="20" t="s">
        <v>107</v>
      </c>
      <c r="D34" s="46">
        <v>30495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30495</v>
      </c>
      <c r="O34" s="47">
        <f t="shared" si="1"/>
        <v>10.918367346938776</v>
      </c>
      <c r="P34" s="9"/>
    </row>
    <row r="35" spans="1:16" ht="15">
      <c r="A35" s="12"/>
      <c r="B35" s="25">
        <v>337.2</v>
      </c>
      <c r="C35" s="20" t="s">
        <v>36</v>
      </c>
      <c r="D35" s="46">
        <v>15120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15120</v>
      </c>
      <c r="O35" s="47">
        <f t="shared" si="1"/>
        <v>5.413533834586466</v>
      </c>
      <c r="P35" s="9"/>
    </row>
    <row r="36" spans="1:16" ht="15">
      <c r="A36" s="12"/>
      <c r="B36" s="25">
        <v>338</v>
      </c>
      <c r="C36" s="20" t="s">
        <v>37</v>
      </c>
      <c r="D36" s="46">
        <v>201226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201226</v>
      </c>
      <c r="O36" s="47">
        <f t="shared" si="1"/>
        <v>72.04654493376297</v>
      </c>
      <c r="P36" s="9"/>
    </row>
    <row r="37" spans="1:16" ht="15.75">
      <c r="A37" s="29" t="s">
        <v>42</v>
      </c>
      <c r="B37" s="30"/>
      <c r="C37" s="31"/>
      <c r="D37" s="32">
        <f aca="true" t="shared" si="7" ref="D37:M37">SUM(D38:D46)</f>
        <v>4560</v>
      </c>
      <c r="E37" s="32">
        <f t="shared" si="7"/>
        <v>649348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5452678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6106586</v>
      </c>
      <c r="O37" s="45">
        <f aca="true" t="shared" si="8" ref="O37:O62">(N37/O$64)</f>
        <v>2186.389545291801</v>
      </c>
      <c r="P37" s="10"/>
    </row>
    <row r="38" spans="1:16" ht="15">
      <c r="A38" s="12"/>
      <c r="B38" s="25">
        <v>341.9</v>
      </c>
      <c r="C38" s="20" t="s">
        <v>108</v>
      </c>
      <c r="D38" s="46">
        <v>2009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6">SUM(D38:M38)</f>
        <v>2009</v>
      </c>
      <c r="O38" s="47">
        <f t="shared" si="8"/>
        <v>0.7192982456140351</v>
      </c>
      <c r="P38" s="9"/>
    </row>
    <row r="39" spans="1:16" ht="15">
      <c r="A39" s="12"/>
      <c r="B39" s="25">
        <v>342.1</v>
      </c>
      <c r="C39" s="20" t="s">
        <v>46</v>
      </c>
      <c r="D39" s="46">
        <v>2481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2481</v>
      </c>
      <c r="O39" s="47">
        <f t="shared" si="8"/>
        <v>0.8882921589688507</v>
      </c>
      <c r="P39" s="9"/>
    </row>
    <row r="40" spans="1:16" ht="15">
      <c r="A40" s="12"/>
      <c r="B40" s="25">
        <v>343.1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3817083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3817083</v>
      </c>
      <c r="O40" s="47">
        <f t="shared" si="8"/>
        <v>1366.6605800214822</v>
      </c>
      <c r="P40" s="9"/>
    </row>
    <row r="41" spans="1:16" ht="15">
      <c r="A41" s="12"/>
      <c r="B41" s="25">
        <v>343.2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383663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383663</v>
      </c>
      <c r="O41" s="47">
        <f t="shared" si="8"/>
        <v>137.3659147869674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314053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314053</v>
      </c>
      <c r="O42" s="47">
        <f t="shared" si="8"/>
        <v>112.44289294665235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512793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512793</v>
      </c>
      <c r="O43" s="47">
        <f t="shared" si="8"/>
        <v>183.59935553168637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425086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425086</v>
      </c>
      <c r="O44" s="47">
        <f t="shared" si="8"/>
        <v>152.1969208736126</v>
      </c>
      <c r="P44" s="9"/>
    </row>
    <row r="45" spans="1:16" ht="15">
      <c r="A45" s="12"/>
      <c r="B45" s="25">
        <v>344.1</v>
      </c>
      <c r="C45" s="20" t="s">
        <v>109</v>
      </c>
      <c r="D45" s="46">
        <v>0</v>
      </c>
      <c r="E45" s="46">
        <v>649348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649348</v>
      </c>
      <c r="O45" s="47">
        <f t="shared" si="8"/>
        <v>232.49122807017545</v>
      </c>
      <c r="P45" s="9"/>
    </row>
    <row r="46" spans="1:16" ht="15">
      <c r="A46" s="12"/>
      <c r="B46" s="25">
        <v>347.2</v>
      </c>
      <c r="C46" s="20" t="s">
        <v>53</v>
      </c>
      <c r="D46" s="46">
        <v>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70</v>
      </c>
      <c r="O46" s="47">
        <f t="shared" si="8"/>
        <v>0.02506265664160401</v>
      </c>
      <c r="P46" s="9"/>
    </row>
    <row r="47" spans="1:16" ht="15.75">
      <c r="A47" s="29" t="s">
        <v>43</v>
      </c>
      <c r="B47" s="30"/>
      <c r="C47" s="31"/>
      <c r="D47" s="32">
        <f aca="true" t="shared" si="10" ref="D47:M47">SUM(D48:D48)</f>
        <v>7278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7278</v>
      </c>
      <c r="O47" s="45">
        <f t="shared" si="8"/>
        <v>2.605800214822771</v>
      </c>
      <c r="P47" s="10"/>
    </row>
    <row r="48" spans="1:16" ht="15">
      <c r="A48" s="13"/>
      <c r="B48" s="39">
        <v>351.1</v>
      </c>
      <c r="C48" s="21" t="s">
        <v>56</v>
      </c>
      <c r="D48" s="46">
        <v>7278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7278</v>
      </c>
      <c r="O48" s="47">
        <f t="shared" si="8"/>
        <v>2.605800214822771</v>
      </c>
      <c r="P48" s="9"/>
    </row>
    <row r="49" spans="1:16" ht="15.75">
      <c r="A49" s="29" t="s">
        <v>4</v>
      </c>
      <c r="B49" s="30"/>
      <c r="C49" s="31"/>
      <c r="D49" s="32">
        <f aca="true" t="shared" si="11" ref="D49:M49">SUM(D50:D58)</f>
        <v>13672</v>
      </c>
      <c r="E49" s="32">
        <f t="shared" si="11"/>
        <v>237435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501235</v>
      </c>
      <c r="J49" s="32">
        <f t="shared" si="11"/>
        <v>0</v>
      </c>
      <c r="K49" s="32">
        <f t="shared" si="11"/>
        <v>1020547</v>
      </c>
      <c r="L49" s="32">
        <f t="shared" si="11"/>
        <v>0</v>
      </c>
      <c r="M49" s="32">
        <f t="shared" si="11"/>
        <v>0</v>
      </c>
      <c r="N49" s="32">
        <f>SUM(D49:M49)</f>
        <v>1772889</v>
      </c>
      <c r="O49" s="45">
        <f t="shared" si="8"/>
        <v>634.7615467239527</v>
      </c>
      <c r="P49" s="10"/>
    </row>
    <row r="50" spans="1:16" ht="15">
      <c r="A50" s="12"/>
      <c r="B50" s="25">
        <v>361.1</v>
      </c>
      <c r="C50" s="20" t="s">
        <v>57</v>
      </c>
      <c r="D50" s="46">
        <v>2264</v>
      </c>
      <c r="E50" s="46">
        <v>1007</v>
      </c>
      <c r="F50" s="46">
        <v>0</v>
      </c>
      <c r="G50" s="46">
        <v>0</v>
      </c>
      <c r="H50" s="46">
        <v>0</v>
      </c>
      <c r="I50" s="46">
        <v>14204</v>
      </c>
      <c r="J50" s="46">
        <v>0</v>
      </c>
      <c r="K50" s="46">
        <v>2</v>
      </c>
      <c r="L50" s="46">
        <v>0</v>
      </c>
      <c r="M50" s="46">
        <v>0</v>
      </c>
      <c r="N50" s="46">
        <f>SUM(D50:M50)</f>
        <v>17477</v>
      </c>
      <c r="O50" s="47">
        <f t="shared" si="8"/>
        <v>6.2574292875044755</v>
      </c>
      <c r="P50" s="9"/>
    </row>
    <row r="51" spans="1:16" ht="15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624148</v>
      </c>
      <c r="L51" s="46">
        <v>0</v>
      </c>
      <c r="M51" s="46">
        <v>0</v>
      </c>
      <c r="N51" s="46">
        <f aca="true" t="shared" si="12" ref="N51:N58">SUM(D51:M51)</f>
        <v>624148</v>
      </c>
      <c r="O51" s="47">
        <f t="shared" si="8"/>
        <v>223.468671679198</v>
      </c>
      <c r="P51" s="9"/>
    </row>
    <row r="52" spans="1:16" ht="15">
      <c r="A52" s="12"/>
      <c r="B52" s="25">
        <v>362</v>
      </c>
      <c r="C52" s="20" t="s">
        <v>59</v>
      </c>
      <c r="D52" s="46">
        <v>0</v>
      </c>
      <c r="E52" s="46">
        <v>223116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223116</v>
      </c>
      <c r="O52" s="47">
        <f t="shared" si="8"/>
        <v>79.88399570354457</v>
      </c>
      <c r="P52" s="9"/>
    </row>
    <row r="53" spans="1:16" ht="15">
      <c r="A53" s="12"/>
      <c r="B53" s="25">
        <v>364</v>
      </c>
      <c r="C53" s="20" t="s">
        <v>110</v>
      </c>
      <c r="D53" s="46">
        <v>1227</v>
      </c>
      <c r="E53" s="46">
        <v>0</v>
      </c>
      <c r="F53" s="46">
        <v>0</v>
      </c>
      <c r="G53" s="46">
        <v>0</v>
      </c>
      <c r="H53" s="46">
        <v>0</v>
      </c>
      <c r="I53" s="46">
        <v>75520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76747</v>
      </c>
      <c r="O53" s="47">
        <f t="shared" si="8"/>
        <v>27.478338703902615</v>
      </c>
      <c r="P53" s="9"/>
    </row>
    <row r="54" spans="1:16" ht="15">
      <c r="A54" s="12"/>
      <c r="B54" s="25">
        <v>365</v>
      </c>
      <c r="C54" s="20" t="s">
        <v>111</v>
      </c>
      <c r="D54" s="46">
        <v>979</v>
      </c>
      <c r="E54" s="46">
        <v>0</v>
      </c>
      <c r="F54" s="46">
        <v>0</v>
      </c>
      <c r="G54" s="46">
        <v>0</v>
      </c>
      <c r="H54" s="46">
        <v>0</v>
      </c>
      <c r="I54" s="46">
        <v>4180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5159</v>
      </c>
      <c r="O54" s="47">
        <f t="shared" si="8"/>
        <v>1.8471177944862156</v>
      </c>
      <c r="P54" s="9"/>
    </row>
    <row r="55" spans="1:16" ht="15">
      <c r="A55" s="12"/>
      <c r="B55" s="25">
        <v>366</v>
      </c>
      <c r="C55" s="20" t="s">
        <v>86</v>
      </c>
      <c r="D55" s="46">
        <v>2690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2690</v>
      </c>
      <c r="O55" s="47">
        <f t="shared" si="8"/>
        <v>0.9631220909416398</v>
      </c>
      <c r="P55" s="9"/>
    </row>
    <row r="56" spans="1:16" ht="15">
      <c r="A56" s="12"/>
      <c r="B56" s="25">
        <v>368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396397</v>
      </c>
      <c r="L56" s="46">
        <v>0</v>
      </c>
      <c r="M56" s="46">
        <v>0</v>
      </c>
      <c r="N56" s="46">
        <f t="shared" si="12"/>
        <v>396397</v>
      </c>
      <c r="O56" s="47">
        <f t="shared" si="8"/>
        <v>141.9251700680272</v>
      </c>
      <c r="P56" s="9"/>
    </row>
    <row r="57" spans="1:16" ht="15">
      <c r="A57" s="12"/>
      <c r="B57" s="25">
        <v>369.3</v>
      </c>
      <c r="C57" s="20" t="s">
        <v>112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298496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298496</v>
      </c>
      <c r="O57" s="47">
        <f t="shared" si="8"/>
        <v>106.87289652703187</v>
      </c>
      <c r="P57" s="9"/>
    </row>
    <row r="58" spans="1:16" ht="15">
      <c r="A58" s="12"/>
      <c r="B58" s="25">
        <v>369.9</v>
      </c>
      <c r="C58" s="20" t="s">
        <v>61</v>
      </c>
      <c r="D58" s="46">
        <v>6512</v>
      </c>
      <c r="E58" s="46">
        <v>13312</v>
      </c>
      <c r="F58" s="46">
        <v>0</v>
      </c>
      <c r="G58" s="46">
        <v>0</v>
      </c>
      <c r="H58" s="46">
        <v>0</v>
      </c>
      <c r="I58" s="46">
        <v>108835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128659</v>
      </c>
      <c r="O58" s="47">
        <f t="shared" si="8"/>
        <v>46.06480486931615</v>
      </c>
      <c r="P58" s="9"/>
    </row>
    <row r="59" spans="1:16" ht="15.75">
      <c r="A59" s="29" t="s">
        <v>44</v>
      </c>
      <c r="B59" s="30"/>
      <c r="C59" s="31"/>
      <c r="D59" s="32">
        <f aca="true" t="shared" si="13" ref="D59:M59">SUM(D60:D61)</f>
        <v>630616</v>
      </c>
      <c r="E59" s="32">
        <f t="shared" si="13"/>
        <v>71036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701652</v>
      </c>
      <c r="O59" s="45">
        <f t="shared" si="8"/>
        <v>251.21804511278197</v>
      </c>
      <c r="P59" s="9"/>
    </row>
    <row r="60" spans="1:16" ht="15">
      <c r="A60" s="12"/>
      <c r="B60" s="25">
        <v>381</v>
      </c>
      <c r="C60" s="20" t="s">
        <v>62</v>
      </c>
      <c r="D60" s="46">
        <v>627000</v>
      </c>
      <c r="E60" s="46">
        <v>71036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698036</v>
      </c>
      <c r="O60" s="47">
        <f t="shared" si="8"/>
        <v>249.9233798782671</v>
      </c>
      <c r="P60" s="9"/>
    </row>
    <row r="61" spans="1:16" ht="15.75" thickBot="1">
      <c r="A61" s="12"/>
      <c r="B61" s="25">
        <v>388.1</v>
      </c>
      <c r="C61" s="20" t="s">
        <v>87</v>
      </c>
      <c r="D61" s="46">
        <v>3616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3616</v>
      </c>
      <c r="O61" s="47">
        <f t="shared" si="8"/>
        <v>1.2946652345148586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4" ref="D62:M62">SUM(D5,D15,D22,D37,D47,D49,D59)</f>
        <v>2383185</v>
      </c>
      <c r="E62" s="15">
        <f t="shared" si="14"/>
        <v>4649230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6005189</v>
      </c>
      <c r="J62" s="15">
        <f t="shared" si="14"/>
        <v>0</v>
      </c>
      <c r="K62" s="15">
        <f t="shared" si="14"/>
        <v>1040662</v>
      </c>
      <c r="L62" s="15">
        <f t="shared" si="14"/>
        <v>0</v>
      </c>
      <c r="M62" s="15">
        <f t="shared" si="14"/>
        <v>0</v>
      </c>
      <c r="N62" s="15">
        <f>SUM(D62:M62)</f>
        <v>14078266</v>
      </c>
      <c r="O62" s="38">
        <f t="shared" si="8"/>
        <v>5040.553526673827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113</v>
      </c>
      <c r="M64" s="48"/>
      <c r="N64" s="48"/>
      <c r="O64" s="43">
        <v>2793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2022-07-19T18:43:51Z</cp:lastPrinted>
  <dcterms:created xsi:type="dcterms:W3CDTF">2000-08-31T21:26:31Z</dcterms:created>
  <dcterms:modified xsi:type="dcterms:W3CDTF">2022-07-19T18:43:54Z</dcterms:modified>
  <cp:category/>
  <cp:version/>
  <cp:contentType/>
  <cp:contentStatus/>
</cp:coreProperties>
</file>