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'2008'!$A$1:$O$73</definedName>
    <definedName name="_xlnm.Print_Area" localSheetId="12">'2009'!$A$1:$O$68</definedName>
    <definedName name="_xlnm.Print_Area" localSheetId="11">'2010'!$A$1:$O$72</definedName>
    <definedName name="_xlnm.Print_Area" localSheetId="10">'2011'!$A$1:$O$68</definedName>
    <definedName name="_xlnm.Print_Area" localSheetId="9">'2012'!$A$1:$O$68</definedName>
    <definedName name="_xlnm.Print_Area" localSheetId="8">'2013'!$A$1:$O$67</definedName>
    <definedName name="_xlnm.Print_Area" localSheetId="7">'2014'!$A$1:$O$67</definedName>
    <definedName name="_xlnm.Print_Area" localSheetId="6">'2015'!$A$1:$O$67</definedName>
    <definedName name="_xlnm.Print_Area" localSheetId="5">'2016'!$A$1:$O$71</definedName>
    <definedName name="_xlnm.Print_Area" localSheetId="4">'2017'!$A$1:$O$64</definedName>
    <definedName name="_xlnm.Print_Area" localSheetId="3">'2018'!$A$1:$O$65</definedName>
    <definedName name="_xlnm.Print_Area" localSheetId="2">'2019'!$A$1:$O$68</definedName>
    <definedName name="_xlnm.Print_Area" localSheetId="1">'2020'!$A$1:$O$65</definedName>
    <definedName name="_xlnm.Print_Area" localSheetId="0">'2021'!$A$1:$P$69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<sst xmlns="http://schemas.openxmlformats.org/spreadsheetml/2006/main" count="1121" uniqueCount="162">
  <si>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</si>
  <si>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</si>
  <si>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</si>
  <si>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</si>
  <si>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</si>
  <si>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</si>
  <si>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</si>
  <si>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</si>
  <si>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</si>
  <si>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</si>
  <si>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</si>
  <si>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First Local Option Fuel Tax (1 to 6 Cents)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</si>
  <si>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</si>
  <si>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</si>
  <si>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</si>
  <si>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</si>
  <si>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</si>
  <si>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</si>
  <si>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</si>
  <si>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</si>
  <si>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</si>
  <si>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</si>
  <si>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</si>
  <si>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</si>
  <si>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</si>
  <si>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</si>
  <si>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</si>
  <si>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Physical Environment - Other Physical Environment</t>
  </si>
  <si>
    <t>State Grant - Physical Environment - Garbage / Solid Waste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</si>
  <si>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</si>
  <si>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</si>
  <si>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</si>
  <si>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</si>
  <si>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</si>
  <si>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</si>
  <si>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</si>
  <si>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</si>
  <si>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</si>
  <si>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</si>
  <si>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</si>
  <si>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</si>
  <si>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</si>
  <si>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</si>
  <si>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</si>
  <si>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</si>
  <si>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</si>
  <si>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</si>
  <si>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</si>
  <si>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</si>
  <si>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</si>
  <si>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</si>
  <si>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</si>
  <si>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</si>
  <si>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</si>
  <si>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</si>
  <si>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</si>
  <si>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</si>
  <si>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</si>
  <si>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</si>
  <si>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</si>
  <si>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</si>
  <si>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</si>
  <si>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</si>
  <si>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</si>
  <si>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</si>
  <si>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</si>
  <si>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</si>
  <si>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</si>
  <si>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</si>
  <si>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</si>
  <si>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</si>
  <si>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</si>
  <si>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</si>
  <si>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</si>
  <si>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</si>
  <si>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</si>
  <si>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</si>
  <si>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Federal Grant - Physical Environment - Garbage / Solid Waste</t>
  </si>
  <si>
    <t>Winter Springs Revenues Reported by Account Code and Fund Type</t>
  </si>
  <si>
    <t>Local Fiscal Year Ended September 30, 2010</t>
  </si>
  <si>
    <t>Impact Fees - Residential - Public Safety</t>
  </si>
  <si>
    <t>Impact Fees - Residential - Transportation</t>
  </si>
  <si>
    <t>Impact Fees - Commercial - Transportation</t>
  </si>
  <si>
    <t>Impact Fees - Residential - Culture / Recreation</t>
  </si>
  <si>
    <t>Grants from Other Local Units - Public Safety</t>
  </si>
  <si>
    <t>Proprietary Non-Operating Sources - State Grants and Donations</t>
  </si>
  <si>
    <t>Proprietary Non-Operating Sources - Capital Contributions from Private Source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</si>
  <si>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</si>
  <si>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</si>
  <si>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</si>
  <si>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Proceeds - Debt Proceeds</t>
  </si>
  <si>
    <t>2011 Municipal Population:</t>
  </si>
  <si>
    <t>Local Fiscal Year Ended September 30, 2012</t>
  </si>
  <si>
    <t>Impact Fees - Residential - Physical Environment</t>
  </si>
  <si>
    <t>Impact Fees - Commercial - Physical Environment</t>
  </si>
  <si>
    <t>Grants from Other Local Units - Physical Environment</t>
  </si>
  <si>
    <t>Grants from Other Local Units - Culture / Recreation</t>
  </si>
  <si>
    <t>Payments from Other Local Units in Lieu of Taxes</t>
  </si>
  <si>
    <t>2012 Municipal Population:</t>
  </si>
  <si>
    <t>Local Fiscal Year Ended September 30, 2008</t>
  </si>
  <si>
    <t>Permits and Franchise Fees</t>
  </si>
  <si>
    <t>Other Permits and Fees</t>
  </si>
  <si>
    <t>Federal Grant - Economic Environment</t>
  </si>
  <si>
    <t>Culture / Recreation - Other Culture / Recreation Charges</t>
  </si>
  <si>
    <t>Impact Fees - Public Safety</t>
  </si>
  <si>
    <t>Impact Fees - Transportation</t>
  </si>
  <si>
    <t>Impact Fees - Culture / Recreation</t>
  </si>
  <si>
    <t>Impact Fees - Other</t>
  </si>
  <si>
    <t>Proprietary Non-Operating Sources - Other Grants and Donations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</si>
  <si>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</si>
  <si>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</si>
  <si>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</si>
  <si>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</si>
  <si>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Culture / Recreation</t>
  </si>
  <si>
    <t>State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</si>
  <si>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</si>
  <si>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</si>
  <si>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</si>
  <si>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</si>
  <si>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</si>
  <si>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</si>
  <si>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Disposition of Fixed Assets</t>
  </si>
  <si>
    <t>Proprietary Non-Operating - Capital Contributions from Private Source</t>
  </si>
  <si>
    <t>2013 Municipal Population:</t>
  </si>
  <si>
    <t>Local Fiscal Year Ended September 30, 2014</t>
  </si>
  <si>
    <t>Federal Grant - Transportation - Other Transportation</t>
  </si>
  <si>
    <t>2014 Municipal Population:</t>
  </si>
  <si>
    <t>Local Fiscal Year Ended September 30, 2015</t>
  </si>
  <si>
    <t>Discretionary Sales Surtaxes</t>
  </si>
  <si>
    <t>2015 Municipal Population:</t>
  </si>
  <si>
    <t>Local Fiscal Year Ended September 30, 2016</t>
  </si>
  <si>
    <t>Impact Fees - Commercial - Public Safety</t>
  </si>
  <si>
    <t>Physical Environment - Conservation and Resource Management</t>
  </si>
  <si>
    <t>Court-Ordered Judgments and Fines - As Decided by Traffic Court</t>
  </si>
  <si>
    <t>Fines - Local Ordinance Violations</t>
  </si>
  <si>
    <t>Federal Fines and Forfeits</t>
  </si>
  <si>
    <t>Sale of Contraband Property Seized by Law Enforcement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</si>
  <si>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</si>
  <si>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</si>
  <si>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</si>
  <si>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</si>
  <si>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</si>
  <si>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</si>
  <si>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State Grant - Physical Environment - Other Physical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</si>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</sst>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148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149</v>
      </c>
      <c r="N4" s="35" t="s">
        <v>9</v>
      </c>
      <c r="O4" s="35" t="s">
        <v>150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151</v>
      </c>
      <c r="B5" s="26"/>
      <c r="C5" s="26"/>
      <c r="D5" s="27">
        <f aca="true" t="shared" si="0" ref="D5:N5">SUM(D6:D14)</f>
        <v>11109964</v>
      </c>
      <c r="E5" s="27">
        <f t="shared" si="0"/>
        <v>3063833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14173797</v>
      </c>
      <c r="P5" s="33">
        <f aca="true" t="shared" si="1" ref="P5:P36">(O5/P$67)</f>
        <v>365.6150076095648</v>
      </c>
      <c r="Q5" s="6"/>
    </row>
    <row r="6" spans="1:17" ht="15">
      <c r="A6" s="12"/>
      <c r="B6" s="25">
        <v>311</v>
      </c>
      <c r="C6" s="20" t="s">
        <v>2</v>
      </c>
      <c r="D6" s="46">
        <v>6291085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6291085</v>
      </c>
      <c r="P6" s="47">
        <f t="shared" si="1"/>
        <v>162.2793871075915</v>
      </c>
      <c r="Q6" s="9"/>
    </row>
    <row r="7" spans="1:17" ht="15">
      <c r="A7" s="12"/>
      <c r="B7" s="25">
        <v>312.41</v>
      </c>
      <c r="C7" s="20" t="s">
        <v>152</v>
      </c>
      <c r="D7" s="46">
        <v>0</v>
      </c>
      <c r="E7" s="46">
        <v>552274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552274</v>
      </c>
      <c r="P7" s="47">
        <f t="shared" si="1"/>
        <v>14.245982407717904</v>
      </c>
      <c r="Q7" s="9"/>
    </row>
    <row r="8" spans="1:17" ht="15">
      <c r="A8" s="12"/>
      <c r="B8" s="25">
        <v>312.63</v>
      </c>
      <c r="C8" s="20" t="s">
        <v>153</v>
      </c>
      <c r="D8" s="46">
        <v>0</v>
      </c>
      <c r="E8" s="46">
        <v>2511559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2511559</v>
      </c>
      <c r="P8" s="47">
        <f t="shared" si="1"/>
        <v>64.78600355972864</v>
      </c>
      <c r="Q8" s="9"/>
    </row>
    <row r="9" spans="1:17" ht="15">
      <c r="A9" s="12"/>
      <c r="B9" s="25">
        <v>314.1</v>
      </c>
      <c r="C9" s="20" t="s">
        <v>12</v>
      </c>
      <c r="D9" s="46">
        <v>2932695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2932695</v>
      </c>
      <c r="P9" s="47">
        <f t="shared" si="1"/>
        <v>75.64926354889468</v>
      </c>
      <c r="Q9" s="9"/>
    </row>
    <row r="10" spans="1:17" ht="15">
      <c r="A10" s="12"/>
      <c r="B10" s="25">
        <v>314.3</v>
      </c>
      <c r="C10" s="20" t="s">
        <v>13</v>
      </c>
      <c r="D10" s="46">
        <v>429171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429171</v>
      </c>
      <c r="P10" s="47">
        <f t="shared" si="1"/>
        <v>11.070523899192612</v>
      </c>
      <c r="Q10" s="9"/>
    </row>
    <row r="11" spans="1:17" ht="15">
      <c r="A11" s="12"/>
      <c r="B11" s="25">
        <v>314.4</v>
      </c>
      <c r="C11" s="20" t="s">
        <v>14</v>
      </c>
      <c r="D11" s="46">
        <v>48788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48788</v>
      </c>
      <c r="P11" s="47">
        <f t="shared" si="1"/>
        <v>1.2584930482111074</v>
      </c>
      <c r="Q11" s="9"/>
    </row>
    <row r="12" spans="1:17" ht="15">
      <c r="A12" s="12"/>
      <c r="B12" s="25">
        <v>314.8</v>
      </c>
      <c r="C12" s="20" t="s">
        <v>15</v>
      </c>
      <c r="D12" s="46">
        <v>27651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27651</v>
      </c>
      <c r="P12" s="47">
        <f t="shared" si="1"/>
        <v>0.7132612789227951</v>
      </c>
      <c r="Q12" s="9"/>
    </row>
    <row r="13" spans="1:17" ht="15">
      <c r="A13" s="12"/>
      <c r="B13" s="25">
        <v>315.2</v>
      </c>
      <c r="C13" s="20" t="s">
        <v>154</v>
      </c>
      <c r="D13" s="46">
        <v>1254682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1254682</v>
      </c>
      <c r="P13" s="47">
        <f t="shared" si="1"/>
        <v>32.364691619160624</v>
      </c>
      <c r="Q13" s="9"/>
    </row>
    <row r="14" spans="1:17" ht="15">
      <c r="A14" s="12"/>
      <c r="B14" s="25">
        <v>316</v>
      </c>
      <c r="C14" s="20" t="s">
        <v>112</v>
      </c>
      <c r="D14" s="46">
        <v>125892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125892</v>
      </c>
      <c r="P14" s="47">
        <f t="shared" si="1"/>
        <v>3.2474011401449685</v>
      </c>
      <c r="Q14" s="9"/>
    </row>
    <row r="15" spans="1:17" ht="15.75">
      <c r="A15" s="29" t="s">
        <v>18</v>
      </c>
      <c r="B15" s="30"/>
      <c r="C15" s="31"/>
      <c r="D15" s="32">
        <f aca="true" t="shared" si="3" ref="D15:N15">SUM(D16:D27)</f>
        <v>2417891</v>
      </c>
      <c r="E15" s="32">
        <f t="shared" si="3"/>
        <v>925030</v>
      </c>
      <c r="F15" s="32">
        <f t="shared" si="3"/>
        <v>95604</v>
      </c>
      <c r="G15" s="32">
        <f t="shared" si="3"/>
        <v>0</v>
      </c>
      <c r="H15" s="32">
        <f t="shared" si="3"/>
        <v>0</v>
      </c>
      <c r="I15" s="32">
        <f t="shared" si="3"/>
        <v>1543215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4981740</v>
      </c>
      <c r="P15" s="45">
        <f t="shared" si="1"/>
        <v>128.50465602187427</v>
      </c>
      <c r="Q15" s="10"/>
    </row>
    <row r="16" spans="1:17" ht="15">
      <c r="A16" s="12"/>
      <c r="B16" s="25">
        <v>322</v>
      </c>
      <c r="C16" s="20" t="s">
        <v>155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1296600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1296600</v>
      </c>
      <c r="P16" s="47">
        <f t="shared" si="1"/>
        <v>33.44597208966389</v>
      </c>
      <c r="Q16" s="9"/>
    </row>
    <row r="17" spans="1:17" ht="15">
      <c r="A17" s="12"/>
      <c r="B17" s="25">
        <v>323.1</v>
      </c>
      <c r="C17" s="20" t="s">
        <v>19</v>
      </c>
      <c r="D17" s="46">
        <v>2167002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7">SUM(D17:N17)</f>
        <v>2167002</v>
      </c>
      <c r="P17" s="47">
        <f t="shared" si="1"/>
        <v>55.898109216601746</v>
      </c>
      <c r="Q17" s="9"/>
    </row>
    <row r="18" spans="1:17" ht="15">
      <c r="A18" s="12"/>
      <c r="B18" s="25">
        <v>323.4</v>
      </c>
      <c r="C18" s="20" t="s">
        <v>20</v>
      </c>
      <c r="D18" s="46">
        <v>45029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45029</v>
      </c>
      <c r="P18" s="47">
        <f t="shared" si="1"/>
        <v>1.1615291356050248</v>
      </c>
      <c r="Q18" s="9"/>
    </row>
    <row r="19" spans="1:17" ht="15">
      <c r="A19" s="12"/>
      <c r="B19" s="25">
        <v>323.7</v>
      </c>
      <c r="C19" s="20" t="s">
        <v>21</v>
      </c>
      <c r="D19" s="46">
        <v>184675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184675</v>
      </c>
      <c r="P19" s="47">
        <f t="shared" si="1"/>
        <v>4.7637165630562075</v>
      </c>
      <c r="Q19" s="9"/>
    </row>
    <row r="20" spans="1:17" ht="15">
      <c r="A20" s="12"/>
      <c r="B20" s="25">
        <v>324.11</v>
      </c>
      <c r="C20" s="20" t="s">
        <v>80</v>
      </c>
      <c r="D20" s="46">
        <v>0</v>
      </c>
      <c r="E20" s="46">
        <v>36929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36929</v>
      </c>
      <c r="P20" s="47">
        <f t="shared" si="1"/>
        <v>0.9525885418010164</v>
      </c>
      <c r="Q20" s="9"/>
    </row>
    <row r="21" spans="1:17" ht="15">
      <c r="A21" s="12"/>
      <c r="B21" s="25">
        <v>324.12</v>
      </c>
      <c r="C21" s="20" t="s">
        <v>131</v>
      </c>
      <c r="D21" s="46">
        <v>0</v>
      </c>
      <c r="E21" s="46">
        <v>3310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3310</v>
      </c>
      <c r="P21" s="47">
        <f t="shared" si="1"/>
        <v>0.08538189697423065</v>
      </c>
      <c r="Q21" s="9"/>
    </row>
    <row r="22" spans="1:17" ht="15">
      <c r="A22" s="12"/>
      <c r="B22" s="25">
        <v>324.21</v>
      </c>
      <c r="C22" s="20" t="s">
        <v>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234209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234209</v>
      </c>
      <c r="P22" s="47">
        <f t="shared" si="1"/>
        <v>6.041452782005313</v>
      </c>
      <c r="Q22" s="9"/>
    </row>
    <row r="23" spans="1:17" ht="15">
      <c r="A23" s="12"/>
      <c r="B23" s="25">
        <v>324.31</v>
      </c>
      <c r="C23" s="20" t="s">
        <v>81</v>
      </c>
      <c r="D23" s="46">
        <v>0</v>
      </c>
      <c r="E23" s="46">
        <v>134983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134983</v>
      </c>
      <c r="P23" s="47">
        <f t="shared" si="1"/>
        <v>3.4819047127711715</v>
      </c>
      <c r="Q23" s="9"/>
    </row>
    <row r="24" spans="1:17" ht="15">
      <c r="A24" s="12"/>
      <c r="B24" s="25">
        <v>324.32</v>
      </c>
      <c r="C24" s="20" t="s">
        <v>82</v>
      </c>
      <c r="D24" s="46">
        <v>0</v>
      </c>
      <c r="E24" s="46">
        <v>33180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33180</v>
      </c>
      <c r="P24" s="47">
        <f t="shared" si="1"/>
        <v>0.8558825805453092</v>
      </c>
      <c r="Q24" s="9"/>
    </row>
    <row r="25" spans="1:17" ht="15">
      <c r="A25" s="12"/>
      <c r="B25" s="25">
        <v>324.61</v>
      </c>
      <c r="C25" s="20" t="s">
        <v>83</v>
      </c>
      <c r="D25" s="46">
        <v>0</v>
      </c>
      <c r="E25" s="46">
        <v>138195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138195</v>
      </c>
      <c r="P25" s="47">
        <f t="shared" si="1"/>
        <v>3.564758686511724</v>
      </c>
      <c r="Q25" s="9"/>
    </row>
    <row r="26" spans="1:17" ht="15">
      <c r="A26" s="12"/>
      <c r="B26" s="25">
        <v>325.1</v>
      </c>
      <c r="C26" s="20" t="s">
        <v>22</v>
      </c>
      <c r="D26" s="46">
        <v>0</v>
      </c>
      <c r="E26" s="46">
        <v>578433</v>
      </c>
      <c r="F26" s="46">
        <v>95604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674037</v>
      </c>
      <c r="P26" s="47">
        <f t="shared" si="1"/>
        <v>17.386875435292904</v>
      </c>
      <c r="Q26" s="9"/>
    </row>
    <row r="27" spans="1:17" ht="15">
      <c r="A27" s="12"/>
      <c r="B27" s="25">
        <v>329.1</v>
      </c>
      <c r="C27" s="20" t="s">
        <v>156</v>
      </c>
      <c r="D27" s="46">
        <v>21185</v>
      </c>
      <c r="E27" s="46">
        <v>0</v>
      </c>
      <c r="F27" s="46">
        <v>0</v>
      </c>
      <c r="G27" s="46">
        <v>0</v>
      </c>
      <c r="H27" s="46">
        <v>0</v>
      </c>
      <c r="I27" s="46">
        <v>12406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33591</v>
      </c>
      <c r="P27" s="47">
        <f t="shared" si="1"/>
        <v>0.8664843810457348</v>
      </c>
      <c r="Q27" s="9"/>
    </row>
    <row r="28" spans="1:17" ht="15.75">
      <c r="A28" s="29" t="s">
        <v>157</v>
      </c>
      <c r="B28" s="30"/>
      <c r="C28" s="31"/>
      <c r="D28" s="32">
        <f aca="true" t="shared" si="5" ref="D28:N28">SUM(D29:D40)</f>
        <v>4867695</v>
      </c>
      <c r="E28" s="32">
        <f t="shared" si="5"/>
        <v>66113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4933808</v>
      </c>
      <c r="P28" s="45">
        <f t="shared" si="1"/>
        <v>127.2682436092553</v>
      </c>
      <c r="Q28" s="10"/>
    </row>
    <row r="29" spans="1:17" ht="15">
      <c r="A29" s="12"/>
      <c r="B29" s="25">
        <v>331.2</v>
      </c>
      <c r="C29" s="20" t="s">
        <v>25</v>
      </c>
      <c r="D29" s="46">
        <v>18111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18111</v>
      </c>
      <c r="P29" s="47">
        <f t="shared" si="1"/>
        <v>0.46717569066474063</v>
      </c>
      <c r="Q29" s="9"/>
    </row>
    <row r="30" spans="1:17" ht="15">
      <c r="A30" s="12"/>
      <c r="B30" s="25">
        <v>331.39</v>
      </c>
      <c r="C30" s="20" t="s">
        <v>27</v>
      </c>
      <c r="D30" s="46">
        <v>497598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aca="true" t="shared" si="6" ref="O30:O36">SUM(D30:N30)</f>
        <v>497598</v>
      </c>
      <c r="P30" s="47">
        <f t="shared" si="1"/>
        <v>12.835607604405809</v>
      </c>
      <c r="Q30" s="9"/>
    </row>
    <row r="31" spans="1:17" ht="15">
      <c r="A31" s="12"/>
      <c r="B31" s="25">
        <v>334.39</v>
      </c>
      <c r="C31" s="20" t="s">
        <v>143</v>
      </c>
      <c r="D31" s="46">
        <v>0</v>
      </c>
      <c r="E31" s="46">
        <v>6799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6799</v>
      </c>
      <c r="P31" s="47">
        <f t="shared" si="1"/>
        <v>0.17538112312017953</v>
      </c>
      <c r="Q31" s="9"/>
    </row>
    <row r="32" spans="1:17" ht="15">
      <c r="A32" s="12"/>
      <c r="B32" s="25">
        <v>334.7</v>
      </c>
      <c r="C32" s="20" t="s">
        <v>29</v>
      </c>
      <c r="D32" s="46">
        <v>49974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49974</v>
      </c>
      <c r="P32" s="47">
        <f t="shared" si="1"/>
        <v>1.2890860783656202</v>
      </c>
      <c r="Q32" s="9"/>
    </row>
    <row r="33" spans="1:17" ht="15">
      <c r="A33" s="12"/>
      <c r="B33" s="25">
        <v>335.125</v>
      </c>
      <c r="C33" s="20" t="s">
        <v>158</v>
      </c>
      <c r="D33" s="46">
        <v>1509708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1509708</v>
      </c>
      <c r="P33" s="47">
        <f t="shared" si="1"/>
        <v>38.94312172724224</v>
      </c>
      <c r="Q33" s="9"/>
    </row>
    <row r="34" spans="1:17" ht="15">
      <c r="A34" s="12"/>
      <c r="B34" s="25">
        <v>335.14</v>
      </c>
      <c r="C34" s="20" t="s">
        <v>116</v>
      </c>
      <c r="D34" s="46">
        <v>9039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9039</v>
      </c>
      <c r="P34" s="47">
        <f t="shared" si="1"/>
        <v>0.23316222560425104</v>
      </c>
      <c r="Q34" s="9"/>
    </row>
    <row r="35" spans="1:17" ht="15">
      <c r="A35" s="12"/>
      <c r="B35" s="25">
        <v>335.15</v>
      </c>
      <c r="C35" s="20" t="s">
        <v>117</v>
      </c>
      <c r="D35" s="46">
        <v>13196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13196</v>
      </c>
      <c r="P35" s="47">
        <f t="shared" si="1"/>
        <v>0.3403926019552712</v>
      </c>
      <c r="Q35" s="9"/>
    </row>
    <row r="36" spans="1:17" ht="15">
      <c r="A36" s="12"/>
      <c r="B36" s="25">
        <v>335.18</v>
      </c>
      <c r="C36" s="20" t="s">
        <v>159</v>
      </c>
      <c r="D36" s="46">
        <v>2747752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2747752</v>
      </c>
      <c r="P36" s="47">
        <f t="shared" si="1"/>
        <v>70.87863388964841</v>
      </c>
      <c r="Q36" s="9"/>
    </row>
    <row r="37" spans="1:17" ht="15">
      <c r="A37" s="12"/>
      <c r="B37" s="25">
        <v>335.45</v>
      </c>
      <c r="C37" s="20" t="s">
        <v>160</v>
      </c>
      <c r="D37" s="46">
        <v>17317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17317</v>
      </c>
      <c r="P37" s="47">
        <f aca="true" t="shared" si="7" ref="P37:P68">(O37/P$67)</f>
        <v>0.4466943534449403</v>
      </c>
      <c r="Q37" s="9"/>
    </row>
    <row r="38" spans="1:17" ht="15">
      <c r="A38" s="12"/>
      <c r="B38" s="25">
        <v>337.3</v>
      </c>
      <c r="C38" s="20" t="s">
        <v>95</v>
      </c>
      <c r="D38" s="46">
        <v>0</v>
      </c>
      <c r="E38" s="46">
        <v>1125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1125</v>
      </c>
      <c r="P38" s="47">
        <f t="shared" si="7"/>
        <v>0.029019526917223412</v>
      </c>
      <c r="Q38" s="9"/>
    </row>
    <row r="39" spans="1:17" ht="15">
      <c r="A39" s="12"/>
      <c r="B39" s="25">
        <v>338</v>
      </c>
      <c r="C39" s="20" t="s">
        <v>38</v>
      </c>
      <c r="D39" s="46">
        <v>0</v>
      </c>
      <c r="E39" s="46">
        <v>58189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58189</v>
      </c>
      <c r="P39" s="47">
        <f t="shared" si="7"/>
        <v>1.500993112698945</v>
      </c>
      <c r="Q39" s="9"/>
    </row>
    <row r="40" spans="1:17" ht="15">
      <c r="A40" s="12"/>
      <c r="B40" s="25">
        <v>339</v>
      </c>
      <c r="C40" s="20" t="s">
        <v>97</v>
      </c>
      <c r="D40" s="46">
        <v>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5000</v>
      </c>
      <c r="P40" s="47">
        <f t="shared" si="7"/>
        <v>0.1289756751876596</v>
      </c>
      <c r="Q40" s="9"/>
    </row>
    <row r="41" spans="1:17" ht="15.75">
      <c r="A41" s="29" t="s">
        <v>43</v>
      </c>
      <c r="B41" s="30"/>
      <c r="C41" s="31"/>
      <c r="D41" s="32">
        <f aca="true" t="shared" si="8" ref="D41:N41">SUM(D42:D51)</f>
        <v>387678</v>
      </c>
      <c r="E41" s="32">
        <f t="shared" si="8"/>
        <v>2675778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12503740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15567196</v>
      </c>
      <c r="P41" s="45">
        <f t="shared" si="7"/>
        <v>401.5579229757268</v>
      </c>
      <c r="Q41" s="10"/>
    </row>
    <row r="42" spans="1:17" ht="15">
      <c r="A42" s="12"/>
      <c r="B42" s="25">
        <v>341.9</v>
      </c>
      <c r="C42" s="20" t="s">
        <v>119</v>
      </c>
      <c r="D42" s="46">
        <v>111550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aca="true" t="shared" si="9" ref="O42:O51">SUM(D42:N42)</f>
        <v>111550</v>
      </c>
      <c r="P42" s="47">
        <f t="shared" si="7"/>
        <v>2.877447313436686</v>
      </c>
      <c r="Q42" s="9"/>
    </row>
    <row r="43" spans="1:17" ht="15">
      <c r="A43" s="12"/>
      <c r="B43" s="25">
        <v>342.1</v>
      </c>
      <c r="C43" s="20" t="s">
        <v>47</v>
      </c>
      <c r="D43" s="46">
        <v>1130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1130</v>
      </c>
      <c r="P43" s="47">
        <f t="shared" si="7"/>
        <v>0.02914850259241107</v>
      </c>
      <c r="Q43" s="9"/>
    </row>
    <row r="44" spans="1:17" ht="15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4735647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4735647</v>
      </c>
      <c r="P44" s="47">
        <f t="shared" si="7"/>
        <v>122.15665385508294</v>
      </c>
      <c r="Q44" s="9"/>
    </row>
    <row r="45" spans="1:17" ht="15">
      <c r="A45" s="12"/>
      <c r="B45" s="25">
        <v>343.4</v>
      </c>
      <c r="C45" s="20" t="s">
        <v>50</v>
      </c>
      <c r="D45" s="46">
        <v>0</v>
      </c>
      <c r="E45" s="46">
        <v>2630446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2630446</v>
      </c>
      <c r="P45" s="47">
        <f t="shared" si="7"/>
        <v>67.85270977893569</v>
      </c>
      <c r="Q45" s="9"/>
    </row>
    <row r="46" spans="1:17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6644901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6644901</v>
      </c>
      <c r="P46" s="47">
        <f t="shared" si="7"/>
        <v>171.4061186060309</v>
      </c>
      <c r="Q46" s="9"/>
    </row>
    <row r="47" spans="1:17" ht="15">
      <c r="A47" s="12"/>
      <c r="B47" s="25">
        <v>343.9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1123192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1123192</v>
      </c>
      <c r="P47" s="47">
        <f t="shared" si="7"/>
        <v>28.972889313075555</v>
      </c>
      <c r="Q47" s="9"/>
    </row>
    <row r="48" spans="1:17" ht="15">
      <c r="A48" s="12"/>
      <c r="B48" s="25">
        <v>344.9</v>
      </c>
      <c r="C48" s="20" t="s">
        <v>120</v>
      </c>
      <c r="D48" s="46">
        <v>66000</v>
      </c>
      <c r="E48" s="46">
        <v>45332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111332</v>
      </c>
      <c r="P48" s="47">
        <f t="shared" si="7"/>
        <v>2.871823973998504</v>
      </c>
      <c r="Q48" s="9"/>
    </row>
    <row r="49" spans="1:17" ht="15">
      <c r="A49" s="12"/>
      <c r="B49" s="25">
        <v>347.2</v>
      </c>
      <c r="C49" s="20" t="s">
        <v>54</v>
      </c>
      <c r="D49" s="46">
        <v>134749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134749</v>
      </c>
      <c r="P49" s="47">
        <f t="shared" si="7"/>
        <v>3.475868651172389</v>
      </c>
      <c r="Q49" s="9"/>
    </row>
    <row r="50" spans="1:17" ht="15">
      <c r="A50" s="12"/>
      <c r="B50" s="25">
        <v>347.4</v>
      </c>
      <c r="C50" s="20" t="s">
        <v>55</v>
      </c>
      <c r="D50" s="46">
        <v>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50</v>
      </c>
      <c r="P50" s="47">
        <f t="shared" si="7"/>
        <v>0.0012897567518765961</v>
      </c>
      <c r="Q50" s="9"/>
    </row>
    <row r="51" spans="1:17" ht="15">
      <c r="A51" s="12"/>
      <c r="B51" s="25">
        <v>347.5</v>
      </c>
      <c r="C51" s="20" t="s">
        <v>56</v>
      </c>
      <c r="D51" s="46">
        <v>74199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74199</v>
      </c>
      <c r="P51" s="47">
        <f t="shared" si="7"/>
        <v>1.913973224649831</v>
      </c>
      <c r="Q51" s="9"/>
    </row>
    <row r="52" spans="1:17" ht="15.75">
      <c r="A52" s="29" t="s">
        <v>44</v>
      </c>
      <c r="B52" s="30"/>
      <c r="C52" s="31"/>
      <c r="D52" s="32">
        <f aca="true" t="shared" si="10" ref="D52:N52">SUM(D53:D53)</f>
        <v>109414</v>
      </c>
      <c r="E52" s="32">
        <f t="shared" si="10"/>
        <v>311155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si="10"/>
        <v>0</v>
      </c>
      <c r="O52" s="32">
        <f>SUM(D52:N52)</f>
        <v>420569</v>
      </c>
      <c r="P52" s="45">
        <f t="shared" si="7"/>
        <v>10.848634147599762</v>
      </c>
      <c r="Q52" s="10"/>
    </row>
    <row r="53" spans="1:17" ht="15">
      <c r="A53" s="13"/>
      <c r="B53" s="39">
        <v>351.1</v>
      </c>
      <c r="C53" s="21" t="s">
        <v>59</v>
      </c>
      <c r="D53" s="46">
        <v>109414</v>
      </c>
      <c r="E53" s="46">
        <v>311155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420569</v>
      </c>
      <c r="P53" s="47">
        <f t="shared" si="7"/>
        <v>10.848634147599762</v>
      </c>
      <c r="Q53" s="9"/>
    </row>
    <row r="54" spans="1:17" ht="15.75">
      <c r="A54" s="29" t="s">
        <v>3</v>
      </c>
      <c r="B54" s="30"/>
      <c r="C54" s="31"/>
      <c r="D54" s="32">
        <f aca="true" t="shared" si="11" ref="D54:N54">SUM(D55:D61)</f>
        <v>529337</v>
      </c>
      <c r="E54" s="32">
        <f t="shared" si="11"/>
        <v>169765</v>
      </c>
      <c r="F54" s="32">
        <f t="shared" si="11"/>
        <v>44689</v>
      </c>
      <c r="G54" s="32">
        <f t="shared" si="11"/>
        <v>13252</v>
      </c>
      <c r="H54" s="32">
        <f t="shared" si="11"/>
        <v>0</v>
      </c>
      <c r="I54" s="32">
        <f t="shared" si="11"/>
        <v>108279</v>
      </c>
      <c r="J54" s="32">
        <f t="shared" si="11"/>
        <v>0</v>
      </c>
      <c r="K54" s="32">
        <f t="shared" si="11"/>
        <v>18410795</v>
      </c>
      <c r="L54" s="32">
        <f t="shared" si="11"/>
        <v>0</v>
      </c>
      <c r="M54" s="32">
        <f t="shared" si="11"/>
        <v>0</v>
      </c>
      <c r="N54" s="32">
        <f t="shared" si="11"/>
        <v>0</v>
      </c>
      <c r="O54" s="32">
        <f>SUM(D54:N54)</f>
        <v>19276117</v>
      </c>
      <c r="P54" s="45">
        <f t="shared" si="7"/>
        <v>497.2300410142647</v>
      </c>
      <c r="Q54" s="10"/>
    </row>
    <row r="55" spans="1:17" ht="15">
      <c r="A55" s="12"/>
      <c r="B55" s="25">
        <v>361.1</v>
      </c>
      <c r="C55" s="20" t="s">
        <v>61</v>
      </c>
      <c r="D55" s="46">
        <v>26821</v>
      </c>
      <c r="E55" s="46">
        <v>41700</v>
      </c>
      <c r="F55" s="46">
        <v>36273</v>
      </c>
      <c r="G55" s="46">
        <v>13252</v>
      </c>
      <c r="H55" s="46">
        <v>0</v>
      </c>
      <c r="I55" s="46">
        <v>68347</v>
      </c>
      <c r="J55" s="46">
        <v>0</v>
      </c>
      <c r="K55" s="46">
        <v>15149783</v>
      </c>
      <c r="L55" s="46">
        <v>0</v>
      </c>
      <c r="M55" s="46">
        <v>0</v>
      </c>
      <c r="N55" s="46">
        <v>0</v>
      </c>
      <c r="O55" s="46">
        <f>SUM(D55:N55)</f>
        <v>15336176</v>
      </c>
      <c r="P55" s="47">
        <f t="shared" si="7"/>
        <v>395.59873087935614</v>
      </c>
      <c r="Q55" s="9"/>
    </row>
    <row r="56" spans="1:17" ht="15">
      <c r="A56" s="12"/>
      <c r="B56" s="25">
        <v>362</v>
      </c>
      <c r="C56" s="20" t="s">
        <v>63</v>
      </c>
      <c r="D56" s="46">
        <v>173947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aca="true" t="shared" si="12" ref="O56:O61">SUM(D56:N56)</f>
        <v>173947</v>
      </c>
      <c r="P56" s="47">
        <f t="shared" si="7"/>
        <v>4.486986354373565</v>
      </c>
      <c r="Q56" s="9"/>
    </row>
    <row r="57" spans="1:17" ht="15">
      <c r="A57" s="12"/>
      <c r="B57" s="25">
        <v>364</v>
      </c>
      <c r="C57" s="20" t="s">
        <v>121</v>
      </c>
      <c r="D57" s="46">
        <v>6881</v>
      </c>
      <c r="E57" s="46">
        <v>0</v>
      </c>
      <c r="F57" s="46">
        <v>0</v>
      </c>
      <c r="G57" s="46">
        <v>0</v>
      </c>
      <c r="H57" s="46">
        <v>0</v>
      </c>
      <c r="I57" s="46">
        <v>35963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42844</v>
      </c>
      <c r="P57" s="47">
        <f t="shared" si="7"/>
        <v>1.1051667655480177</v>
      </c>
      <c r="Q57" s="9"/>
    </row>
    <row r="58" spans="1:17" ht="15">
      <c r="A58" s="12"/>
      <c r="B58" s="25">
        <v>366</v>
      </c>
      <c r="C58" s="20" t="s">
        <v>65</v>
      </c>
      <c r="D58" s="46">
        <v>68817</v>
      </c>
      <c r="E58" s="46">
        <v>128065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196882</v>
      </c>
      <c r="P58" s="47">
        <f t="shared" si="7"/>
        <v>5.07859777645936</v>
      </c>
      <c r="Q58" s="9"/>
    </row>
    <row r="59" spans="1:17" ht="15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3261012</v>
      </c>
      <c r="L59" s="46">
        <v>0</v>
      </c>
      <c r="M59" s="46">
        <v>0</v>
      </c>
      <c r="N59" s="46">
        <v>0</v>
      </c>
      <c r="O59" s="46">
        <f t="shared" si="12"/>
        <v>3261012</v>
      </c>
      <c r="P59" s="47">
        <f t="shared" si="7"/>
        <v>84.11824489901204</v>
      </c>
      <c r="Q59" s="9"/>
    </row>
    <row r="60" spans="1:17" ht="15">
      <c r="A60" s="12"/>
      <c r="B60" s="25">
        <v>369.3</v>
      </c>
      <c r="C60" s="20" t="s">
        <v>67</v>
      </c>
      <c r="D60" s="46">
        <v>42779</v>
      </c>
      <c r="E60" s="46">
        <v>0</v>
      </c>
      <c r="F60" s="46">
        <v>0</v>
      </c>
      <c r="G60" s="46">
        <v>0</v>
      </c>
      <c r="H60" s="46">
        <v>0</v>
      </c>
      <c r="I60" s="46">
        <v>1453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2"/>
        <v>44232</v>
      </c>
      <c r="P60" s="47">
        <f t="shared" si="7"/>
        <v>1.140970412980112</v>
      </c>
      <c r="Q60" s="9"/>
    </row>
    <row r="61" spans="1:17" ht="15">
      <c r="A61" s="12"/>
      <c r="B61" s="25">
        <v>369.9</v>
      </c>
      <c r="C61" s="20" t="s">
        <v>68</v>
      </c>
      <c r="D61" s="46">
        <v>210092</v>
      </c>
      <c r="E61" s="46">
        <v>0</v>
      </c>
      <c r="F61" s="46">
        <v>8416</v>
      </c>
      <c r="G61" s="46">
        <v>0</v>
      </c>
      <c r="H61" s="46">
        <v>0</v>
      </c>
      <c r="I61" s="46">
        <v>2516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221024</v>
      </c>
      <c r="P61" s="47">
        <f t="shared" si="7"/>
        <v>5.701343926535455</v>
      </c>
      <c r="Q61" s="9"/>
    </row>
    <row r="62" spans="1:17" ht="15.75">
      <c r="A62" s="29" t="s">
        <v>45</v>
      </c>
      <c r="B62" s="30"/>
      <c r="C62" s="31"/>
      <c r="D62" s="32">
        <f aca="true" t="shared" si="13" ref="D62:N62">SUM(D63:D64)</f>
        <v>533856</v>
      </c>
      <c r="E62" s="32">
        <f t="shared" si="13"/>
        <v>1300000</v>
      </c>
      <c r="F62" s="32">
        <f t="shared" si="13"/>
        <v>1230000</v>
      </c>
      <c r="G62" s="32">
        <f t="shared" si="13"/>
        <v>900000</v>
      </c>
      <c r="H62" s="32">
        <f t="shared" si="13"/>
        <v>0</v>
      </c>
      <c r="I62" s="32">
        <f t="shared" si="13"/>
        <v>2890146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3"/>
        <v>0</v>
      </c>
      <c r="O62" s="32">
        <f>SUM(D62:N62)</f>
        <v>6854002</v>
      </c>
      <c r="P62" s="45">
        <f t="shared" si="7"/>
        <v>176.79990713751386</v>
      </c>
      <c r="Q62" s="9"/>
    </row>
    <row r="63" spans="1:17" ht="15">
      <c r="A63" s="12"/>
      <c r="B63" s="25">
        <v>381</v>
      </c>
      <c r="C63" s="20" t="s">
        <v>69</v>
      </c>
      <c r="D63" s="46">
        <v>533856</v>
      </c>
      <c r="E63" s="46">
        <v>1300000</v>
      </c>
      <c r="F63" s="46">
        <v>1230000</v>
      </c>
      <c r="G63" s="46">
        <v>900000</v>
      </c>
      <c r="H63" s="46">
        <v>0</v>
      </c>
      <c r="I63" s="46">
        <v>2850000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6813856</v>
      </c>
      <c r="P63" s="47">
        <f t="shared" si="7"/>
        <v>175.7643356462971</v>
      </c>
      <c r="Q63" s="9"/>
    </row>
    <row r="64" spans="1:17" ht="15.75" thickBot="1">
      <c r="A64" s="12"/>
      <c r="B64" s="25">
        <v>389.8</v>
      </c>
      <c r="C64" s="20" t="s">
        <v>86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40146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40146</v>
      </c>
      <c r="P64" s="47">
        <f t="shared" si="7"/>
        <v>1.0355714912167566</v>
      </c>
      <c r="Q64" s="9"/>
    </row>
    <row r="65" spans="1:120" ht="16.5" thickBot="1">
      <c r="A65" s="14" t="s">
        <v>57</v>
      </c>
      <c r="B65" s="23"/>
      <c r="C65" s="22"/>
      <c r="D65" s="15">
        <f aca="true" t="shared" si="14" ref="D65:N65">SUM(D5,D15,D28,D41,D52,D54,D62)</f>
        <v>19955835</v>
      </c>
      <c r="E65" s="15">
        <f t="shared" si="14"/>
        <v>8511674</v>
      </c>
      <c r="F65" s="15">
        <f t="shared" si="14"/>
        <v>1370293</v>
      </c>
      <c r="G65" s="15">
        <f t="shared" si="14"/>
        <v>913252</v>
      </c>
      <c r="H65" s="15">
        <f t="shared" si="14"/>
        <v>0</v>
      </c>
      <c r="I65" s="15">
        <f t="shared" si="14"/>
        <v>17045380</v>
      </c>
      <c r="J65" s="15">
        <f t="shared" si="14"/>
        <v>0</v>
      </c>
      <c r="K65" s="15">
        <f t="shared" si="14"/>
        <v>18410795</v>
      </c>
      <c r="L65" s="15">
        <f t="shared" si="14"/>
        <v>0</v>
      </c>
      <c r="M65" s="15">
        <f t="shared" si="14"/>
        <v>0</v>
      </c>
      <c r="N65" s="15">
        <f t="shared" si="14"/>
        <v>0</v>
      </c>
      <c r="O65" s="15">
        <f>SUM(D65:N65)</f>
        <v>66207229</v>
      </c>
      <c r="P65" s="38">
        <f t="shared" si="7"/>
        <v>1707.8244125157996</v>
      </c>
      <c r="Q65" s="6"/>
      <c r="R65" s="2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</row>
    <row r="66" spans="1:16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9"/>
    </row>
    <row r="67" spans="1:16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8" t="s">
        <v>161</v>
      </c>
      <c r="N67" s="48"/>
      <c r="O67" s="48"/>
      <c r="P67" s="43">
        <v>38767</v>
      </c>
    </row>
    <row r="68" spans="1:16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1:16" ht="15.75" customHeight="1" thickBot="1">
      <c r="A69" s="52" t="s">
        <v>88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</row>
  </sheetData>
  <sheetProtection/>
  <mergeCells count="10">
    <mergeCell ref="M67:O67"/>
    <mergeCell ref="A68:P68"/>
    <mergeCell ref="A69:P6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7802289</v>
      </c>
      <c r="E5" s="27">
        <f t="shared" si="0"/>
        <v>505728</v>
      </c>
      <c r="F5" s="27">
        <f t="shared" si="0"/>
        <v>167640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8475657</v>
      </c>
      <c r="O5" s="33">
        <f aca="true" t="shared" si="1" ref="O5:O36">(N5/O$66)</f>
        <v>253.53446006580916</v>
      </c>
      <c r="P5" s="6"/>
    </row>
    <row r="6" spans="1:16" ht="15">
      <c r="A6" s="12"/>
      <c r="B6" s="25">
        <v>311</v>
      </c>
      <c r="C6" s="20" t="s">
        <v>2</v>
      </c>
      <c r="D6" s="46">
        <v>3733689</v>
      </c>
      <c r="E6" s="46">
        <v>0</v>
      </c>
      <c r="F6" s="46">
        <v>167640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3901329</v>
      </c>
      <c r="O6" s="47">
        <f t="shared" si="1"/>
        <v>116.70143583607538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505728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505728</v>
      </c>
      <c r="O7" s="47">
        <f t="shared" si="1"/>
        <v>15.127968890218368</v>
      </c>
      <c r="P7" s="9"/>
    </row>
    <row r="8" spans="1:16" ht="15">
      <c r="A8" s="12"/>
      <c r="B8" s="25">
        <v>314.1</v>
      </c>
      <c r="C8" s="20" t="s">
        <v>12</v>
      </c>
      <c r="D8" s="46">
        <v>2015839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2015839</v>
      </c>
      <c r="O8" s="47">
        <f t="shared" si="1"/>
        <v>60.300299132515704</v>
      </c>
      <c r="P8" s="9"/>
    </row>
    <row r="9" spans="1:16" ht="15">
      <c r="A9" s="12"/>
      <c r="B9" s="25">
        <v>314.3</v>
      </c>
      <c r="C9" s="20" t="s">
        <v>13</v>
      </c>
      <c r="D9" s="46">
        <v>362847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362847</v>
      </c>
      <c r="O9" s="47">
        <f t="shared" si="1"/>
        <v>10.853933592581514</v>
      </c>
      <c r="P9" s="9"/>
    </row>
    <row r="10" spans="1:16" ht="15">
      <c r="A10" s="12"/>
      <c r="B10" s="25">
        <v>314.4</v>
      </c>
      <c r="C10" s="20" t="s">
        <v>14</v>
      </c>
      <c r="D10" s="46">
        <v>33121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33121</v>
      </c>
      <c r="O10" s="47">
        <f t="shared" si="1"/>
        <v>0.9907568052647323</v>
      </c>
      <c r="P10" s="9"/>
    </row>
    <row r="11" spans="1:16" ht="15">
      <c r="A11" s="12"/>
      <c r="B11" s="25">
        <v>314.8</v>
      </c>
      <c r="C11" s="20" t="s">
        <v>15</v>
      </c>
      <c r="D11" s="46">
        <v>25799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25799</v>
      </c>
      <c r="O11" s="47">
        <f t="shared" si="1"/>
        <v>0.7717319772659288</v>
      </c>
      <c r="P11" s="9"/>
    </row>
    <row r="12" spans="1:16" ht="15">
      <c r="A12" s="12"/>
      <c r="B12" s="25">
        <v>315</v>
      </c>
      <c r="C12" s="20" t="s">
        <v>16</v>
      </c>
      <c r="D12" s="46">
        <v>1525488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1525488</v>
      </c>
      <c r="O12" s="47">
        <f t="shared" si="1"/>
        <v>45.632306311696084</v>
      </c>
      <c r="P12" s="9"/>
    </row>
    <row r="13" spans="1:16" ht="15">
      <c r="A13" s="12"/>
      <c r="B13" s="25">
        <v>316</v>
      </c>
      <c r="C13" s="20" t="s">
        <v>17</v>
      </c>
      <c r="D13" s="46">
        <v>105506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105506</v>
      </c>
      <c r="O13" s="47">
        <f t="shared" si="1"/>
        <v>3.156027520191445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1820952</v>
      </c>
      <c r="E14" s="32">
        <f t="shared" si="3"/>
        <v>994829</v>
      </c>
      <c r="F14" s="32">
        <f t="shared" si="3"/>
        <v>114741</v>
      </c>
      <c r="G14" s="32">
        <f t="shared" si="3"/>
        <v>0</v>
      </c>
      <c r="H14" s="32">
        <f t="shared" si="3"/>
        <v>0</v>
      </c>
      <c r="I14" s="32">
        <f t="shared" si="3"/>
        <v>1553942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4484464</v>
      </c>
      <c r="O14" s="45">
        <f t="shared" si="1"/>
        <v>134.14489979060724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1099828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1099828</v>
      </c>
      <c r="O15" s="47">
        <f t="shared" si="1"/>
        <v>32.89943164822016</v>
      </c>
      <c r="P15" s="9"/>
    </row>
    <row r="16" spans="1:16" ht="15">
      <c r="A16" s="12"/>
      <c r="B16" s="25">
        <v>323.1</v>
      </c>
      <c r="C16" s="20" t="s">
        <v>19</v>
      </c>
      <c r="D16" s="46">
        <v>1748214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1748214</v>
      </c>
      <c r="O16" s="47">
        <f t="shared" si="1"/>
        <v>52.29476518097517</v>
      </c>
      <c r="P16" s="9"/>
    </row>
    <row r="17" spans="1:16" ht="15">
      <c r="A17" s="12"/>
      <c r="B17" s="25">
        <v>323.4</v>
      </c>
      <c r="C17" s="20" t="s">
        <v>20</v>
      </c>
      <c r="D17" s="46">
        <v>34869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34869</v>
      </c>
      <c r="O17" s="47">
        <f t="shared" si="1"/>
        <v>1.0430451690098714</v>
      </c>
      <c r="P17" s="9"/>
    </row>
    <row r="18" spans="1:16" ht="15">
      <c r="A18" s="12"/>
      <c r="B18" s="25">
        <v>323.7</v>
      </c>
      <c r="C18" s="20" t="s">
        <v>21</v>
      </c>
      <c r="D18" s="46">
        <v>0</v>
      </c>
      <c r="E18" s="46">
        <v>94502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94502</v>
      </c>
      <c r="O18" s="47">
        <f t="shared" si="1"/>
        <v>2.8268620999102603</v>
      </c>
      <c r="P18" s="9"/>
    </row>
    <row r="19" spans="1:16" ht="15">
      <c r="A19" s="12"/>
      <c r="B19" s="25">
        <v>324.21</v>
      </c>
      <c r="C19" s="20" t="s">
        <v>93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407915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407915</v>
      </c>
      <c r="O19" s="47">
        <f t="shared" si="1"/>
        <v>12.202064014358362</v>
      </c>
      <c r="P19" s="9"/>
    </row>
    <row r="20" spans="1:16" ht="15">
      <c r="A20" s="12"/>
      <c r="B20" s="25">
        <v>324.22</v>
      </c>
      <c r="C20" s="20" t="s">
        <v>94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3016</v>
      </c>
      <c r="O20" s="47">
        <f t="shared" si="1"/>
        <v>0.09021836673646426</v>
      </c>
      <c r="P20" s="9"/>
    </row>
    <row r="21" spans="1:16" ht="15">
      <c r="A21" s="12"/>
      <c r="B21" s="25">
        <v>324.31</v>
      </c>
      <c r="C21" s="20" t="s">
        <v>81</v>
      </c>
      <c r="D21" s="46">
        <v>0</v>
      </c>
      <c r="E21" s="46">
        <v>299311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299311</v>
      </c>
      <c r="O21" s="47">
        <f t="shared" si="1"/>
        <v>8.953365240801675</v>
      </c>
      <c r="P21" s="9"/>
    </row>
    <row r="22" spans="1:16" ht="15">
      <c r="A22" s="12"/>
      <c r="B22" s="25">
        <v>324.32</v>
      </c>
      <c r="C22" s="20" t="s">
        <v>82</v>
      </c>
      <c r="D22" s="46">
        <v>0</v>
      </c>
      <c r="E22" s="46">
        <v>42431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42431</v>
      </c>
      <c r="O22" s="47">
        <f t="shared" si="1"/>
        <v>1.2692491773855819</v>
      </c>
      <c r="P22" s="9"/>
    </row>
    <row r="23" spans="1:16" ht="15">
      <c r="A23" s="12"/>
      <c r="B23" s="25">
        <v>325.1</v>
      </c>
      <c r="C23" s="20" t="s">
        <v>22</v>
      </c>
      <c r="D23" s="46">
        <v>0</v>
      </c>
      <c r="E23" s="46">
        <v>543413</v>
      </c>
      <c r="F23" s="46">
        <v>114741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658154</v>
      </c>
      <c r="O23" s="47">
        <f t="shared" si="1"/>
        <v>19.687526174095122</v>
      </c>
      <c r="P23" s="9"/>
    </row>
    <row r="24" spans="1:16" ht="15">
      <c r="A24" s="12"/>
      <c r="B24" s="25">
        <v>329</v>
      </c>
      <c r="C24" s="20" t="s">
        <v>24</v>
      </c>
      <c r="D24" s="46">
        <v>37869</v>
      </c>
      <c r="E24" s="46">
        <v>15172</v>
      </c>
      <c r="F24" s="46">
        <v>0</v>
      </c>
      <c r="G24" s="46">
        <v>0</v>
      </c>
      <c r="H24" s="46">
        <v>0</v>
      </c>
      <c r="I24" s="46">
        <v>43183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9">SUM(D24:M24)</f>
        <v>96224</v>
      </c>
      <c r="O24" s="47">
        <f t="shared" si="1"/>
        <v>2.8783727191145676</v>
      </c>
      <c r="P24" s="9"/>
    </row>
    <row r="25" spans="1:16" ht="15.75">
      <c r="A25" s="29" t="s">
        <v>26</v>
      </c>
      <c r="B25" s="30"/>
      <c r="C25" s="31"/>
      <c r="D25" s="32">
        <f aca="true" t="shared" si="6" ref="D25:M25">SUM(D26:D38)</f>
        <v>3099470</v>
      </c>
      <c r="E25" s="32">
        <f t="shared" si="6"/>
        <v>342816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629563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4071849</v>
      </c>
      <c r="O25" s="45">
        <f t="shared" si="1"/>
        <v>121.80224349386778</v>
      </c>
      <c r="P25" s="10"/>
    </row>
    <row r="26" spans="1:16" ht="15">
      <c r="A26" s="12"/>
      <c r="B26" s="25">
        <v>331.2</v>
      </c>
      <c r="C26" s="20" t="s">
        <v>25</v>
      </c>
      <c r="D26" s="46">
        <v>3666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3666</v>
      </c>
      <c r="O26" s="47">
        <f t="shared" si="1"/>
        <v>0.10966198025725396</v>
      </c>
      <c r="P26" s="9"/>
    </row>
    <row r="27" spans="1:16" ht="15">
      <c r="A27" s="12"/>
      <c r="B27" s="25">
        <v>331.39</v>
      </c>
      <c r="C27" s="20" t="s">
        <v>27</v>
      </c>
      <c r="D27" s="46">
        <v>0</v>
      </c>
      <c r="E27" s="46">
        <v>205497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205497</v>
      </c>
      <c r="O27" s="47">
        <f t="shared" si="1"/>
        <v>6.147083457971881</v>
      </c>
      <c r="P27" s="9"/>
    </row>
    <row r="28" spans="1:16" ht="15">
      <c r="A28" s="12"/>
      <c r="B28" s="25">
        <v>334.34</v>
      </c>
      <c r="C28" s="20" t="s">
        <v>28</v>
      </c>
      <c r="D28" s="46">
        <v>0</v>
      </c>
      <c r="E28" s="46">
        <v>11353</v>
      </c>
      <c r="F28" s="46">
        <v>0</v>
      </c>
      <c r="G28" s="46">
        <v>0</v>
      </c>
      <c r="H28" s="46">
        <v>0</v>
      </c>
      <c r="I28" s="46">
        <v>307418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318771</v>
      </c>
      <c r="O28" s="47">
        <f t="shared" si="1"/>
        <v>9.535477116362548</v>
      </c>
      <c r="P28" s="9"/>
    </row>
    <row r="29" spans="1:16" ht="15">
      <c r="A29" s="12"/>
      <c r="B29" s="25">
        <v>335.12</v>
      </c>
      <c r="C29" s="20" t="s">
        <v>31</v>
      </c>
      <c r="D29" s="46">
        <v>961997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961997</v>
      </c>
      <c r="O29" s="47">
        <f t="shared" si="1"/>
        <v>28.77645827101406</v>
      </c>
      <c r="P29" s="9"/>
    </row>
    <row r="30" spans="1:16" ht="15">
      <c r="A30" s="12"/>
      <c r="B30" s="25">
        <v>335.14</v>
      </c>
      <c r="C30" s="20" t="s">
        <v>32</v>
      </c>
      <c r="D30" s="46">
        <v>9629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9629</v>
      </c>
      <c r="O30" s="47">
        <f t="shared" si="1"/>
        <v>0.2880346993718217</v>
      </c>
      <c r="P30" s="9"/>
    </row>
    <row r="31" spans="1:16" ht="15">
      <c r="A31" s="12"/>
      <c r="B31" s="25">
        <v>335.15</v>
      </c>
      <c r="C31" s="20" t="s">
        <v>33</v>
      </c>
      <c r="D31" s="46">
        <v>9254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9254</v>
      </c>
      <c r="O31" s="47">
        <f t="shared" si="1"/>
        <v>0.2768172300329046</v>
      </c>
      <c r="P31" s="9"/>
    </row>
    <row r="32" spans="1:16" ht="15">
      <c r="A32" s="12"/>
      <c r="B32" s="25">
        <v>335.18</v>
      </c>
      <c r="C32" s="20" t="s">
        <v>34</v>
      </c>
      <c r="D32" s="46">
        <v>1918487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1918487</v>
      </c>
      <c r="O32" s="47">
        <f t="shared" si="1"/>
        <v>57.388184265629675</v>
      </c>
      <c r="P32" s="9"/>
    </row>
    <row r="33" spans="1:16" ht="15">
      <c r="A33" s="12"/>
      <c r="B33" s="25">
        <v>335.49</v>
      </c>
      <c r="C33" s="20" t="s">
        <v>36</v>
      </c>
      <c r="D33" s="46">
        <v>14006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14006</v>
      </c>
      <c r="O33" s="47">
        <f t="shared" si="1"/>
        <v>0.41896500149566257</v>
      </c>
      <c r="P33" s="9"/>
    </row>
    <row r="34" spans="1:16" ht="15">
      <c r="A34" s="12"/>
      <c r="B34" s="25">
        <v>337.2</v>
      </c>
      <c r="C34" s="20" t="s">
        <v>84</v>
      </c>
      <c r="D34" s="46">
        <v>176875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176875</v>
      </c>
      <c r="O34" s="47">
        <f t="shared" si="1"/>
        <v>5.290906371522585</v>
      </c>
      <c r="P34" s="9"/>
    </row>
    <row r="35" spans="1:16" ht="15">
      <c r="A35" s="12"/>
      <c r="B35" s="25">
        <v>337.3</v>
      </c>
      <c r="C35" s="20" t="s">
        <v>95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322145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322145</v>
      </c>
      <c r="O35" s="47">
        <f t="shared" si="1"/>
        <v>9.636404427161233</v>
      </c>
      <c r="P35" s="9"/>
    </row>
    <row r="36" spans="1:16" ht="15">
      <c r="A36" s="12"/>
      <c r="B36" s="25">
        <v>337.7</v>
      </c>
      <c r="C36" s="20" t="s">
        <v>96</v>
      </c>
      <c r="D36" s="46">
        <v>556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556</v>
      </c>
      <c r="O36" s="47">
        <f t="shared" si="1"/>
        <v>0.016631767873167815</v>
      </c>
      <c r="P36" s="9"/>
    </row>
    <row r="37" spans="1:16" ht="15">
      <c r="A37" s="12"/>
      <c r="B37" s="25">
        <v>338</v>
      </c>
      <c r="C37" s="20" t="s">
        <v>38</v>
      </c>
      <c r="D37" s="46">
        <v>0</v>
      </c>
      <c r="E37" s="46">
        <v>125966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125966</v>
      </c>
      <c r="O37" s="47">
        <f aca="true" t="shared" si="7" ref="O37:O64">(N37/O$66)</f>
        <v>3.768052647322764</v>
      </c>
      <c r="P37" s="9"/>
    </row>
    <row r="38" spans="1:16" ht="15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5000</v>
      </c>
      <c r="O38" s="47">
        <f t="shared" si="7"/>
        <v>0.14956625785222855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SUM(D40:D49)</f>
        <v>388367</v>
      </c>
      <c r="E39" s="32">
        <f t="shared" si="8"/>
        <v>2394787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10436527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13219681</v>
      </c>
      <c r="O39" s="45">
        <f t="shared" si="7"/>
        <v>395.4436434340413</v>
      </c>
      <c r="P39" s="10"/>
    </row>
    <row r="40" spans="1:16" ht="15">
      <c r="A40" s="12"/>
      <c r="B40" s="25">
        <v>341.9</v>
      </c>
      <c r="C40" s="20" t="s">
        <v>46</v>
      </c>
      <c r="D40" s="46">
        <v>5021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9">SUM(D40:M40)</f>
        <v>5021</v>
      </c>
      <c r="O40" s="47">
        <f t="shared" si="7"/>
        <v>0.1501944361352079</v>
      </c>
      <c r="P40" s="9"/>
    </row>
    <row r="41" spans="1:16" ht="15">
      <c r="A41" s="12"/>
      <c r="B41" s="25">
        <v>342.1</v>
      </c>
      <c r="C41" s="20" t="s">
        <v>47</v>
      </c>
      <c r="D41" s="46">
        <v>68999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68999</v>
      </c>
      <c r="O41" s="47">
        <f t="shared" si="7"/>
        <v>2.0639844451091833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4040763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4040763</v>
      </c>
      <c r="O42" s="47">
        <f t="shared" si="7"/>
        <v>120.8723601555489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2248658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2248658</v>
      </c>
      <c r="O43" s="47">
        <f t="shared" si="7"/>
        <v>67.2646724498953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5322010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5322010</v>
      </c>
      <c r="O44" s="47">
        <f t="shared" si="7"/>
        <v>159.19862399042776</v>
      </c>
      <c r="P44" s="9"/>
    </row>
    <row r="45" spans="1:16" ht="15">
      <c r="A45" s="12"/>
      <c r="B45" s="25">
        <v>343.9</v>
      </c>
      <c r="C45" s="20" t="s">
        <v>52</v>
      </c>
      <c r="D45" s="46">
        <v>0</v>
      </c>
      <c r="E45" s="46">
        <v>132134</v>
      </c>
      <c r="F45" s="46">
        <v>0</v>
      </c>
      <c r="G45" s="46">
        <v>0</v>
      </c>
      <c r="H45" s="46">
        <v>0</v>
      </c>
      <c r="I45" s="46">
        <v>1073754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1205888</v>
      </c>
      <c r="O45" s="47">
        <f t="shared" si="7"/>
        <v>36.07203110978163</v>
      </c>
      <c r="P45" s="9"/>
    </row>
    <row r="46" spans="1:16" ht="15">
      <c r="A46" s="12"/>
      <c r="B46" s="25">
        <v>344.9</v>
      </c>
      <c r="C46" s="20" t="s">
        <v>53</v>
      </c>
      <c r="D46" s="46">
        <v>71688</v>
      </c>
      <c r="E46" s="46">
        <v>13995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85683</v>
      </c>
      <c r="O46" s="47">
        <f t="shared" si="7"/>
        <v>2.5630571343104998</v>
      </c>
      <c r="P46" s="9"/>
    </row>
    <row r="47" spans="1:16" ht="15">
      <c r="A47" s="12"/>
      <c r="B47" s="25">
        <v>347.2</v>
      </c>
      <c r="C47" s="20" t="s">
        <v>54</v>
      </c>
      <c r="D47" s="46">
        <v>153688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153688</v>
      </c>
      <c r="O47" s="47">
        <f t="shared" si="7"/>
        <v>4.59730780735866</v>
      </c>
      <c r="P47" s="9"/>
    </row>
    <row r="48" spans="1:16" ht="15">
      <c r="A48" s="12"/>
      <c r="B48" s="25">
        <v>347.4</v>
      </c>
      <c r="C48" s="20" t="s">
        <v>55</v>
      </c>
      <c r="D48" s="46">
        <v>4123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4123</v>
      </c>
      <c r="O48" s="47">
        <f t="shared" si="7"/>
        <v>0.12333233622494766</v>
      </c>
      <c r="P48" s="9"/>
    </row>
    <row r="49" spans="1:16" ht="15">
      <c r="A49" s="12"/>
      <c r="B49" s="25">
        <v>347.5</v>
      </c>
      <c r="C49" s="20" t="s">
        <v>56</v>
      </c>
      <c r="D49" s="46">
        <v>84848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84848</v>
      </c>
      <c r="O49" s="47">
        <f t="shared" si="7"/>
        <v>2.5380795692491773</v>
      </c>
      <c r="P49" s="9"/>
    </row>
    <row r="50" spans="1:16" ht="15.75">
      <c r="A50" s="29" t="s">
        <v>44</v>
      </c>
      <c r="B50" s="30"/>
      <c r="C50" s="31"/>
      <c r="D50" s="32">
        <f aca="true" t="shared" si="10" ref="D50:M50">SUM(D51:D51)</f>
        <v>119221</v>
      </c>
      <c r="E50" s="32">
        <f t="shared" si="10"/>
        <v>91392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210613</v>
      </c>
      <c r="O50" s="45">
        <f t="shared" si="7"/>
        <v>6.3001196530062815</v>
      </c>
      <c r="P50" s="10"/>
    </row>
    <row r="51" spans="1:16" ht="15">
      <c r="A51" s="13"/>
      <c r="B51" s="39">
        <v>351.1</v>
      </c>
      <c r="C51" s="21" t="s">
        <v>59</v>
      </c>
      <c r="D51" s="46">
        <v>119221</v>
      </c>
      <c r="E51" s="46">
        <v>91392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210613</v>
      </c>
      <c r="O51" s="47">
        <f t="shared" si="7"/>
        <v>6.3001196530062815</v>
      </c>
      <c r="P51" s="9"/>
    </row>
    <row r="52" spans="1:16" ht="15.75">
      <c r="A52" s="29" t="s">
        <v>3</v>
      </c>
      <c r="B52" s="30"/>
      <c r="C52" s="31"/>
      <c r="D52" s="32">
        <f aca="true" t="shared" si="11" ref="D52:M52">SUM(D53:D59)</f>
        <v>517294</v>
      </c>
      <c r="E52" s="32">
        <f t="shared" si="11"/>
        <v>63637</v>
      </c>
      <c r="F52" s="32">
        <f t="shared" si="11"/>
        <v>156057</v>
      </c>
      <c r="G52" s="32">
        <f t="shared" si="11"/>
        <v>31530</v>
      </c>
      <c r="H52" s="32">
        <f t="shared" si="11"/>
        <v>0</v>
      </c>
      <c r="I52" s="32">
        <f t="shared" si="11"/>
        <v>67124</v>
      </c>
      <c r="J52" s="32">
        <f t="shared" si="11"/>
        <v>0</v>
      </c>
      <c r="K52" s="32">
        <f t="shared" si="11"/>
        <v>6665964</v>
      </c>
      <c r="L52" s="32">
        <f t="shared" si="11"/>
        <v>0</v>
      </c>
      <c r="M52" s="32">
        <f t="shared" si="11"/>
        <v>0</v>
      </c>
      <c r="N52" s="32">
        <f>SUM(D52:M52)</f>
        <v>7501606</v>
      </c>
      <c r="O52" s="45">
        <f t="shared" si="7"/>
        <v>224.39742746036495</v>
      </c>
      <c r="P52" s="10"/>
    </row>
    <row r="53" spans="1:16" ht="15">
      <c r="A53" s="12"/>
      <c r="B53" s="25">
        <v>361.1</v>
      </c>
      <c r="C53" s="20" t="s">
        <v>61</v>
      </c>
      <c r="D53" s="46">
        <v>81256</v>
      </c>
      <c r="E53" s="46">
        <v>59210</v>
      </c>
      <c r="F53" s="46">
        <v>115629</v>
      </c>
      <c r="G53" s="46">
        <v>24412</v>
      </c>
      <c r="H53" s="46">
        <v>0</v>
      </c>
      <c r="I53" s="46">
        <v>65154</v>
      </c>
      <c r="J53" s="46">
        <v>0</v>
      </c>
      <c r="K53" s="46">
        <v>4377351</v>
      </c>
      <c r="L53" s="46">
        <v>0</v>
      </c>
      <c r="M53" s="46">
        <v>0</v>
      </c>
      <c r="N53" s="46">
        <f>SUM(D53:M53)</f>
        <v>4723012</v>
      </c>
      <c r="O53" s="47">
        <f t="shared" si="7"/>
        <v>141.28064612623393</v>
      </c>
      <c r="P53" s="9"/>
    </row>
    <row r="54" spans="1:16" ht="15">
      <c r="A54" s="12"/>
      <c r="B54" s="25">
        <v>362</v>
      </c>
      <c r="C54" s="20" t="s">
        <v>63</v>
      </c>
      <c r="D54" s="46">
        <v>195373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2" ref="N54:N59">SUM(D54:M54)</f>
        <v>195373</v>
      </c>
      <c r="O54" s="47">
        <f t="shared" si="7"/>
        <v>5.844241699072689</v>
      </c>
      <c r="P54" s="9"/>
    </row>
    <row r="55" spans="1:16" ht="15">
      <c r="A55" s="12"/>
      <c r="B55" s="25">
        <v>364</v>
      </c>
      <c r="C55" s="20" t="s">
        <v>64</v>
      </c>
      <c r="D55" s="46">
        <v>52427</v>
      </c>
      <c r="E55" s="46">
        <v>1675</v>
      </c>
      <c r="F55" s="46">
        <v>0</v>
      </c>
      <c r="G55" s="46">
        <v>7118</v>
      </c>
      <c r="H55" s="46">
        <v>0</v>
      </c>
      <c r="I55" s="46">
        <v>1507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62727</v>
      </c>
      <c r="O55" s="47">
        <f t="shared" si="7"/>
        <v>1.8763685312593479</v>
      </c>
      <c r="P55" s="9"/>
    </row>
    <row r="56" spans="1:16" ht="15">
      <c r="A56" s="12"/>
      <c r="B56" s="25">
        <v>366</v>
      </c>
      <c r="C56" s="20" t="s">
        <v>65</v>
      </c>
      <c r="D56" s="46">
        <v>47779</v>
      </c>
      <c r="E56" s="46">
        <v>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48279</v>
      </c>
      <c r="O56" s="47">
        <f t="shared" si="7"/>
        <v>1.4441818725695483</v>
      </c>
      <c r="P56" s="9"/>
    </row>
    <row r="57" spans="1:16" ht="15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2288613</v>
      </c>
      <c r="L57" s="46">
        <v>0</v>
      </c>
      <c r="M57" s="46">
        <v>0</v>
      </c>
      <c r="N57" s="46">
        <f t="shared" si="12"/>
        <v>2288613</v>
      </c>
      <c r="O57" s="47">
        <f t="shared" si="7"/>
        <v>68.45985641639246</v>
      </c>
      <c r="P57" s="9"/>
    </row>
    <row r="58" spans="1:16" ht="15">
      <c r="A58" s="12"/>
      <c r="B58" s="25">
        <v>369.3</v>
      </c>
      <c r="C58" s="20" t="s">
        <v>67</v>
      </c>
      <c r="D58" s="46">
        <v>4429</v>
      </c>
      <c r="E58" s="46">
        <v>1403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5832</v>
      </c>
      <c r="O58" s="47">
        <f t="shared" si="7"/>
        <v>0.17445408315883937</v>
      </c>
      <c r="P58" s="9"/>
    </row>
    <row r="59" spans="1:16" ht="15">
      <c r="A59" s="12"/>
      <c r="B59" s="25">
        <v>369.9</v>
      </c>
      <c r="C59" s="20" t="s">
        <v>68</v>
      </c>
      <c r="D59" s="46">
        <v>136030</v>
      </c>
      <c r="E59" s="46">
        <v>849</v>
      </c>
      <c r="F59" s="46">
        <v>40428</v>
      </c>
      <c r="G59" s="46">
        <v>0</v>
      </c>
      <c r="H59" s="46">
        <v>0</v>
      </c>
      <c r="I59" s="46">
        <v>463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177770</v>
      </c>
      <c r="O59" s="47">
        <f t="shared" si="7"/>
        <v>5.317678731678133</v>
      </c>
      <c r="P59" s="9"/>
    </row>
    <row r="60" spans="1:16" ht="15.75">
      <c r="A60" s="29" t="s">
        <v>45</v>
      </c>
      <c r="B60" s="30"/>
      <c r="C60" s="31"/>
      <c r="D60" s="32">
        <f aca="true" t="shared" si="13" ref="D60:M60">SUM(D61:D63)</f>
        <v>2201986</v>
      </c>
      <c r="E60" s="32">
        <f t="shared" si="13"/>
        <v>0</v>
      </c>
      <c r="F60" s="32">
        <f t="shared" si="13"/>
        <v>5648107</v>
      </c>
      <c r="G60" s="32">
        <f t="shared" si="13"/>
        <v>564692</v>
      </c>
      <c r="H60" s="32">
        <f t="shared" si="13"/>
        <v>0</v>
      </c>
      <c r="I60" s="32">
        <f t="shared" si="13"/>
        <v>1210305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9625090</v>
      </c>
      <c r="O60" s="45">
        <f t="shared" si="7"/>
        <v>287.91773855818127</v>
      </c>
      <c r="P60" s="9"/>
    </row>
    <row r="61" spans="1:16" ht="15">
      <c r="A61" s="12"/>
      <c r="B61" s="25">
        <v>381</v>
      </c>
      <c r="C61" s="20" t="s">
        <v>69</v>
      </c>
      <c r="D61" s="46">
        <v>2201986</v>
      </c>
      <c r="E61" s="46">
        <v>0</v>
      </c>
      <c r="F61" s="46">
        <v>1144000</v>
      </c>
      <c r="G61" s="46">
        <v>564692</v>
      </c>
      <c r="H61" s="46">
        <v>0</v>
      </c>
      <c r="I61" s="46">
        <v>23603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3934281</v>
      </c>
      <c r="O61" s="47">
        <f t="shared" si="7"/>
        <v>117.6871373018247</v>
      </c>
      <c r="P61" s="9"/>
    </row>
    <row r="62" spans="1:16" ht="15">
      <c r="A62" s="12"/>
      <c r="B62" s="25">
        <v>384</v>
      </c>
      <c r="C62" s="20" t="s">
        <v>90</v>
      </c>
      <c r="D62" s="46">
        <v>0</v>
      </c>
      <c r="E62" s="46">
        <v>0</v>
      </c>
      <c r="F62" s="46">
        <v>4504107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4504107</v>
      </c>
      <c r="O62" s="47">
        <f t="shared" si="7"/>
        <v>134.7324857912055</v>
      </c>
      <c r="P62" s="9"/>
    </row>
    <row r="63" spans="1:16" ht="15.75" thickBot="1">
      <c r="A63" s="12"/>
      <c r="B63" s="25">
        <v>389.8</v>
      </c>
      <c r="C63" s="20" t="s">
        <v>86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1186702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1186702</v>
      </c>
      <c r="O63" s="47">
        <f t="shared" si="7"/>
        <v>35.49811546515106</v>
      </c>
      <c r="P63" s="9"/>
    </row>
    <row r="64" spans="1:119" ht="16.5" thickBot="1">
      <c r="A64" s="14" t="s">
        <v>57</v>
      </c>
      <c r="B64" s="23"/>
      <c r="C64" s="22"/>
      <c r="D64" s="15">
        <f aca="true" t="shared" si="14" ref="D64:M64">SUM(D5,D14,D25,D39,D50,D52,D60)</f>
        <v>15949579</v>
      </c>
      <c r="E64" s="15">
        <f t="shared" si="14"/>
        <v>4393189</v>
      </c>
      <c r="F64" s="15">
        <f t="shared" si="14"/>
        <v>6086545</v>
      </c>
      <c r="G64" s="15">
        <f t="shared" si="14"/>
        <v>596222</v>
      </c>
      <c r="H64" s="15">
        <f t="shared" si="14"/>
        <v>0</v>
      </c>
      <c r="I64" s="15">
        <f t="shared" si="14"/>
        <v>13897461</v>
      </c>
      <c r="J64" s="15">
        <f t="shared" si="14"/>
        <v>0</v>
      </c>
      <c r="K64" s="15">
        <f t="shared" si="14"/>
        <v>6665964</v>
      </c>
      <c r="L64" s="15">
        <f t="shared" si="14"/>
        <v>0</v>
      </c>
      <c r="M64" s="15">
        <f t="shared" si="14"/>
        <v>0</v>
      </c>
      <c r="N64" s="15">
        <f>SUM(D64:M64)</f>
        <v>47588960</v>
      </c>
      <c r="O64" s="38">
        <f t="shared" si="7"/>
        <v>1423.540532455878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98</v>
      </c>
      <c r="M66" s="48"/>
      <c r="N66" s="48"/>
      <c r="O66" s="43">
        <v>33430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8317909</v>
      </c>
      <c r="E5" s="27">
        <f t="shared" si="0"/>
        <v>2164498</v>
      </c>
      <c r="F5" s="27">
        <f t="shared" si="0"/>
        <v>179407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10661814</v>
      </c>
      <c r="O5" s="33">
        <f aca="true" t="shared" si="1" ref="O5:O36">(N5/O$66)</f>
        <v>320.0400432250705</v>
      </c>
      <c r="P5" s="6"/>
    </row>
    <row r="6" spans="1:16" ht="15">
      <c r="A6" s="12"/>
      <c r="B6" s="25">
        <v>311</v>
      </c>
      <c r="C6" s="20" t="s">
        <v>2</v>
      </c>
      <c r="D6" s="46">
        <v>4029964</v>
      </c>
      <c r="E6" s="46">
        <v>0</v>
      </c>
      <c r="F6" s="46">
        <v>179407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4209371</v>
      </c>
      <c r="O6" s="47">
        <f t="shared" si="1"/>
        <v>126.35441556102539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1664203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1664203</v>
      </c>
      <c r="O7" s="47">
        <f t="shared" si="1"/>
        <v>49.95506393708351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500295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500295</v>
      </c>
      <c r="O8" s="47">
        <f t="shared" si="1"/>
        <v>15.017560184907246</v>
      </c>
      <c r="P8" s="9"/>
    </row>
    <row r="9" spans="1:16" ht="15">
      <c r="A9" s="12"/>
      <c r="B9" s="25">
        <v>314.1</v>
      </c>
      <c r="C9" s="20" t="s">
        <v>12</v>
      </c>
      <c r="D9" s="46">
        <v>2196504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2196504</v>
      </c>
      <c r="O9" s="47">
        <f t="shared" si="1"/>
        <v>65.93336134958275</v>
      </c>
      <c r="P9" s="9"/>
    </row>
    <row r="10" spans="1:16" ht="15">
      <c r="A10" s="12"/>
      <c r="B10" s="25">
        <v>314.3</v>
      </c>
      <c r="C10" s="20" t="s">
        <v>13</v>
      </c>
      <c r="D10" s="46">
        <v>325522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325522</v>
      </c>
      <c r="O10" s="47">
        <f t="shared" si="1"/>
        <v>9.771327369874527</v>
      </c>
      <c r="P10" s="9"/>
    </row>
    <row r="11" spans="1:16" ht="15">
      <c r="A11" s="12"/>
      <c r="B11" s="25">
        <v>314.4</v>
      </c>
      <c r="C11" s="20" t="s">
        <v>14</v>
      </c>
      <c r="D11" s="46">
        <v>43256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43256</v>
      </c>
      <c r="O11" s="47">
        <f t="shared" si="1"/>
        <v>1.2984330911928919</v>
      </c>
      <c r="P11" s="9"/>
    </row>
    <row r="12" spans="1:16" ht="15">
      <c r="A12" s="12"/>
      <c r="B12" s="25">
        <v>314.8</v>
      </c>
      <c r="C12" s="20" t="s">
        <v>15</v>
      </c>
      <c r="D12" s="46">
        <v>20181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20181</v>
      </c>
      <c r="O12" s="47">
        <f t="shared" si="1"/>
        <v>0.6057813531848472</v>
      </c>
      <c r="P12" s="9"/>
    </row>
    <row r="13" spans="1:16" ht="15">
      <c r="A13" s="12"/>
      <c r="B13" s="25">
        <v>315</v>
      </c>
      <c r="C13" s="20" t="s">
        <v>16</v>
      </c>
      <c r="D13" s="46">
        <v>1583405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1583405</v>
      </c>
      <c r="O13" s="47">
        <f t="shared" si="1"/>
        <v>47.52971723599688</v>
      </c>
      <c r="P13" s="9"/>
    </row>
    <row r="14" spans="1:16" ht="15">
      <c r="A14" s="12"/>
      <c r="B14" s="25">
        <v>316</v>
      </c>
      <c r="C14" s="20" t="s">
        <v>17</v>
      </c>
      <c r="D14" s="46">
        <v>119077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119077</v>
      </c>
      <c r="O14" s="47">
        <f t="shared" si="1"/>
        <v>3.574383142222489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SUM(D16:D26)</f>
        <v>1917408</v>
      </c>
      <c r="E15" s="32">
        <f t="shared" si="3"/>
        <v>714298</v>
      </c>
      <c r="F15" s="32">
        <f t="shared" si="3"/>
        <v>95856</v>
      </c>
      <c r="G15" s="32">
        <f t="shared" si="3"/>
        <v>0</v>
      </c>
      <c r="H15" s="32">
        <f t="shared" si="3"/>
        <v>0</v>
      </c>
      <c r="I15" s="32">
        <f t="shared" si="3"/>
        <v>378291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3105853</v>
      </c>
      <c r="O15" s="45">
        <f t="shared" si="1"/>
        <v>93.2296632046587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248702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248702</v>
      </c>
      <c r="O16" s="47">
        <f t="shared" si="1"/>
        <v>7.4653899261571715</v>
      </c>
      <c r="P16" s="9"/>
    </row>
    <row r="17" spans="1:16" ht="15">
      <c r="A17" s="12"/>
      <c r="B17" s="25">
        <v>323.1</v>
      </c>
      <c r="C17" s="20" t="s">
        <v>19</v>
      </c>
      <c r="D17" s="46">
        <v>1873785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1873785</v>
      </c>
      <c r="O17" s="47">
        <f t="shared" si="1"/>
        <v>56.246172780212525</v>
      </c>
      <c r="P17" s="9"/>
    </row>
    <row r="18" spans="1:16" ht="15">
      <c r="A18" s="12"/>
      <c r="B18" s="25">
        <v>323.4</v>
      </c>
      <c r="C18" s="20" t="s">
        <v>20</v>
      </c>
      <c r="D18" s="46">
        <v>28278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28278</v>
      </c>
      <c r="O18" s="47">
        <f t="shared" si="1"/>
        <v>0.8488323227471933</v>
      </c>
      <c r="P18" s="9"/>
    </row>
    <row r="19" spans="1:16" ht="15">
      <c r="A19" s="12"/>
      <c r="B19" s="25">
        <v>323.7</v>
      </c>
      <c r="C19" s="20" t="s">
        <v>21</v>
      </c>
      <c r="D19" s="46">
        <v>0</v>
      </c>
      <c r="E19" s="46">
        <v>96685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96685</v>
      </c>
      <c r="O19" s="47">
        <f t="shared" si="1"/>
        <v>2.9022332953112806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8581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8581</v>
      </c>
      <c r="O20" s="47">
        <f t="shared" si="1"/>
        <v>0.2575793960497088</v>
      </c>
      <c r="P20" s="9"/>
    </row>
    <row r="21" spans="1:16" ht="15">
      <c r="A21" s="12"/>
      <c r="B21" s="25">
        <v>324.31</v>
      </c>
      <c r="C21" s="20" t="s">
        <v>81</v>
      </c>
      <c r="D21" s="46">
        <v>0</v>
      </c>
      <c r="E21" s="46">
        <v>15118</v>
      </c>
      <c r="F21" s="46">
        <v>0</v>
      </c>
      <c r="G21" s="46">
        <v>0</v>
      </c>
      <c r="H21" s="46">
        <v>0</v>
      </c>
      <c r="I21" s="46">
        <v>5384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20502</v>
      </c>
      <c r="O21" s="47">
        <f t="shared" si="1"/>
        <v>0.6154169418262593</v>
      </c>
      <c r="P21" s="9"/>
    </row>
    <row r="22" spans="1:16" ht="15">
      <c r="A22" s="12"/>
      <c r="B22" s="25">
        <v>324.32</v>
      </c>
      <c r="C22" s="20" t="s">
        <v>82</v>
      </c>
      <c r="D22" s="46">
        <v>0</v>
      </c>
      <c r="E22" s="46">
        <v>5518</v>
      </c>
      <c r="F22" s="46">
        <v>0</v>
      </c>
      <c r="G22" s="46">
        <v>0</v>
      </c>
      <c r="H22" s="46">
        <v>0</v>
      </c>
      <c r="I22" s="46">
        <v>5847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11365</v>
      </c>
      <c r="O22" s="47">
        <f t="shared" si="1"/>
        <v>0.34114786576214207</v>
      </c>
      <c r="P22" s="9"/>
    </row>
    <row r="23" spans="1:16" ht="15">
      <c r="A23" s="12"/>
      <c r="B23" s="25">
        <v>324.61</v>
      </c>
      <c r="C23" s="20" t="s">
        <v>83</v>
      </c>
      <c r="D23" s="46">
        <v>0</v>
      </c>
      <c r="E23" s="46">
        <v>8400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8400</v>
      </c>
      <c r="O23" s="47">
        <f t="shared" si="1"/>
        <v>0.25214624482199677</v>
      </c>
      <c r="P23" s="9"/>
    </row>
    <row r="24" spans="1:16" ht="15">
      <c r="A24" s="12"/>
      <c r="B24" s="25">
        <v>325.1</v>
      </c>
      <c r="C24" s="20" t="s">
        <v>22</v>
      </c>
      <c r="D24" s="46">
        <v>0</v>
      </c>
      <c r="E24" s="46">
        <v>0</v>
      </c>
      <c r="F24" s="46">
        <v>95856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95856</v>
      </c>
      <c r="O24" s="47">
        <f t="shared" si="1"/>
        <v>2.877348862340157</v>
      </c>
      <c r="P24" s="9"/>
    </row>
    <row r="25" spans="1:16" ht="15">
      <c r="A25" s="12"/>
      <c r="B25" s="25">
        <v>325.2</v>
      </c>
      <c r="C25" s="20" t="s">
        <v>23</v>
      </c>
      <c r="D25" s="46">
        <v>0</v>
      </c>
      <c r="E25" s="46">
        <v>551318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551318</v>
      </c>
      <c r="O25" s="47">
        <f t="shared" si="1"/>
        <v>16.54913850033019</v>
      </c>
      <c r="P25" s="9"/>
    </row>
    <row r="26" spans="1:16" ht="15">
      <c r="A26" s="12"/>
      <c r="B26" s="25">
        <v>329</v>
      </c>
      <c r="C26" s="20" t="s">
        <v>24</v>
      </c>
      <c r="D26" s="46">
        <v>15345</v>
      </c>
      <c r="E26" s="46">
        <v>28678</v>
      </c>
      <c r="F26" s="46">
        <v>0</v>
      </c>
      <c r="G26" s="46">
        <v>0</v>
      </c>
      <c r="H26" s="46">
        <v>0</v>
      </c>
      <c r="I26" s="46">
        <v>118358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8">SUM(D26:M26)</f>
        <v>162381</v>
      </c>
      <c r="O26" s="47">
        <f t="shared" si="1"/>
        <v>4.874257069100078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SUM(D28:D37)</f>
        <v>3027477</v>
      </c>
      <c r="E27" s="32">
        <f t="shared" si="6"/>
        <v>255386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747749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4030612</v>
      </c>
      <c r="O27" s="45">
        <f t="shared" si="1"/>
        <v>120.98853334934262</v>
      </c>
      <c r="P27" s="10"/>
    </row>
    <row r="28" spans="1:16" ht="15">
      <c r="A28" s="12"/>
      <c r="B28" s="25">
        <v>331.2</v>
      </c>
      <c r="C28" s="20" t="s">
        <v>25</v>
      </c>
      <c r="D28" s="46">
        <v>5806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5806</v>
      </c>
      <c r="O28" s="47">
        <f t="shared" si="1"/>
        <v>0.17428108302815634</v>
      </c>
      <c r="P28" s="9"/>
    </row>
    <row r="29" spans="1:16" ht="15">
      <c r="A29" s="12"/>
      <c r="B29" s="25">
        <v>331.39</v>
      </c>
      <c r="C29" s="20" t="s">
        <v>27</v>
      </c>
      <c r="D29" s="46">
        <v>12955</v>
      </c>
      <c r="E29" s="46">
        <v>0</v>
      </c>
      <c r="F29" s="46">
        <v>0</v>
      </c>
      <c r="G29" s="46">
        <v>0</v>
      </c>
      <c r="H29" s="46">
        <v>0</v>
      </c>
      <c r="I29" s="46">
        <v>39394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52349</v>
      </c>
      <c r="O29" s="47">
        <f t="shared" si="1"/>
        <v>1.5713814012127034</v>
      </c>
      <c r="P29" s="9"/>
    </row>
    <row r="30" spans="1:16" ht="15">
      <c r="A30" s="12"/>
      <c r="B30" s="25">
        <v>334.34</v>
      </c>
      <c r="C30" s="20" t="s">
        <v>28</v>
      </c>
      <c r="D30" s="46">
        <v>0</v>
      </c>
      <c r="E30" s="46">
        <v>67150</v>
      </c>
      <c r="F30" s="46">
        <v>0</v>
      </c>
      <c r="G30" s="46">
        <v>0</v>
      </c>
      <c r="H30" s="46">
        <v>0</v>
      </c>
      <c r="I30" s="46">
        <v>242386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309536</v>
      </c>
      <c r="O30" s="47">
        <f t="shared" si="1"/>
        <v>9.29146905205019</v>
      </c>
      <c r="P30" s="9"/>
    </row>
    <row r="31" spans="1:16" ht="15">
      <c r="A31" s="12"/>
      <c r="B31" s="25">
        <v>334.9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2196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2196</v>
      </c>
      <c r="O31" s="47">
        <f t="shared" si="1"/>
        <v>0.06591823257489343</v>
      </c>
      <c r="P31" s="9"/>
    </row>
    <row r="32" spans="1:16" ht="15">
      <c r="A32" s="12"/>
      <c r="B32" s="25">
        <v>335.12</v>
      </c>
      <c r="C32" s="20" t="s">
        <v>31</v>
      </c>
      <c r="D32" s="46">
        <v>916097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916097</v>
      </c>
      <c r="O32" s="47">
        <f t="shared" si="1"/>
        <v>27.49885933841628</v>
      </c>
      <c r="P32" s="9"/>
    </row>
    <row r="33" spans="1:16" ht="15">
      <c r="A33" s="12"/>
      <c r="B33" s="25">
        <v>335.14</v>
      </c>
      <c r="C33" s="20" t="s">
        <v>32</v>
      </c>
      <c r="D33" s="46">
        <v>10175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10175</v>
      </c>
      <c r="O33" s="47">
        <f t="shared" si="1"/>
        <v>0.3054271477456925</v>
      </c>
      <c r="P33" s="9"/>
    </row>
    <row r="34" spans="1:16" ht="15">
      <c r="A34" s="12"/>
      <c r="B34" s="25">
        <v>335.15</v>
      </c>
      <c r="C34" s="20" t="s">
        <v>33</v>
      </c>
      <c r="D34" s="46">
        <v>11774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11774</v>
      </c>
      <c r="O34" s="47">
        <f t="shared" si="1"/>
        <v>0.35342498649216547</v>
      </c>
      <c r="P34" s="9"/>
    </row>
    <row r="35" spans="1:16" ht="15">
      <c r="A35" s="12"/>
      <c r="B35" s="25">
        <v>335.18</v>
      </c>
      <c r="C35" s="20" t="s">
        <v>34</v>
      </c>
      <c r="D35" s="46">
        <v>1873114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1873114</v>
      </c>
      <c r="O35" s="47">
        <f t="shared" si="1"/>
        <v>56.22603109803686</v>
      </c>
      <c r="P35" s="9"/>
    </row>
    <row r="36" spans="1:16" ht="15">
      <c r="A36" s="12"/>
      <c r="B36" s="25">
        <v>337.4</v>
      </c>
      <c r="C36" s="20" t="s">
        <v>37</v>
      </c>
      <c r="D36" s="46">
        <v>2159</v>
      </c>
      <c r="E36" s="46">
        <v>0</v>
      </c>
      <c r="F36" s="46">
        <v>0</v>
      </c>
      <c r="G36" s="46">
        <v>0</v>
      </c>
      <c r="H36" s="46">
        <v>0</v>
      </c>
      <c r="I36" s="46">
        <v>463773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465932</v>
      </c>
      <c r="O36" s="47">
        <f t="shared" si="1"/>
        <v>13.986071921714595</v>
      </c>
      <c r="P36" s="9"/>
    </row>
    <row r="37" spans="1:16" ht="15">
      <c r="A37" s="12"/>
      <c r="B37" s="25">
        <v>338</v>
      </c>
      <c r="C37" s="20" t="s">
        <v>38</v>
      </c>
      <c r="D37" s="46">
        <v>195397</v>
      </c>
      <c r="E37" s="46">
        <v>188236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383633</v>
      </c>
      <c r="O37" s="47">
        <f aca="true" t="shared" si="7" ref="O37:O64">(N37/O$66)</f>
        <v>11.515669088071082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SUM(D39:D48)</f>
        <v>403987</v>
      </c>
      <c r="E38" s="32">
        <f t="shared" si="8"/>
        <v>2361693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9848014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12613694</v>
      </c>
      <c r="O38" s="45">
        <f t="shared" si="7"/>
        <v>378.6304256468752</v>
      </c>
      <c r="P38" s="10"/>
    </row>
    <row r="39" spans="1:16" ht="15">
      <c r="A39" s="12"/>
      <c r="B39" s="25">
        <v>341.9</v>
      </c>
      <c r="C39" s="20" t="s">
        <v>46</v>
      </c>
      <c r="D39" s="46">
        <v>4360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4360</v>
      </c>
      <c r="O39" s="47">
        <f t="shared" si="7"/>
        <v>0.13087590802665547</v>
      </c>
      <c r="P39" s="9"/>
    </row>
    <row r="40" spans="1:16" ht="15">
      <c r="A40" s="12"/>
      <c r="B40" s="25">
        <v>342.1</v>
      </c>
      <c r="C40" s="20" t="s">
        <v>47</v>
      </c>
      <c r="D40" s="46">
        <v>72439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72439</v>
      </c>
      <c r="O40" s="47">
        <f t="shared" si="7"/>
        <v>2.1744311700786456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3868375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3868375</v>
      </c>
      <c r="O41" s="47">
        <f t="shared" si="7"/>
        <v>116.11859878729663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2352287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2352287</v>
      </c>
      <c r="O42" s="47">
        <f t="shared" si="7"/>
        <v>70.60956354685717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4940148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4940148</v>
      </c>
      <c r="O43" s="47">
        <f t="shared" si="7"/>
        <v>148.29044846010686</v>
      </c>
      <c r="P43" s="9"/>
    </row>
    <row r="44" spans="1:16" ht="15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1039491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1039491</v>
      </c>
      <c r="O44" s="47">
        <f t="shared" si="7"/>
        <v>31.202827640031217</v>
      </c>
      <c r="P44" s="9"/>
    </row>
    <row r="45" spans="1:16" ht="15">
      <c r="A45" s="12"/>
      <c r="B45" s="25">
        <v>344.9</v>
      </c>
      <c r="C45" s="20" t="s">
        <v>53</v>
      </c>
      <c r="D45" s="46">
        <v>75582</v>
      </c>
      <c r="E45" s="46">
        <v>9406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84988</v>
      </c>
      <c r="O45" s="47">
        <f t="shared" si="7"/>
        <v>2.55111964939665</v>
      </c>
      <c r="P45" s="9"/>
    </row>
    <row r="46" spans="1:16" ht="15">
      <c r="A46" s="12"/>
      <c r="B46" s="25">
        <v>347.2</v>
      </c>
      <c r="C46" s="20" t="s">
        <v>54</v>
      </c>
      <c r="D46" s="46">
        <v>149267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149267</v>
      </c>
      <c r="O46" s="47">
        <f t="shared" si="7"/>
        <v>4.480608753076784</v>
      </c>
      <c r="P46" s="9"/>
    </row>
    <row r="47" spans="1:16" ht="15">
      <c r="A47" s="12"/>
      <c r="B47" s="25">
        <v>347.4</v>
      </c>
      <c r="C47" s="20" t="s">
        <v>55</v>
      </c>
      <c r="D47" s="46">
        <v>6075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6075</v>
      </c>
      <c r="O47" s="47">
        <f t="shared" si="7"/>
        <v>0.1823557663444798</v>
      </c>
      <c r="P47" s="9"/>
    </row>
    <row r="48" spans="1:16" ht="15">
      <c r="A48" s="12"/>
      <c r="B48" s="25">
        <v>347.5</v>
      </c>
      <c r="C48" s="20" t="s">
        <v>56</v>
      </c>
      <c r="D48" s="46">
        <v>96264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96264</v>
      </c>
      <c r="O48" s="47">
        <f t="shared" si="7"/>
        <v>2.889595965660083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SUM(D50:D51)</f>
        <v>239319</v>
      </c>
      <c r="E49" s="32">
        <f t="shared" si="10"/>
        <v>50059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289378</v>
      </c>
      <c r="O49" s="45">
        <f t="shared" si="7"/>
        <v>8.686378099297592</v>
      </c>
      <c r="P49" s="10"/>
    </row>
    <row r="50" spans="1:16" ht="15">
      <c r="A50" s="13"/>
      <c r="B50" s="39">
        <v>351.1</v>
      </c>
      <c r="C50" s="21" t="s">
        <v>59</v>
      </c>
      <c r="D50" s="46">
        <v>239319</v>
      </c>
      <c r="E50" s="46">
        <v>23469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262788</v>
      </c>
      <c r="O50" s="47">
        <f t="shared" si="7"/>
        <v>7.888215164795581</v>
      </c>
      <c r="P50" s="9"/>
    </row>
    <row r="51" spans="1:16" ht="15">
      <c r="A51" s="13"/>
      <c r="B51" s="39">
        <v>351.9</v>
      </c>
      <c r="C51" s="21" t="s">
        <v>60</v>
      </c>
      <c r="D51" s="46">
        <v>0</v>
      </c>
      <c r="E51" s="46">
        <v>26590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26590</v>
      </c>
      <c r="O51" s="47">
        <f t="shared" si="7"/>
        <v>0.7981629345020111</v>
      </c>
      <c r="P51" s="9"/>
    </row>
    <row r="52" spans="1:16" ht="15.75">
      <c r="A52" s="29" t="s">
        <v>3</v>
      </c>
      <c r="B52" s="30"/>
      <c r="C52" s="31"/>
      <c r="D52" s="32">
        <f aca="true" t="shared" si="11" ref="D52:M52">SUM(D53:D59)</f>
        <v>401435</v>
      </c>
      <c r="E52" s="32">
        <f t="shared" si="11"/>
        <v>83459</v>
      </c>
      <c r="F52" s="32">
        <f t="shared" si="11"/>
        <v>178091</v>
      </c>
      <c r="G52" s="32">
        <f t="shared" si="11"/>
        <v>24411</v>
      </c>
      <c r="H52" s="32">
        <f t="shared" si="11"/>
        <v>0</v>
      </c>
      <c r="I52" s="32">
        <f t="shared" si="11"/>
        <v>206868</v>
      </c>
      <c r="J52" s="32">
        <f t="shared" si="11"/>
        <v>0</v>
      </c>
      <c r="K52" s="32">
        <f t="shared" si="11"/>
        <v>1128832</v>
      </c>
      <c r="L52" s="32">
        <f t="shared" si="11"/>
        <v>0</v>
      </c>
      <c r="M52" s="32">
        <f t="shared" si="11"/>
        <v>0</v>
      </c>
      <c r="N52" s="32">
        <f>SUM(D52:M52)</f>
        <v>2023096</v>
      </c>
      <c r="O52" s="45">
        <f t="shared" si="7"/>
        <v>60.728102299333614</v>
      </c>
      <c r="P52" s="10"/>
    </row>
    <row r="53" spans="1:16" ht="15">
      <c r="A53" s="12"/>
      <c r="B53" s="25">
        <v>361.1</v>
      </c>
      <c r="C53" s="20" t="s">
        <v>61</v>
      </c>
      <c r="D53" s="46">
        <v>89837</v>
      </c>
      <c r="E53" s="46">
        <v>62870</v>
      </c>
      <c r="F53" s="46">
        <v>130579</v>
      </c>
      <c r="G53" s="46">
        <v>24411</v>
      </c>
      <c r="H53" s="46">
        <v>0</v>
      </c>
      <c r="I53" s="46">
        <v>54010</v>
      </c>
      <c r="J53" s="46">
        <v>0</v>
      </c>
      <c r="K53" s="46">
        <v>-1814000</v>
      </c>
      <c r="L53" s="46">
        <v>0</v>
      </c>
      <c r="M53" s="46">
        <v>0</v>
      </c>
      <c r="N53" s="46">
        <f>SUM(D53:M53)</f>
        <v>-1452293</v>
      </c>
      <c r="O53" s="47">
        <f t="shared" si="7"/>
        <v>-43.594074563246686</v>
      </c>
      <c r="P53" s="9"/>
    </row>
    <row r="54" spans="1:16" ht="15">
      <c r="A54" s="12"/>
      <c r="B54" s="25">
        <v>362</v>
      </c>
      <c r="C54" s="20" t="s">
        <v>63</v>
      </c>
      <c r="D54" s="46">
        <v>152861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2" ref="N54:N59">SUM(D54:M54)</f>
        <v>152861</v>
      </c>
      <c r="O54" s="47">
        <f t="shared" si="7"/>
        <v>4.588491324968482</v>
      </c>
      <c r="P54" s="9"/>
    </row>
    <row r="55" spans="1:16" ht="15">
      <c r="A55" s="12"/>
      <c r="B55" s="25">
        <v>364</v>
      </c>
      <c r="C55" s="20" t="s">
        <v>64</v>
      </c>
      <c r="D55" s="46">
        <v>39232</v>
      </c>
      <c r="E55" s="46">
        <v>14880</v>
      </c>
      <c r="F55" s="46">
        <v>0</v>
      </c>
      <c r="G55" s="46">
        <v>0</v>
      </c>
      <c r="H55" s="46">
        <v>0</v>
      </c>
      <c r="I55" s="46">
        <v>568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54680</v>
      </c>
      <c r="O55" s="47">
        <f t="shared" si="7"/>
        <v>1.6413519841508075</v>
      </c>
      <c r="P55" s="9"/>
    </row>
    <row r="56" spans="1:16" ht="15">
      <c r="A56" s="12"/>
      <c r="B56" s="25">
        <v>366</v>
      </c>
      <c r="C56" s="20" t="s">
        <v>65</v>
      </c>
      <c r="D56" s="46">
        <v>10913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10913</v>
      </c>
      <c r="O56" s="47">
        <f t="shared" si="7"/>
        <v>0.3275799963979108</v>
      </c>
      <c r="P56" s="9"/>
    </row>
    <row r="57" spans="1:16" ht="15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2942832</v>
      </c>
      <c r="L57" s="46">
        <v>0</v>
      </c>
      <c r="M57" s="46">
        <v>0</v>
      </c>
      <c r="N57" s="46">
        <f t="shared" si="12"/>
        <v>2942832</v>
      </c>
      <c r="O57" s="47">
        <f t="shared" si="7"/>
        <v>88.336194993096</v>
      </c>
      <c r="P57" s="9"/>
    </row>
    <row r="58" spans="1:16" ht="15">
      <c r="A58" s="12"/>
      <c r="B58" s="25">
        <v>369.3</v>
      </c>
      <c r="C58" s="20" t="s">
        <v>67</v>
      </c>
      <c r="D58" s="46">
        <v>16148</v>
      </c>
      <c r="E58" s="46">
        <v>1000</v>
      </c>
      <c r="F58" s="46">
        <v>0</v>
      </c>
      <c r="G58" s="46">
        <v>0</v>
      </c>
      <c r="H58" s="46">
        <v>0</v>
      </c>
      <c r="I58" s="46">
        <v>147727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164875</v>
      </c>
      <c r="O58" s="47">
        <f t="shared" si="7"/>
        <v>4.949120489884133</v>
      </c>
      <c r="P58" s="9"/>
    </row>
    <row r="59" spans="1:16" ht="15">
      <c r="A59" s="12"/>
      <c r="B59" s="25">
        <v>369.9</v>
      </c>
      <c r="C59" s="20" t="s">
        <v>68</v>
      </c>
      <c r="D59" s="46">
        <v>92444</v>
      </c>
      <c r="E59" s="46">
        <v>4709</v>
      </c>
      <c r="F59" s="46">
        <v>47512</v>
      </c>
      <c r="G59" s="46">
        <v>0</v>
      </c>
      <c r="H59" s="46">
        <v>0</v>
      </c>
      <c r="I59" s="46">
        <v>4563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149228</v>
      </c>
      <c r="O59" s="47">
        <f t="shared" si="7"/>
        <v>4.479438074082968</v>
      </c>
      <c r="P59" s="9"/>
    </row>
    <row r="60" spans="1:16" ht="15.75">
      <c r="A60" s="29" t="s">
        <v>45</v>
      </c>
      <c r="B60" s="30"/>
      <c r="C60" s="31"/>
      <c r="D60" s="32">
        <f aca="true" t="shared" si="13" ref="D60:M60">SUM(D61:D63)</f>
        <v>2725086</v>
      </c>
      <c r="E60" s="32">
        <f t="shared" si="13"/>
        <v>0</v>
      </c>
      <c r="F60" s="32">
        <f t="shared" si="13"/>
        <v>2488246</v>
      </c>
      <c r="G60" s="32">
        <f t="shared" si="13"/>
        <v>0</v>
      </c>
      <c r="H60" s="32">
        <f t="shared" si="13"/>
        <v>0</v>
      </c>
      <c r="I60" s="32">
        <f t="shared" si="13"/>
        <v>74977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5288309</v>
      </c>
      <c r="O60" s="45">
        <f t="shared" si="7"/>
        <v>158.74133997718675</v>
      </c>
      <c r="P60" s="9"/>
    </row>
    <row r="61" spans="1:16" ht="15">
      <c r="A61" s="12"/>
      <c r="B61" s="25">
        <v>381</v>
      </c>
      <c r="C61" s="20" t="s">
        <v>69</v>
      </c>
      <c r="D61" s="46">
        <v>2725086</v>
      </c>
      <c r="E61" s="46">
        <v>0</v>
      </c>
      <c r="F61" s="46">
        <v>1111000</v>
      </c>
      <c r="G61" s="46">
        <v>0</v>
      </c>
      <c r="H61" s="46">
        <v>0</v>
      </c>
      <c r="I61" s="46">
        <v>65352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3901438</v>
      </c>
      <c r="O61" s="47">
        <f t="shared" si="7"/>
        <v>117.11106441736207</v>
      </c>
      <c r="P61" s="9"/>
    </row>
    <row r="62" spans="1:16" ht="15">
      <c r="A62" s="12"/>
      <c r="B62" s="25">
        <v>384</v>
      </c>
      <c r="C62" s="20" t="s">
        <v>90</v>
      </c>
      <c r="D62" s="46">
        <v>0</v>
      </c>
      <c r="E62" s="46">
        <v>0</v>
      </c>
      <c r="F62" s="46">
        <v>1377246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1377246</v>
      </c>
      <c r="O62" s="47">
        <f t="shared" si="7"/>
        <v>41.341357987632826</v>
      </c>
      <c r="P62" s="9"/>
    </row>
    <row r="63" spans="1:16" ht="15.75" thickBot="1">
      <c r="A63" s="12"/>
      <c r="B63" s="25">
        <v>389.8</v>
      </c>
      <c r="C63" s="20" t="s">
        <v>86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9625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9625</v>
      </c>
      <c r="O63" s="47">
        <f t="shared" si="7"/>
        <v>0.2889175721918713</v>
      </c>
      <c r="P63" s="9"/>
    </row>
    <row r="64" spans="1:119" ht="16.5" thickBot="1">
      <c r="A64" s="14" t="s">
        <v>57</v>
      </c>
      <c r="B64" s="23"/>
      <c r="C64" s="22"/>
      <c r="D64" s="15">
        <f aca="true" t="shared" si="14" ref="D64:M64">SUM(D5,D15,D27,D38,D49,D52,D60)</f>
        <v>17032621</v>
      </c>
      <c r="E64" s="15">
        <f t="shared" si="14"/>
        <v>5629393</v>
      </c>
      <c r="F64" s="15">
        <f t="shared" si="14"/>
        <v>2941600</v>
      </c>
      <c r="G64" s="15">
        <f t="shared" si="14"/>
        <v>24411</v>
      </c>
      <c r="H64" s="15">
        <f t="shared" si="14"/>
        <v>0</v>
      </c>
      <c r="I64" s="15">
        <f t="shared" si="14"/>
        <v>11255899</v>
      </c>
      <c r="J64" s="15">
        <f t="shared" si="14"/>
        <v>0</v>
      </c>
      <c r="K64" s="15">
        <f t="shared" si="14"/>
        <v>1128832</v>
      </c>
      <c r="L64" s="15">
        <f t="shared" si="14"/>
        <v>0</v>
      </c>
      <c r="M64" s="15">
        <f t="shared" si="14"/>
        <v>0</v>
      </c>
      <c r="N64" s="15">
        <f>SUM(D64:M64)</f>
        <v>38012756</v>
      </c>
      <c r="O64" s="38">
        <f t="shared" si="7"/>
        <v>1141.044485801765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91</v>
      </c>
      <c r="M66" s="48"/>
      <c r="N66" s="48"/>
      <c r="O66" s="43">
        <v>33314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4548882</v>
      </c>
      <c r="E5" s="27">
        <f t="shared" si="0"/>
        <v>5760792</v>
      </c>
      <c r="F5" s="27">
        <f t="shared" si="0"/>
        <v>193396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10503070</v>
      </c>
      <c r="O5" s="33">
        <f aca="true" t="shared" si="1" ref="O5:O36">(N5/O$70)</f>
        <v>315.5780902589989</v>
      </c>
      <c r="P5" s="6"/>
    </row>
    <row r="6" spans="1:16" ht="15">
      <c r="A6" s="12"/>
      <c r="B6" s="25">
        <v>311</v>
      </c>
      <c r="C6" s="20" t="s">
        <v>2</v>
      </c>
      <c r="D6" s="46">
        <v>4344729</v>
      </c>
      <c r="E6" s="46">
        <v>0</v>
      </c>
      <c r="F6" s="46">
        <v>193396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4538125</v>
      </c>
      <c r="O6" s="47">
        <f t="shared" si="1"/>
        <v>136.35373475151735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718285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718285</v>
      </c>
      <c r="O7" s="47">
        <f t="shared" si="1"/>
        <v>21.58178595036356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506502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506502</v>
      </c>
      <c r="O8" s="47">
        <f t="shared" si="1"/>
        <v>15.218496484586263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2469621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2469621</v>
      </c>
      <c r="O9" s="47">
        <f t="shared" si="1"/>
        <v>74.2029024698035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305510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305510</v>
      </c>
      <c r="O10" s="47">
        <f t="shared" si="1"/>
        <v>9.179436331951205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36595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36595</v>
      </c>
      <c r="O11" s="47">
        <f t="shared" si="1"/>
        <v>1.0995432966768823</v>
      </c>
      <c r="P11" s="9"/>
    </row>
    <row r="12" spans="1:16" ht="15">
      <c r="A12" s="12"/>
      <c r="B12" s="25">
        <v>314.8</v>
      </c>
      <c r="C12" s="20" t="s">
        <v>15</v>
      </c>
      <c r="D12" s="46">
        <v>0</v>
      </c>
      <c r="E12" s="46">
        <v>20678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20678</v>
      </c>
      <c r="O12" s="47">
        <f t="shared" si="1"/>
        <v>0.621296797067484</v>
      </c>
      <c r="P12" s="9"/>
    </row>
    <row r="13" spans="1:16" ht="15">
      <c r="A13" s="12"/>
      <c r="B13" s="25">
        <v>315</v>
      </c>
      <c r="C13" s="20" t="s">
        <v>16</v>
      </c>
      <c r="D13" s="46">
        <v>0</v>
      </c>
      <c r="E13" s="46">
        <v>1703601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1703601</v>
      </c>
      <c r="O13" s="47">
        <f t="shared" si="1"/>
        <v>51.18685776095187</v>
      </c>
      <c r="P13" s="9"/>
    </row>
    <row r="14" spans="1:16" ht="15">
      <c r="A14" s="12"/>
      <c r="B14" s="25">
        <v>316</v>
      </c>
      <c r="C14" s="20" t="s">
        <v>17</v>
      </c>
      <c r="D14" s="46">
        <v>204153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204153</v>
      </c>
      <c r="O14" s="47">
        <f t="shared" si="1"/>
        <v>6.1340364160807646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SUM(D16:D26)</f>
        <v>64993</v>
      </c>
      <c r="E15" s="32">
        <f t="shared" si="3"/>
        <v>2918376</v>
      </c>
      <c r="F15" s="32">
        <f t="shared" si="3"/>
        <v>88901</v>
      </c>
      <c r="G15" s="32">
        <f t="shared" si="3"/>
        <v>0</v>
      </c>
      <c r="H15" s="32">
        <f t="shared" si="3"/>
        <v>0</v>
      </c>
      <c r="I15" s="32">
        <f t="shared" si="3"/>
        <v>334462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3406732</v>
      </c>
      <c r="O15" s="45">
        <f t="shared" si="1"/>
        <v>102.3595937744126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242964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242964</v>
      </c>
      <c r="O16" s="47">
        <f t="shared" si="1"/>
        <v>7.300162249864791</v>
      </c>
      <c r="P16" s="9"/>
    </row>
    <row r="17" spans="1:16" ht="15">
      <c r="A17" s="12"/>
      <c r="B17" s="25">
        <v>323.1</v>
      </c>
      <c r="C17" s="20" t="s">
        <v>19</v>
      </c>
      <c r="D17" s="46">
        <v>0</v>
      </c>
      <c r="E17" s="46">
        <v>2173849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2173849</v>
      </c>
      <c r="O17" s="47">
        <f t="shared" si="1"/>
        <v>65.31605672736013</v>
      </c>
      <c r="P17" s="9"/>
    </row>
    <row r="18" spans="1:16" ht="15">
      <c r="A18" s="12"/>
      <c r="B18" s="25">
        <v>323.4</v>
      </c>
      <c r="C18" s="20" t="s">
        <v>20</v>
      </c>
      <c r="D18" s="46">
        <v>40663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40663</v>
      </c>
      <c r="O18" s="47">
        <f t="shared" si="1"/>
        <v>1.221771528153356</v>
      </c>
      <c r="P18" s="9"/>
    </row>
    <row r="19" spans="1:16" ht="15">
      <c r="A19" s="12"/>
      <c r="B19" s="25">
        <v>323.7</v>
      </c>
      <c r="C19" s="20" t="s">
        <v>21</v>
      </c>
      <c r="D19" s="46">
        <v>0</v>
      </c>
      <c r="E19" s="46">
        <v>98462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98462</v>
      </c>
      <c r="O19" s="47">
        <f t="shared" si="1"/>
        <v>2.958415960579292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22338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22338</v>
      </c>
      <c r="O20" s="47">
        <f t="shared" si="1"/>
        <v>0.6711736073553272</v>
      </c>
      <c r="P20" s="9"/>
    </row>
    <row r="21" spans="1:16" ht="15">
      <c r="A21" s="12"/>
      <c r="B21" s="25">
        <v>324.31</v>
      </c>
      <c r="C21" s="20" t="s">
        <v>81</v>
      </c>
      <c r="D21" s="46">
        <v>0</v>
      </c>
      <c r="E21" s="46">
        <v>4935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4935</v>
      </c>
      <c r="O21" s="47">
        <f t="shared" si="1"/>
        <v>0.14827834865693168</v>
      </c>
      <c r="P21" s="9"/>
    </row>
    <row r="22" spans="1:16" ht="15">
      <c r="A22" s="12"/>
      <c r="B22" s="25">
        <v>324.32</v>
      </c>
      <c r="C22" s="20" t="s">
        <v>82</v>
      </c>
      <c r="D22" s="46">
        <v>0</v>
      </c>
      <c r="E22" s="46">
        <v>45178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45178</v>
      </c>
      <c r="O22" s="47">
        <f t="shared" si="1"/>
        <v>1.3574304428820383</v>
      </c>
      <c r="P22" s="9"/>
    </row>
    <row r="23" spans="1:16" ht="15">
      <c r="A23" s="12"/>
      <c r="B23" s="25">
        <v>324.61</v>
      </c>
      <c r="C23" s="20" t="s">
        <v>83</v>
      </c>
      <c r="D23" s="46">
        <v>0</v>
      </c>
      <c r="E23" s="46">
        <v>8400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8400</v>
      </c>
      <c r="O23" s="47">
        <f t="shared" si="1"/>
        <v>0.2523886785649901</v>
      </c>
      <c r="P23" s="9"/>
    </row>
    <row r="24" spans="1:16" ht="15">
      <c r="A24" s="12"/>
      <c r="B24" s="25">
        <v>325.1</v>
      </c>
      <c r="C24" s="20" t="s">
        <v>22</v>
      </c>
      <c r="D24" s="46">
        <v>0</v>
      </c>
      <c r="E24" s="46">
        <v>135</v>
      </c>
      <c r="F24" s="46">
        <v>88901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89036</v>
      </c>
      <c r="O24" s="47">
        <f t="shared" si="1"/>
        <v>2.675199807703864</v>
      </c>
      <c r="P24" s="9"/>
    </row>
    <row r="25" spans="1:16" ht="15">
      <c r="A25" s="12"/>
      <c r="B25" s="25">
        <v>325.2</v>
      </c>
      <c r="C25" s="20" t="s">
        <v>23</v>
      </c>
      <c r="D25" s="46">
        <v>0</v>
      </c>
      <c r="E25" s="46">
        <v>551539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551539</v>
      </c>
      <c r="O25" s="47">
        <f t="shared" si="1"/>
        <v>16.57169040322096</v>
      </c>
      <c r="P25" s="9"/>
    </row>
    <row r="26" spans="1:16" ht="15">
      <c r="A26" s="12"/>
      <c r="B26" s="25">
        <v>329</v>
      </c>
      <c r="C26" s="20" t="s">
        <v>24</v>
      </c>
      <c r="D26" s="46">
        <v>24330</v>
      </c>
      <c r="E26" s="46">
        <v>13540</v>
      </c>
      <c r="F26" s="46">
        <v>0</v>
      </c>
      <c r="G26" s="46">
        <v>0</v>
      </c>
      <c r="H26" s="46">
        <v>0</v>
      </c>
      <c r="I26" s="46">
        <v>91498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129368</v>
      </c>
      <c r="O26" s="47">
        <f t="shared" si="1"/>
        <v>3.887026020070909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SUM(D28:D40)</f>
        <v>3003597</v>
      </c>
      <c r="E27" s="32">
        <f t="shared" si="5"/>
        <v>1401955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4405552</v>
      </c>
      <c r="O27" s="45">
        <f t="shared" si="1"/>
        <v>132.37041043206537</v>
      </c>
      <c r="P27" s="10"/>
    </row>
    <row r="28" spans="1:16" ht="15">
      <c r="A28" s="12"/>
      <c r="B28" s="25">
        <v>331.2</v>
      </c>
      <c r="C28" s="20" t="s">
        <v>25</v>
      </c>
      <c r="D28" s="46">
        <v>146952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146952</v>
      </c>
      <c r="O28" s="47">
        <f t="shared" si="1"/>
        <v>4.415359653866955</v>
      </c>
      <c r="P28" s="9"/>
    </row>
    <row r="29" spans="1:16" ht="15">
      <c r="A29" s="12"/>
      <c r="B29" s="25">
        <v>331.39</v>
      </c>
      <c r="C29" s="20" t="s">
        <v>27</v>
      </c>
      <c r="D29" s="46">
        <v>0</v>
      </c>
      <c r="E29" s="46">
        <v>2170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2170</v>
      </c>
      <c r="O29" s="47">
        <f t="shared" si="1"/>
        <v>0.06520040862928911</v>
      </c>
      <c r="P29" s="9"/>
    </row>
    <row r="30" spans="1:16" ht="15">
      <c r="A30" s="12"/>
      <c r="B30" s="25">
        <v>334.34</v>
      </c>
      <c r="C30" s="20" t="s">
        <v>28</v>
      </c>
      <c r="D30" s="46">
        <v>124</v>
      </c>
      <c r="E30" s="46">
        <v>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157</v>
      </c>
      <c r="O30" s="47">
        <f t="shared" si="1"/>
        <v>0.0047172645874646955</v>
      </c>
      <c r="P30" s="9"/>
    </row>
    <row r="31" spans="1:16" ht="15">
      <c r="A31" s="12"/>
      <c r="B31" s="25">
        <v>334.7</v>
      </c>
      <c r="C31" s="20" t="s">
        <v>29</v>
      </c>
      <c r="D31" s="46">
        <v>74457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6" ref="N31:N37">SUM(D31:M31)</f>
        <v>74457</v>
      </c>
      <c r="O31" s="47">
        <f t="shared" si="1"/>
        <v>2.2371552190373176</v>
      </c>
      <c r="P31" s="9"/>
    </row>
    <row r="32" spans="1:16" ht="15">
      <c r="A32" s="12"/>
      <c r="B32" s="25">
        <v>334.9</v>
      </c>
      <c r="C32" s="20" t="s">
        <v>30</v>
      </c>
      <c r="D32" s="46">
        <v>0</v>
      </c>
      <c r="E32" s="46">
        <v>352489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352489</v>
      </c>
      <c r="O32" s="47">
        <f t="shared" si="1"/>
        <v>10.590980109368427</v>
      </c>
      <c r="P32" s="9"/>
    </row>
    <row r="33" spans="1:16" ht="15">
      <c r="A33" s="12"/>
      <c r="B33" s="25">
        <v>335.12</v>
      </c>
      <c r="C33" s="20" t="s">
        <v>31</v>
      </c>
      <c r="D33" s="46">
        <v>893066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893066</v>
      </c>
      <c r="O33" s="47">
        <f t="shared" si="1"/>
        <v>26.833303287062076</v>
      </c>
      <c r="P33" s="9"/>
    </row>
    <row r="34" spans="1:16" ht="15">
      <c r="A34" s="12"/>
      <c r="B34" s="25">
        <v>335.14</v>
      </c>
      <c r="C34" s="20" t="s">
        <v>32</v>
      </c>
      <c r="D34" s="46">
        <v>10927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10927</v>
      </c>
      <c r="O34" s="47">
        <f t="shared" si="1"/>
        <v>0.3283156060332913</v>
      </c>
      <c r="P34" s="9"/>
    </row>
    <row r="35" spans="1:16" ht="15">
      <c r="A35" s="12"/>
      <c r="B35" s="25">
        <v>335.15</v>
      </c>
      <c r="C35" s="20" t="s">
        <v>33</v>
      </c>
      <c r="D35" s="46">
        <v>6672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6672</v>
      </c>
      <c r="O35" s="47">
        <f t="shared" si="1"/>
        <v>0.2004687218316207</v>
      </c>
      <c r="P35" s="9"/>
    </row>
    <row r="36" spans="1:16" ht="15">
      <c r="A36" s="12"/>
      <c r="B36" s="25">
        <v>335.18</v>
      </c>
      <c r="C36" s="20" t="s">
        <v>34</v>
      </c>
      <c r="D36" s="46">
        <v>1852200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1852200</v>
      </c>
      <c r="O36" s="47">
        <f t="shared" si="1"/>
        <v>55.65170362358031</v>
      </c>
      <c r="P36" s="9"/>
    </row>
    <row r="37" spans="1:16" ht="15">
      <c r="A37" s="12"/>
      <c r="B37" s="25">
        <v>335.49</v>
      </c>
      <c r="C37" s="20" t="s">
        <v>36</v>
      </c>
      <c r="D37" s="46">
        <v>17607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17607</v>
      </c>
      <c r="O37" s="47">
        <f aca="true" t="shared" si="7" ref="O37:O68">(N37/O$70)</f>
        <v>0.5290246980349739</v>
      </c>
      <c r="P37" s="9"/>
    </row>
    <row r="38" spans="1:16" ht="15">
      <c r="A38" s="12"/>
      <c r="B38" s="25">
        <v>337.2</v>
      </c>
      <c r="C38" s="20" t="s">
        <v>84</v>
      </c>
      <c r="D38" s="46">
        <v>1592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1592</v>
      </c>
      <c r="O38" s="47">
        <f t="shared" si="7"/>
        <v>0.047833663842317166</v>
      </c>
      <c r="P38" s="9"/>
    </row>
    <row r="39" spans="1:16" ht="15">
      <c r="A39" s="12"/>
      <c r="B39" s="25">
        <v>337.4</v>
      </c>
      <c r="C39" s="20" t="s">
        <v>37</v>
      </c>
      <c r="D39" s="46">
        <v>0</v>
      </c>
      <c r="E39" s="46">
        <v>930388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930388</v>
      </c>
      <c r="O39" s="47">
        <f t="shared" si="7"/>
        <v>27.954690222943334</v>
      </c>
      <c r="P39" s="9"/>
    </row>
    <row r="40" spans="1:16" ht="15">
      <c r="A40" s="12"/>
      <c r="B40" s="25">
        <v>338</v>
      </c>
      <c r="C40" s="20" t="s">
        <v>38</v>
      </c>
      <c r="D40" s="46">
        <v>0</v>
      </c>
      <c r="E40" s="46">
        <v>116875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116875</v>
      </c>
      <c r="O40" s="47">
        <f t="shared" si="7"/>
        <v>3.511657953248002</v>
      </c>
      <c r="P40" s="9"/>
    </row>
    <row r="41" spans="1:16" ht="15.75">
      <c r="A41" s="29" t="s">
        <v>43</v>
      </c>
      <c r="B41" s="30"/>
      <c r="C41" s="31"/>
      <c r="D41" s="32">
        <f aca="true" t="shared" si="8" ref="D41:M41">SUM(D42:D51)</f>
        <v>424483</v>
      </c>
      <c r="E41" s="32">
        <f t="shared" si="8"/>
        <v>2369062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9041497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11835042</v>
      </c>
      <c r="O41" s="45">
        <f t="shared" si="7"/>
        <v>355.5988822787092</v>
      </c>
      <c r="P41" s="10"/>
    </row>
    <row r="42" spans="1:16" ht="15">
      <c r="A42" s="12"/>
      <c r="B42" s="25">
        <v>341.9</v>
      </c>
      <c r="C42" s="20" t="s">
        <v>46</v>
      </c>
      <c r="D42" s="46">
        <v>4022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aca="true" t="shared" si="9" ref="N42:N51">SUM(D42:M42)</f>
        <v>4022</v>
      </c>
      <c r="O42" s="47">
        <f t="shared" si="7"/>
        <v>0.12084610299861787</v>
      </c>
      <c r="P42" s="9"/>
    </row>
    <row r="43" spans="1:16" ht="15">
      <c r="A43" s="12"/>
      <c r="B43" s="25">
        <v>342.1</v>
      </c>
      <c r="C43" s="20" t="s">
        <v>47</v>
      </c>
      <c r="D43" s="46">
        <v>59672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59672</v>
      </c>
      <c r="O43" s="47">
        <f t="shared" si="7"/>
        <v>1.7929210984916772</v>
      </c>
      <c r="P43" s="9"/>
    </row>
    <row r="44" spans="1:16" ht="15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3385398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3385398</v>
      </c>
      <c r="O44" s="47">
        <f t="shared" si="7"/>
        <v>101.71858662340004</v>
      </c>
      <c r="P44" s="9"/>
    </row>
    <row r="45" spans="1:16" ht="15">
      <c r="A45" s="12"/>
      <c r="B45" s="25">
        <v>343.4</v>
      </c>
      <c r="C45" s="20" t="s">
        <v>50</v>
      </c>
      <c r="D45" s="46">
        <v>0</v>
      </c>
      <c r="E45" s="46">
        <v>2355873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2355873</v>
      </c>
      <c r="O45" s="47">
        <f t="shared" si="7"/>
        <v>70.78519920677844</v>
      </c>
      <c r="P45" s="9"/>
    </row>
    <row r="46" spans="1:16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4608821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4608821</v>
      </c>
      <c r="O46" s="47">
        <f t="shared" si="7"/>
        <v>138.4778859443543</v>
      </c>
      <c r="P46" s="9"/>
    </row>
    <row r="47" spans="1:16" ht="15">
      <c r="A47" s="12"/>
      <c r="B47" s="25">
        <v>343.9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1047278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1047278</v>
      </c>
      <c r="O47" s="47">
        <f t="shared" si="7"/>
        <v>31.466798870260202</v>
      </c>
      <c r="P47" s="9"/>
    </row>
    <row r="48" spans="1:16" ht="15">
      <c r="A48" s="12"/>
      <c r="B48" s="25">
        <v>344.9</v>
      </c>
      <c r="C48" s="20" t="s">
        <v>53</v>
      </c>
      <c r="D48" s="46">
        <v>67814</v>
      </c>
      <c r="E48" s="46">
        <v>13189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81003</v>
      </c>
      <c r="O48" s="47">
        <f t="shared" si="7"/>
        <v>2.433838110690463</v>
      </c>
      <c r="P48" s="9"/>
    </row>
    <row r="49" spans="1:16" ht="15">
      <c r="A49" s="12"/>
      <c r="B49" s="25">
        <v>347.2</v>
      </c>
      <c r="C49" s="20" t="s">
        <v>54</v>
      </c>
      <c r="D49" s="46">
        <v>183265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183265</v>
      </c>
      <c r="O49" s="47">
        <f t="shared" si="7"/>
        <v>5.506429902049156</v>
      </c>
      <c r="P49" s="9"/>
    </row>
    <row r="50" spans="1:16" ht="15">
      <c r="A50" s="12"/>
      <c r="B50" s="25">
        <v>347.4</v>
      </c>
      <c r="C50" s="20" t="s">
        <v>55</v>
      </c>
      <c r="D50" s="46">
        <v>7023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7023</v>
      </c>
      <c r="O50" s="47">
        <f t="shared" si="7"/>
        <v>0.21101496304308634</v>
      </c>
      <c r="P50" s="9"/>
    </row>
    <row r="51" spans="1:16" ht="15">
      <c r="A51" s="12"/>
      <c r="B51" s="25">
        <v>347.5</v>
      </c>
      <c r="C51" s="20" t="s">
        <v>56</v>
      </c>
      <c r="D51" s="46">
        <v>102687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102687</v>
      </c>
      <c r="O51" s="47">
        <f t="shared" si="7"/>
        <v>3.0853614566432306</v>
      </c>
      <c r="P51" s="9"/>
    </row>
    <row r="52" spans="1:16" ht="15.75">
      <c r="A52" s="29" t="s">
        <v>44</v>
      </c>
      <c r="B52" s="30"/>
      <c r="C52" s="31"/>
      <c r="D52" s="32">
        <f aca="true" t="shared" si="10" ref="D52:M52">SUM(D53:D54)</f>
        <v>408689</v>
      </c>
      <c r="E52" s="32">
        <f t="shared" si="10"/>
        <v>157325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>SUM(D52:M52)</f>
        <v>566014</v>
      </c>
      <c r="O52" s="45">
        <f t="shared" si="7"/>
        <v>17.006610179676702</v>
      </c>
      <c r="P52" s="10"/>
    </row>
    <row r="53" spans="1:16" ht="15">
      <c r="A53" s="13"/>
      <c r="B53" s="39">
        <v>351.1</v>
      </c>
      <c r="C53" s="21" t="s">
        <v>59</v>
      </c>
      <c r="D53" s="46">
        <v>150669</v>
      </c>
      <c r="E53" s="46">
        <v>67554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218223</v>
      </c>
      <c r="O53" s="47">
        <f t="shared" si="7"/>
        <v>6.556787452677122</v>
      </c>
      <c r="P53" s="9"/>
    </row>
    <row r="54" spans="1:16" ht="15">
      <c r="A54" s="13"/>
      <c r="B54" s="39">
        <v>351.9</v>
      </c>
      <c r="C54" s="21" t="s">
        <v>60</v>
      </c>
      <c r="D54" s="46">
        <v>258020</v>
      </c>
      <c r="E54" s="46">
        <v>89771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347791</v>
      </c>
      <c r="O54" s="47">
        <f t="shared" si="7"/>
        <v>10.44982272699958</v>
      </c>
      <c r="P54" s="9"/>
    </row>
    <row r="55" spans="1:16" ht="15.75">
      <c r="A55" s="29" t="s">
        <v>3</v>
      </c>
      <c r="B55" s="30"/>
      <c r="C55" s="31"/>
      <c r="D55" s="32">
        <f aca="true" t="shared" si="11" ref="D55:M55">SUM(D56:D63)</f>
        <v>435673</v>
      </c>
      <c r="E55" s="32">
        <f t="shared" si="11"/>
        <v>194556</v>
      </c>
      <c r="F55" s="32">
        <f t="shared" si="11"/>
        <v>190804</v>
      </c>
      <c r="G55" s="32">
        <f t="shared" si="11"/>
        <v>42984</v>
      </c>
      <c r="H55" s="32">
        <f t="shared" si="11"/>
        <v>0</v>
      </c>
      <c r="I55" s="32">
        <f t="shared" si="11"/>
        <v>11303</v>
      </c>
      <c r="J55" s="32">
        <f t="shared" si="11"/>
        <v>0</v>
      </c>
      <c r="K55" s="32">
        <f t="shared" si="11"/>
        <v>4759170</v>
      </c>
      <c r="L55" s="32">
        <f t="shared" si="11"/>
        <v>0</v>
      </c>
      <c r="M55" s="32">
        <f t="shared" si="11"/>
        <v>0</v>
      </c>
      <c r="N55" s="32">
        <f>SUM(D55:M55)</f>
        <v>5634490</v>
      </c>
      <c r="O55" s="45">
        <f t="shared" si="7"/>
        <v>169.29541493900606</v>
      </c>
      <c r="P55" s="10"/>
    </row>
    <row r="56" spans="1:16" ht="15">
      <c r="A56" s="12"/>
      <c r="B56" s="25">
        <v>361.1</v>
      </c>
      <c r="C56" s="20" t="s">
        <v>61</v>
      </c>
      <c r="D56" s="46">
        <v>2698</v>
      </c>
      <c r="E56" s="46">
        <v>1858</v>
      </c>
      <c r="F56" s="46">
        <v>128490</v>
      </c>
      <c r="G56" s="46">
        <v>753</v>
      </c>
      <c r="H56" s="46">
        <v>0</v>
      </c>
      <c r="I56" s="46">
        <v>1628</v>
      </c>
      <c r="J56" s="46">
        <v>0</v>
      </c>
      <c r="K56" s="46">
        <v>163009</v>
      </c>
      <c r="L56" s="46">
        <v>0</v>
      </c>
      <c r="M56" s="46">
        <v>0</v>
      </c>
      <c r="N56" s="46">
        <f>SUM(D56:M56)</f>
        <v>298436</v>
      </c>
      <c r="O56" s="47">
        <f t="shared" si="7"/>
        <v>8.966889009073974</v>
      </c>
      <c r="P56" s="9"/>
    </row>
    <row r="57" spans="1:16" ht="15">
      <c r="A57" s="12"/>
      <c r="B57" s="25">
        <v>361.3</v>
      </c>
      <c r="C57" s="20" t="s">
        <v>62</v>
      </c>
      <c r="D57" s="46">
        <v>147436</v>
      </c>
      <c r="E57" s="46">
        <v>103335</v>
      </c>
      <c r="F57" s="46">
        <v>12684</v>
      </c>
      <c r="G57" s="46">
        <v>42231</v>
      </c>
      <c r="H57" s="46">
        <v>0</v>
      </c>
      <c r="I57" s="46">
        <v>93263</v>
      </c>
      <c r="J57" s="46">
        <v>0</v>
      </c>
      <c r="K57" s="46">
        <v>2000237</v>
      </c>
      <c r="L57" s="46">
        <v>0</v>
      </c>
      <c r="M57" s="46">
        <v>0</v>
      </c>
      <c r="N57" s="46">
        <f aca="true" t="shared" si="12" ref="N57:N63">SUM(D57:M57)</f>
        <v>2399186</v>
      </c>
      <c r="O57" s="47">
        <f t="shared" si="7"/>
        <v>72.0865933537648</v>
      </c>
      <c r="P57" s="9"/>
    </row>
    <row r="58" spans="1:16" ht="15">
      <c r="A58" s="12"/>
      <c r="B58" s="25">
        <v>362</v>
      </c>
      <c r="C58" s="20" t="s">
        <v>63</v>
      </c>
      <c r="D58" s="46">
        <v>135045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135045</v>
      </c>
      <c r="O58" s="47">
        <f t="shared" si="7"/>
        <v>4.057598702001082</v>
      </c>
      <c r="P58" s="9"/>
    </row>
    <row r="59" spans="1:16" ht="15">
      <c r="A59" s="12"/>
      <c r="B59" s="25">
        <v>364</v>
      </c>
      <c r="C59" s="20" t="s">
        <v>64</v>
      </c>
      <c r="D59" s="46">
        <v>25986</v>
      </c>
      <c r="E59" s="46">
        <v>4641</v>
      </c>
      <c r="F59" s="46">
        <v>0</v>
      </c>
      <c r="G59" s="46">
        <v>0</v>
      </c>
      <c r="H59" s="46">
        <v>0</v>
      </c>
      <c r="I59" s="46">
        <v>-110105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-79478</v>
      </c>
      <c r="O59" s="47">
        <f t="shared" si="7"/>
        <v>-2.3880175470224145</v>
      </c>
      <c r="P59" s="9"/>
    </row>
    <row r="60" spans="1:16" ht="15">
      <c r="A60" s="12"/>
      <c r="B60" s="25">
        <v>366</v>
      </c>
      <c r="C60" s="20" t="s">
        <v>65</v>
      </c>
      <c r="D60" s="46">
        <v>17095</v>
      </c>
      <c r="E60" s="46">
        <v>2750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19845</v>
      </c>
      <c r="O60" s="47">
        <f t="shared" si="7"/>
        <v>0.596268253109789</v>
      </c>
      <c r="P60" s="9"/>
    </row>
    <row r="61" spans="1:16" ht="15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2595924</v>
      </c>
      <c r="L61" s="46">
        <v>0</v>
      </c>
      <c r="M61" s="46">
        <v>0</v>
      </c>
      <c r="N61" s="46">
        <f t="shared" si="12"/>
        <v>2595924</v>
      </c>
      <c r="O61" s="47">
        <f t="shared" si="7"/>
        <v>77.99783666846945</v>
      </c>
      <c r="P61" s="9"/>
    </row>
    <row r="62" spans="1:16" ht="15">
      <c r="A62" s="12"/>
      <c r="B62" s="25">
        <v>369.3</v>
      </c>
      <c r="C62" s="20" t="s">
        <v>67</v>
      </c>
      <c r="D62" s="46">
        <v>28779</v>
      </c>
      <c r="E62" s="46">
        <v>61646</v>
      </c>
      <c r="F62" s="46">
        <v>0</v>
      </c>
      <c r="G62" s="46">
        <v>0</v>
      </c>
      <c r="H62" s="46">
        <v>0</v>
      </c>
      <c r="I62" s="46">
        <v>19277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109702</v>
      </c>
      <c r="O62" s="47">
        <f t="shared" si="7"/>
        <v>3.296136049516255</v>
      </c>
      <c r="P62" s="9"/>
    </row>
    <row r="63" spans="1:16" ht="15">
      <c r="A63" s="12"/>
      <c r="B63" s="25">
        <v>369.9</v>
      </c>
      <c r="C63" s="20" t="s">
        <v>68</v>
      </c>
      <c r="D63" s="46">
        <v>78634</v>
      </c>
      <c r="E63" s="46">
        <v>20326</v>
      </c>
      <c r="F63" s="46">
        <v>49630</v>
      </c>
      <c r="G63" s="46">
        <v>0</v>
      </c>
      <c r="H63" s="46">
        <v>0</v>
      </c>
      <c r="I63" s="46">
        <v>7240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155830</v>
      </c>
      <c r="O63" s="47">
        <f t="shared" si="7"/>
        <v>4.682110450093144</v>
      </c>
      <c r="P63" s="9"/>
    </row>
    <row r="64" spans="1:16" ht="15.75">
      <c r="A64" s="29" t="s">
        <v>45</v>
      </c>
      <c r="B64" s="30"/>
      <c r="C64" s="31"/>
      <c r="D64" s="32">
        <f aca="true" t="shared" si="13" ref="D64:M64">SUM(D65:D67)</f>
        <v>7738183</v>
      </c>
      <c r="E64" s="32">
        <f t="shared" si="13"/>
        <v>132370</v>
      </c>
      <c r="F64" s="32">
        <f t="shared" si="13"/>
        <v>1744954</v>
      </c>
      <c r="G64" s="32">
        <f t="shared" si="13"/>
        <v>0</v>
      </c>
      <c r="H64" s="32">
        <f t="shared" si="13"/>
        <v>0</v>
      </c>
      <c r="I64" s="32">
        <f t="shared" si="13"/>
        <v>2957438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>SUM(D64:M64)</f>
        <v>12572945</v>
      </c>
      <c r="O64" s="45">
        <f t="shared" si="7"/>
        <v>377.77011597860707</v>
      </c>
      <c r="P64" s="9"/>
    </row>
    <row r="65" spans="1:16" ht="15">
      <c r="A65" s="12"/>
      <c r="B65" s="25">
        <v>381</v>
      </c>
      <c r="C65" s="20" t="s">
        <v>69</v>
      </c>
      <c r="D65" s="46">
        <v>7738183</v>
      </c>
      <c r="E65" s="46">
        <v>132370</v>
      </c>
      <c r="F65" s="46">
        <v>1744954</v>
      </c>
      <c r="G65" s="46">
        <v>0</v>
      </c>
      <c r="H65" s="46">
        <v>0</v>
      </c>
      <c r="I65" s="46">
        <v>67678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9683185</v>
      </c>
      <c r="O65" s="47">
        <f t="shared" si="7"/>
        <v>290.9436031488492</v>
      </c>
      <c r="P65" s="9"/>
    </row>
    <row r="66" spans="1:16" ht="15">
      <c r="A66" s="12"/>
      <c r="B66" s="25">
        <v>389.3</v>
      </c>
      <c r="C66" s="20" t="s">
        <v>85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1017169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1017169</v>
      </c>
      <c r="O66" s="47">
        <f t="shared" si="7"/>
        <v>30.562135688961</v>
      </c>
      <c r="P66" s="9"/>
    </row>
    <row r="67" spans="1:16" ht="15.75" thickBot="1">
      <c r="A67" s="12"/>
      <c r="B67" s="25">
        <v>389.8</v>
      </c>
      <c r="C67" s="20" t="s">
        <v>86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1872591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1872591</v>
      </c>
      <c r="O67" s="47">
        <f t="shared" si="7"/>
        <v>56.264377140796825</v>
      </c>
      <c r="P67" s="9"/>
    </row>
    <row r="68" spans="1:119" ht="16.5" thickBot="1">
      <c r="A68" s="14" t="s">
        <v>57</v>
      </c>
      <c r="B68" s="23"/>
      <c r="C68" s="22"/>
      <c r="D68" s="15">
        <f aca="true" t="shared" si="14" ref="D68:M68">SUM(D5,D15,D27,D41,D52,D55,D64)</f>
        <v>16624500</v>
      </c>
      <c r="E68" s="15">
        <f t="shared" si="14"/>
        <v>12934436</v>
      </c>
      <c r="F68" s="15">
        <f t="shared" si="14"/>
        <v>2218055</v>
      </c>
      <c r="G68" s="15">
        <f t="shared" si="14"/>
        <v>42984</v>
      </c>
      <c r="H68" s="15">
        <f t="shared" si="14"/>
        <v>0</v>
      </c>
      <c r="I68" s="15">
        <f t="shared" si="14"/>
        <v>12344700</v>
      </c>
      <c r="J68" s="15">
        <f t="shared" si="14"/>
        <v>0</v>
      </c>
      <c r="K68" s="15">
        <f t="shared" si="14"/>
        <v>4759170</v>
      </c>
      <c r="L68" s="15">
        <f t="shared" si="14"/>
        <v>0</v>
      </c>
      <c r="M68" s="15">
        <f t="shared" si="14"/>
        <v>0</v>
      </c>
      <c r="N68" s="15">
        <f>SUM(D68:M68)</f>
        <v>48923845</v>
      </c>
      <c r="O68" s="38">
        <f t="shared" si="7"/>
        <v>1469.979117841476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87</v>
      </c>
      <c r="M70" s="48"/>
      <c r="N70" s="48"/>
      <c r="O70" s="43">
        <v>33282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thickBot="1">
      <c r="A72" s="52" t="s">
        <v>88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4869496</v>
      </c>
      <c r="E5" s="27">
        <f t="shared" si="0"/>
        <v>5474905</v>
      </c>
      <c r="F5" s="27">
        <f t="shared" si="0"/>
        <v>213630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10558031</v>
      </c>
      <c r="O5" s="33">
        <f aca="true" t="shared" si="1" ref="O5:O36">(N5/O$66)</f>
        <v>307.45576587070474</v>
      </c>
      <c r="P5" s="6"/>
    </row>
    <row r="6" spans="1:16" ht="15">
      <c r="A6" s="12"/>
      <c r="B6" s="25">
        <v>311</v>
      </c>
      <c r="C6" s="20" t="s">
        <v>2</v>
      </c>
      <c r="D6" s="46">
        <v>4798972</v>
      </c>
      <c r="E6" s="46">
        <v>0</v>
      </c>
      <c r="F6" s="46">
        <v>213630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5012602</v>
      </c>
      <c r="O6" s="47">
        <f t="shared" si="1"/>
        <v>145.9697728596389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876408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876408</v>
      </c>
      <c r="O7" s="47">
        <f t="shared" si="1"/>
        <v>25.521490972626676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492538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492538</v>
      </c>
      <c r="O8" s="47">
        <f t="shared" si="1"/>
        <v>14.34298194525335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1919916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1919916</v>
      </c>
      <c r="O9" s="47">
        <f t="shared" si="1"/>
        <v>55.90902737332557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286866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286866</v>
      </c>
      <c r="O10" s="47">
        <f t="shared" si="1"/>
        <v>8.353698311007571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36640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36640</v>
      </c>
      <c r="O11" s="47">
        <f t="shared" si="1"/>
        <v>1.0669772859638904</v>
      </c>
      <c r="P11" s="9"/>
    </row>
    <row r="12" spans="1:16" ht="15">
      <c r="A12" s="12"/>
      <c r="B12" s="25">
        <v>314.8</v>
      </c>
      <c r="C12" s="20" t="s">
        <v>15</v>
      </c>
      <c r="D12" s="46">
        <v>0</v>
      </c>
      <c r="E12" s="46">
        <v>21440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21440</v>
      </c>
      <c r="O12" s="47">
        <f t="shared" si="1"/>
        <v>0.6243447874199185</v>
      </c>
      <c r="P12" s="9"/>
    </row>
    <row r="13" spans="1:16" ht="15">
      <c r="A13" s="12"/>
      <c r="B13" s="25">
        <v>315</v>
      </c>
      <c r="C13" s="20" t="s">
        <v>16</v>
      </c>
      <c r="D13" s="46">
        <v>0</v>
      </c>
      <c r="E13" s="46">
        <v>1841097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1841097</v>
      </c>
      <c r="O13" s="47">
        <f t="shared" si="1"/>
        <v>53.61377402446127</v>
      </c>
      <c r="P13" s="9"/>
    </row>
    <row r="14" spans="1:16" ht="15">
      <c r="A14" s="12"/>
      <c r="B14" s="25">
        <v>316</v>
      </c>
      <c r="C14" s="20" t="s">
        <v>17</v>
      </c>
      <c r="D14" s="46">
        <v>70524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70524</v>
      </c>
      <c r="O14" s="47">
        <f t="shared" si="1"/>
        <v>2.0536983110075715</v>
      </c>
      <c r="P14" s="9"/>
    </row>
    <row r="15" spans="1:16" ht="15.75">
      <c r="A15" s="29" t="s">
        <v>18</v>
      </c>
      <c r="B15" s="30"/>
      <c r="C15" s="31"/>
      <c r="D15" s="32">
        <f>SUM(D16:D22)</f>
        <v>54146</v>
      </c>
      <c r="E15" s="32">
        <f aca="true" t="shared" si="3" ref="E15:M15">SUM(E16:E22)</f>
        <v>2722919</v>
      </c>
      <c r="F15" s="32">
        <f t="shared" si="3"/>
        <v>89365</v>
      </c>
      <c r="G15" s="32">
        <f t="shared" si="3"/>
        <v>0</v>
      </c>
      <c r="H15" s="32">
        <f t="shared" si="3"/>
        <v>0</v>
      </c>
      <c r="I15" s="32">
        <f t="shared" si="3"/>
        <v>279278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3145708</v>
      </c>
      <c r="O15" s="45">
        <f t="shared" si="1"/>
        <v>91.60477577169482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211832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211832</v>
      </c>
      <c r="O16" s="47">
        <f t="shared" si="1"/>
        <v>6.168666278392545</v>
      </c>
      <c r="P16" s="9"/>
    </row>
    <row r="17" spans="1:16" ht="15">
      <c r="A17" s="12"/>
      <c r="B17" s="25">
        <v>323.1</v>
      </c>
      <c r="C17" s="20" t="s">
        <v>19</v>
      </c>
      <c r="D17" s="46">
        <v>0</v>
      </c>
      <c r="E17" s="46">
        <v>1823706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2">SUM(D17:M17)</f>
        <v>1823706</v>
      </c>
      <c r="O17" s="47">
        <f t="shared" si="1"/>
        <v>53.10733838089691</v>
      </c>
      <c r="P17" s="9"/>
    </row>
    <row r="18" spans="1:16" ht="15">
      <c r="A18" s="12"/>
      <c r="B18" s="25">
        <v>323.4</v>
      </c>
      <c r="C18" s="20" t="s">
        <v>20</v>
      </c>
      <c r="D18" s="46">
        <v>30971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30971</v>
      </c>
      <c r="O18" s="47">
        <f t="shared" si="1"/>
        <v>0.9018928363424578</v>
      </c>
      <c r="P18" s="9"/>
    </row>
    <row r="19" spans="1:16" ht="15">
      <c r="A19" s="12"/>
      <c r="B19" s="25">
        <v>323.7</v>
      </c>
      <c r="C19" s="20" t="s">
        <v>21</v>
      </c>
      <c r="D19" s="46">
        <v>0</v>
      </c>
      <c r="E19" s="46">
        <v>99839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99839</v>
      </c>
      <c r="O19" s="47">
        <f t="shared" si="1"/>
        <v>2.907367501456028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89365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89365</v>
      </c>
      <c r="O20" s="47">
        <f t="shared" si="1"/>
        <v>2.6023587652882934</v>
      </c>
      <c r="P20" s="9"/>
    </row>
    <row r="21" spans="1:16" ht="15">
      <c r="A21" s="12"/>
      <c r="B21" s="25">
        <v>325.2</v>
      </c>
      <c r="C21" s="20" t="s">
        <v>23</v>
      </c>
      <c r="D21" s="46">
        <v>0</v>
      </c>
      <c r="E21" s="46">
        <v>786088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786088</v>
      </c>
      <c r="O21" s="47">
        <f t="shared" si="1"/>
        <v>22.891322073383808</v>
      </c>
      <c r="P21" s="9"/>
    </row>
    <row r="22" spans="1:16" ht="15">
      <c r="A22" s="12"/>
      <c r="B22" s="25">
        <v>329</v>
      </c>
      <c r="C22" s="20" t="s">
        <v>24</v>
      </c>
      <c r="D22" s="46">
        <v>23175</v>
      </c>
      <c r="E22" s="46">
        <v>13286</v>
      </c>
      <c r="F22" s="46">
        <v>0</v>
      </c>
      <c r="G22" s="46">
        <v>0</v>
      </c>
      <c r="H22" s="46">
        <v>0</v>
      </c>
      <c r="I22" s="46">
        <v>67446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103907</v>
      </c>
      <c r="O22" s="47">
        <f t="shared" si="1"/>
        <v>3.02582993593477</v>
      </c>
      <c r="P22" s="9"/>
    </row>
    <row r="23" spans="1:16" ht="15.75">
      <c r="A23" s="29" t="s">
        <v>26</v>
      </c>
      <c r="B23" s="30"/>
      <c r="C23" s="31"/>
      <c r="D23" s="32">
        <f aca="true" t="shared" si="5" ref="D23:M23">SUM(D24:D37)</f>
        <v>2898752</v>
      </c>
      <c r="E23" s="32">
        <f t="shared" si="5"/>
        <v>242236</v>
      </c>
      <c r="F23" s="32">
        <f t="shared" si="5"/>
        <v>0</v>
      </c>
      <c r="G23" s="32">
        <f t="shared" si="5"/>
        <v>200000</v>
      </c>
      <c r="H23" s="32">
        <f t="shared" si="5"/>
        <v>0</v>
      </c>
      <c r="I23" s="32">
        <f t="shared" si="5"/>
        <v>483483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3824471</v>
      </c>
      <c r="O23" s="45">
        <f t="shared" si="1"/>
        <v>111.37073383808969</v>
      </c>
      <c r="P23" s="10"/>
    </row>
    <row r="24" spans="1:16" ht="15">
      <c r="A24" s="12"/>
      <c r="B24" s="25">
        <v>331.2</v>
      </c>
      <c r="C24" s="20" t="s">
        <v>25</v>
      </c>
      <c r="D24" s="46">
        <v>10928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35">SUM(D24:M24)</f>
        <v>10928</v>
      </c>
      <c r="O24" s="47">
        <f t="shared" si="1"/>
        <v>0.31822947000582413</v>
      </c>
      <c r="P24" s="9"/>
    </row>
    <row r="25" spans="1:16" ht="15">
      <c r="A25" s="12"/>
      <c r="B25" s="25">
        <v>331.34</v>
      </c>
      <c r="C25" s="20" t="s">
        <v>77</v>
      </c>
      <c r="D25" s="46">
        <v>836</v>
      </c>
      <c r="E25" s="46">
        <v>14197</v>
      </c>
      <c r="F25" s="46">
        <v>0</v>
      </c>
      <c r="G25" s="46">
        <v>0</v>
      </c>
      <c r="H25" s="46">
        <v>0</v>
      </c>
      <c r="I25" s="46">
        <v>7865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22898</v>
      </c>
      <c r="O25" s="47">
        <f t="shared" si="1"/>
        <v>0.6668025626092021</v>
      </c>
      <c r="P25" s="9"/>
    </row>
    <row r="26" spans="1:16" ht="15">
      <c r="A26" s="12"/>
      <c r="B26" s="25">
        <v>331.39</v>
      </c>
      <c r="C26" s="20" t="s">
        <v>27</v>
      </c>
      <c r="D26" s="46">
        <v>0</v>
      </c>
      <c r="E26" s="46">
        <v>2355</v>
      </c>
      <c r="F26" s="46">
        <v>0</v>
      </c>
      <c r="G26" s="46">
        <v>0</v>
      </c>
      <c r="H26" s="46">
        <v>0</v>
      </c>
      <c r="I26" s="46">
        <v>474307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476662</v>
      </c>
      <c r="O26" s="47">
        <f t="shared" si="1"/>
        <v>13.880663948747817</v>
      </c>
      <c r="P26" s="9"/>
    </row>
    <row r="27" spans="1:16" ht="15">
      <c r="A27" s="12"/>
      <c r="B27" s="25">
        <v>334.34</v>
      </c>
      <c r="C27" s="20" t="s">
        <v>28</v>
      </c>
      <c r="D27" s="46">
        <v>16</v>
      </c>
      <c r="E27" s="46">
        <v>2321</v>
      </c>
      <c r="F27" s="46">
        <v>0</v>
      </c>
      <c r="G27" s="46">
        <v>0</v>
      </c>
      <c r="H27" s="46">
        <v>0</v>
      </c>
      <c r="I27" s="46">
        <v>1311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3648</v>
      </c>
      <c r="O27" s="47">
        <f t="shared" si="1"/>
        <v>0.1062317996505533</v>
      </c>
      <c r="P27" s="9"/>
    </row>
    <row r="28" spans="1:16" ht="15">
      <c r="A28" s="12"/>
      <c r="B28" s="25">
        <v>334.7</v>
      </c>
      <c r="C28" s="20" t="s">
        <v>29</v>
      </c>
      <c r="D28" s="46">
        <v>0</v>
      </c>
      <c r="E28" s="46">
        <v>0</v>
      </c>
      <c r="F28" s="46">
        <v>0</v>
      </c>
      <c r="G28" s="46">
        <v>200000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200000</v>
      </c>
      <c r="O28" s="47">
        <f t="shared" si="1"/>
        <v>5.824111822947001</v>
      </c>
      <c r="P28" s="9"/>
    </row>
    <row r="29" spans="1:16" ht="15">
      <c r="A29" s="12"/>
      <c r="B29" s="25">
        <v>334.9</v>
      </c>
      <c r="C29" s="20" t="s">
        <v>30</v>
      </c>
      <c r="D29" s="46">
        <v>0</v>
      </c>
      <c r="E29" s="46">
        <v>22770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22770</v>
      </c>
      <c r="O29" s="47">
        <f t="shared" si="1"/>
        <v>0.663075131042516</v>
      </c>
      <c r="P29" s="9"/>
    </row>
    <row r="30" spans="1:16" ht="15">
      <c r="A30" s="12"/>
      <c r="B30" s="25">
        <v>335.12</v>
      </c>
      <c r="C30" s="20" t="s">
        <v>31</v>
      </c>
      <c r="D30" s="46">
        <v>906988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906988</v>
      </c>
      <c r="O30" s="47">
        <f t="shared" si="1"/>
        <v>26.41199767035527</v>
      </c>
      <c r="P30" s="9"/>
    </row>
    <row r="31" spans="1:16" ht="15">
      <c r="A31" s="12"/>
      <c r="B31" s="25">
        <v>335.14</v>
      </c>
      <c r="C31" s="20" t="s">
        <v>32</v>
      </c>
      <c r="D31" s="46">
        <v>10346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10346</v>
      </c>
      <c r="O31" s="47">
        <f t="shared" si="1"/>
        <v>0.30128130460104835</v>
      </c>
      <c r="P31" s="9"/>
    </row>
    <row r="32" spans="1:16" ht="15">
      <c r="A32" s="12"/>
      <c r="B32" s="25">
        <v>335.15</v>
      </c>
      <c r="C32" s="20" t="s">
        <v>33</v>
      </c>
      <c r="D32" s="46">
        <v>6032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6032</v>
      </c>
      <c r="O32" s="47">
        <f t="shared" si="1"/>
        <v>0.17565521258008154</v>
      </c>
      <c r="P32" s="9"/>
    </row>
    <row r="33" spans="1:16" ht="15">
      <c r="A33" s="12"/>
      <c r="B33" s="25">
        <v>335.18</v>
      </c>
      <c r="C33" s="20" t="s">
        <v>34</v>
      </c>
      <c r="D33" s="46">
        <v>1943887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1943887</v>
      </c>
      <c r="O33" s="47">
        <f t="shared" si="1"/>
        <v>56.60707629586488</v>
      </c>
      <c r="P33" s="9"/>
    </row>
    <row r="34" spans="1:16" ht="15">
      <c r="A34" s="12"/>
      <c r="B34" s="25">
        <v>335.21</v>
      </c>
      <c r="C34" s="20" t="s">
        <v>35</v>
      </c>
      <c r="D34" s="46">
        <v>1380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1380</v>
      </c>
      <c r="O34" s="47">
        <f t="shared" si="1"/>
        <v>0.0401863715783343</v>
      </c>
      <c r="P34" s="9"/>
    </row>
    <row r="35" spans="1:16" ht="15">
      <c r="A35" s="12"/>
      <c r="B35" s="25">
        <v>335.49</v>
      </c>
      <c r="C35" s="20" t="s">
        <v>36</v>
      </c>
      <c r="D35" s="46">
        <v>18339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18339</v>
      </c>
      <c r="O35" s="47">
        <f t="shared" si="1"/>
        <v>0.5340419336051252</v>
      </c>
      <c r="P35" s="9"/>
    </row>
    <row r="36" spans="1:16" ht="15">
      <c r="A36" s="12"/>
      <c r="B36" s="25">
        <v>337.4</v>
      </c>
      <c r="C36" s="20" t="s">
        <v>37</v>
      </c>
      <c r="D36" s="46">
        <v>0</v>
      </c>
      <c r="E36" s="46">
        <v>126498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126498</v>
      </c>
      <c r="O36" s="47">
        <f t="shared" si="1"/>
        <v>3.6836924868957484</v>
      </c>
      <c r="P36" s="9"/>
    </row>
    <row r="37" spans="1:16" ht="15">
      <c r="A37" s="12"/>
      <c r="B37" s="25">
        <v>338</v>
      </c>
      <c r="C37" s="20" t="s">
        <v>38</v>
      </c>
      <c r="D37" s="46">
        <v>0</v>
      </c>
      <c r="E37" s="46">
        <v>74095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74095</v>
      </c>
      <c r="O37" s="47">
        <f aca="true" t="shared" si="7" ref="O37:O64">(N37/O$66)</f>
        <v>2.15768782760629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SUM(D39:D49)</f>
        <v>430213</v>
      </c>
      <c r="E38" s="32">
        <f t="shared" si="8"/>
        <v>2387866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8378497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11196576</v>
      </c>
      <c r="O38" s="45">
        <f t="shared" si="7"/>
        <v>326.05055329062316</v>
      </c>
      <c r="P38" s="10"/>
    </row>
    <row r="39" spans="1:16" ht="15">
      <c r="A39" s="12"/>
      <c r="B39" s="25">
        <v>341.9</v>
      </c>
      <c r="C39" s="20" t="s">
        <v>46</v>
      </c>
      <c r="D39" s="46">
        <v>4852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9">SUM(D39:M39)</f>
        <v>4852</v>
      </c>
      <c r="O39" s="47">
        <f t="shared" si="7"/>
        <v>0.14129295282469423</v>
      </c>
      <c r="P39" s="9"/>
    </row>
    <row r="40" spans="1:16" ht="15">
      <c r="A40" s="12"/>
      <c r="B40" s="25">
        <v>342.1</v>
      </c>
      <c r="C40" s="20" t="s">
        <v>47</v>
      </c>
      <c r="D40" s="46">
        <v>65827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65827</v>
      </c>
      <c r="O40" s="47">
        <f t="shared" si="7"/>
        <v>1.916919044845661</v>
      </c>
      <c r="P40" s="9"/>
    </row>
    <row r="41" spans="1:16" ht="15">
      <c r="A41" s="12"/>
      <c r="B41" s="25">
        <v>342.6</v>
      </c>
      <c r="C41" s="20" t="s">
        <v>48</v>
      </c>
      <c r="D41" s="46">
        <v>0</v>
      </c>
      <c r="E41" s="46">
        <v>4424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4424</v>
      </c>
      <c r="O41" s="47">
        <f t="shared" si="7"/>
        <v>0.12882935352358765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3182802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3182802</v>
      </c>
      <c r="O42" s="47">
        <f t="shared" si="7"/>
        <v>92.6849737914968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2370637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2370637</v>
      </c>
      <c r="O43" s="47">
        <f t="shared" si="7"/>
        <v>69.03427489807804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4145040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4145040</v>
      </c>
      <c r="O44" s="47">
        <f t="shared" si="7"/>
        <v>120.70588235294117</v>
      </c>
      <c r="P44" s="9"/>
    </row>
    <row r="45" spans="1:16" ht="15">
      <c r="A45" s="12"/>
      <c r="B45" s="25">
        <v>343.9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1050655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1050655</v>
      </c>
      <c r="O45" s="47">
        <f t="shared" si="7"/>
        <v>30.595661036691904</v>
      </c>
      <c r="P45" s="9"/>
    </row>
    <row r="46" spans="1:16" ht="15">
      <c r="A46" s="12"/>
      <c r="B46" s="25">
        <v>344.9</v>
      </c>
      <c r="C46" s="20" t="s">
        <v>53</v>
      </c>
      <c r="D46" s="46">
        <v>64229</v>
      </c>
      <c r="E46" s="46">
        <v>12805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77034</v>
      </c>
      <c r="O46" s="47">
        <f t="shared" si="7"/>
        <v>2.2432731508444963</v>
      </c>
      <c r="P46" s="9"/>
    </row>
    <row r="47" spans="1:16" ht="15">
      <c r="A47" s="12"/>
      <c r="B47" s="25">
        <v>347.2</v>
      </c>
      <c r="C47" s="20" t="s">
        <v>54</v>
      </c>
      <c r="D47" s="46">
        <v>188511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188511</v>
      </c>
      <c r="O47" s="47">
        <f t="shared" si="7"/>
        <v>5.48954571927781</v>
      </c>
      <c r="P47" s="9"/>
    </row>
    <row r="48" spans="1:16" ht="15">
      <c r="A48" s="12"/>
      <c r="B48" s="25">
        <v>347.4</v>
      </c>
      <c r="C48" s="20" t="s">
        <v>55</v>
      </c>
      <c r="D48" s="46">
        <v>1380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1380</v>
      </c>
      <c r="O48" s="47">
        <f t="shared" si="7"/>
        <v>0.0401863715783343</v>
      </c>
      <c r="P48" s="9"/>
    </row>
    <row r="49" spans="1:16" ht="15">
      <c r="A49" s="12"/>
      <c r="B49" s="25">
        <v>347.5</v>
      </c>
      <c r="C49" s="20" t="s">
        <v>56</v>
      </c>
      <c r="D49" s="46">
        <v>105414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105414</v>
      </c>
      <c r="O49" s="47">
        <f t="shared" si="7"/>
        <v>3.0697146185206754</v>
      </c>
      <c r="P49" s="9"/>
    </row>
    <row r="50" spans="1:16" ht="15.75">
      <c r="A50" s="29" t="s">
        <v>44</v>
      </c>
      <c r="B50" s="30"/>
      <c r="C50" s="31"/>
      <c r="D50" s="32">
        <f aca="true" t="shared" si="10" ref="D50:M50">SUM(D51:D52)</f>
        <v>248482</v>
      </c>
      <c r="E50" s="32">
        <f t="shared" si="10"/>
        <v>49423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297905</v>
      </c>
      <c r="O50" s="45">
        <f t="shared" si="7"/>
        <v>8.67516016307513</v>
      </c>
      <c r="P50" s="10"/>
    </row>
    <row r="51" spans="1:16" ht="15">
      <c r="A51" s="13"/>
      <c r="B51" s="39">
        <v>351.1</v>
      </c>
      <c r="C51" s="21" t="s">
        <v>59</v>
      </c>
      <c r="D51" s="46">
        <v>191758</v>
      </c>
      <c r="E51" s="46">
        <v>41890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233648</v>
      </c>
      <c r="O51" s="47">
        <f t="shared" si="7"/>
        <v>6.803960396039604</v>
      </c>
      <c r="P51" s="9"/>
    </row>
    <row r="52" spans="1:16" ht="15">
      <c r="A52" s="13"/>
      <c r="B52" s="39">
        <v>351.9</v>
      </c>
      <c r="C52" s="21" t="s">
        <v>60</v>
      </c>
      <c r="D52" s="46">
        <v>56724</v>
      </c>
      <c r="E52" s="46">
        <v>7533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64257</v>
      </c>
      <c r="O52" s="47">
        <f t="shared" si="7"/>
        <v>1.8711997670355272</v>
      </c>
      <c r="P52" s="9"/>
    </row>
    <row r="53" spans="1:16" ht="15.75">
      <c r="A53" s="29" t="s">
        <v>3</v>
      </c>
      <c r="B53" s="30"/>
      <c r="C53" s="31"/>
      <c r="D53" s="32">
        <f aca="true" t="shared" si="11" ref="D53:M53">SUM(D54:D61)</f>
        <v>443294</v>
      </c>
      <c r="E53" s="32">
        <f t="shared" si="11"/>
        <v>90478</v>
      </c>
      <c r="F53" s="32">
        <f t="shared" si="11"/>
        <v>182098</v>
      </c>
      <c r="G53" s="32">
        <f t="shared" si="11"/>
        <v>31352</v>
      </c>
      <c r="H53" s="32">
        <f t="shared" si="11"/>
        <v>0</v>
      </c>
      <c r="I53" s="32">
        <f t="shared" si="11"/>
        <v>68764</v>
      </c>
      <c r="J53" s="32">
        <f t="shared" si="11"/>
        <v>0</v>
      </c>
      <c r="K53" s="32">
        <f t="shared" si="11"/>
        <v>2435656</v>
      </c>
      <c r="L53" s="32">
        <f t="shared" si="11"/>
        <v>0</v>
      </c>
      <c r="M53" s="32">
        <f t="shared" si="11"/>
        <v>0</v>
      </c>
      <c r="N53" s="32">
        <f>SUM(D53:M53)</f>
        <v>3251642</v>
      </c>
      <c r="O53" s="45">
        <f t="shared" si="7"/>
        <v>94.68963308095516</v>
      </c>
      <c r="P53" s="10"/>
    </row>
    <row r="54" spans="1:16" ht="15">
      <c r="A54" s="12"/>
      <c r="B54" s="25">
        <v>361.1</v>
      </c>
      <c r="C54" s="20" t="s">
        <v>61</v>
      </c>
      <c r="D54" s="46">
        <v>40826</v>
      </c>
      <c r="E54" s="46">
        <v>22923</v>
      </c>
      <c r="F54" s="46">
        <v>136535</v>
      </c>
      <c r="G54" s="46">
        <v>15478</v>
      </c>
      <c r="H54" s="46">
        <v>0</v>
      </c>
      <c r="I54" s="46">
        <v>31726</v>
      </c>
      <c r="J54" s="46">
        <v>0</v>
      </c>
      <c r="K54" s="46">
        <v>163200</v>
      </c>
      <c r="L54" s="46">
        <v>0</v>
      </c>
      <c r="M54" s="46">
        <v>0</v>
      </c>
      <c r="N54" s="46">
        <f>SUM(D54:M54)</f>
        <v>410688</v>
      </c>
      <c r="O54" s="47">
        <f t="shared" si="7"/>
        <v>11.959464181712288</v>
      </c>
      <c r="P54" s="9"/>
    </row>
    <row r="55" spans="1:16" ht="15">
      <c r="A55" s="12"/>
      <c r="B55" s="25">
        <v>361.3</v>
      </c>
      <c r="C55" s="20" t="s">
        <v>62</v>
      </c>
      <c r="D55" s="46">
        <v>-773</v>
      </c>
      <c r="E55" s="46">
        <v>-568</v>
      </c>
      <c r="F55" s="46">
        <v>-53</v>
      </c>
      <c r="G55" s="46">
        <v>-283</v>
      </c>
      <c r="H55" s="46">
        <v>0</v>
      </c>
      <c r="I55" s="46">
        <v>-6652</v>
      </c>
      <c r="J55" s="46">
        <v>0</v>
      </c>
      <c r="K55" s="46">
        <v>184839</v>
      </c>
      <c r="L55" s="46">
        <v>0</v>
      </c>
      <c r="M55" s="46">
        <v>0</v>
      </c>
      <c r="N55" s="46">
        <f aca="true" t="shared" si="12" ref="N55:N61">SUM(D55:M55)</f>
        <v>176510</v>
      </c>
      <c r="O55" s="47">
        <f t="shared" si="7"/>
        <v>5.140069889341875</v>
      </c>
      <c r="P55" s="9"/>
    </row>
    <row r="56" spans="1:16" ht="15">
      <c r="A56" s="12"/>
      <c r="B56" s="25">
        <v>362</v>
      </c>
      <c r="C56" s="20" t="s">
        <v>63</v>
      </c>
      <c r="D56" s="46">
        <v>123247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123247</v>
      </c>
      <c r="O56" s="47">
        <f t="shared" si="7"/>
        <v>3.589021549213745</v>
      </c>
      <c r="P56" s="9"/>
    </row>
    <row r="57" spans="1:16" ht="15">
      <c r="A57" s="12"/>
      <c r="B57" s="25">
        <v>364</v>
      </c>
      <c r="C57" s="20" t="s">
        <v>64</v>
      </c>
      <c r="D57" s="46">
        <v>15977</v>
      </c>
      <c r="E57" s="46">
        <v>0</v>
      </c>
      <c r="F57" s="46">
        <v>0</v>
      </c>
      <c r="G57" s="46">
        <v>0</v>
      </c>
      <c r="H57" s="46">
        <v>0</v>
      </c>
      <c r="I57" s="46">
        <v>8431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24408</v>
      </c>
      <c r="O57" s="47">
        <f t="shared" si="7"/>
        <v>0.710774606872452</v>
      </c>
      <c r="P57" s="9"/>
    </row>
    <row r="58" spans="1:16" ht="15">
      <c r="A58" s="12"/>
      <c r="B58" s="25">
        <v>366</v>
      </c>
      <c r="C58" s="20" t="s">
        <v>65</v>
      </c>
      <c r="D58" s="46">
        <v>52576</v>
      </c>
      <c r="E58" s="46">
        <v>10900</v>
      </c>
      <c r="F58" s="46">
        <v>0</v>
      </c>
      <c r="G58" s="46">
        <v>13177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76653</v>
      </c>
      <c r="O58" s="47">
        <f t="shared" si="7"/>
        <v>2.232178217821782</v>
      </c>
      <c r="P58" s="9"/>
    </row>
    <row r="59" spans="1:16" ht="15">
      <c r="A59" s="12"/>
      <c r="B59" s="25">
        <v>368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2087617</v>
      </c>
      <c r="L59" s="46">
        <v>0</v>
      </c>
      <c r="M59" s="46">
        <v>0</v>
      </c>
      <c r="N59" s="46">
        <f t="shared" si="12"/>
        <v>2087617</v>
      </c>
      <c r="O59" s="47">
        <f t="shared" si="7"/>
        <v>60.79257425742574</v>
      </c>
      <c r="P59" s="9"/>
    </row>
    <row r="60" spans="1:16" ht="15">
      <c r="A60" s="12"/>
      <c r="B60" s="25">
        <v>369.3</v>
      </c>
      <c r="C60" s="20" t="s">
        <v>67</v>
      </c>
      <c r="D60" s="46">
        <v>129328</v>
      </c>
      <c r="E60" s="46">
        <v>23524</v>
      </c>
      <c r="F60" s="46">
        <v>0</v>
      </c>
      <c r="G60" s="46">
        <v>0</v>
      </c>
      <c r="H60" s="46">
        <v>0</v>
      </c>
      <c r="I60" s="46">
        <v>23527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176379</v>
      </c>
      <c r="O60" s="47">
        <f t="shared" si="7"/>
        <v>5.1362550960978455</v>
      </c>
      <c r="P60" s="9"/>
    </row>
    <row r="61" spans="1:16" ht="15">
      <c r="A61" s="12"/>
      <c r="B61" s="25">
        <v>369.9</v>
      </c>
      <c r="C61" s="20" t="s">
        <v>68</v>
      </c>
      <c r="D61" s="46">
        <v>82113</v>
      </c>
      <c r="E61" s="46">
        <v>33699</v>
      </c>
      <c r="F61" s="46">
        <v>45616</v>
      </c>
      <c r="G61" s="46">
        <v>2980</v>
      </c>
      <c r="H61" s="46">
        <v>0</v>
      </c>
      <c r="I61" s="46">
        <v>11732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176140</v>
      </c>
      <c r="O61" s="47">
        <f t="shared" si="7"/>
        <v>5.129295282469424</v>
      </c>
      <c r="P61" s="9"/>
    </row>
    <row r="62" spans="1:16" ht="15.75">
      <c r="A62" s="29" t="s">
        <v>45</v>
      </c>
      <c r="B62" s="30"/>
      <c r="C62" s="31"/>
      <c r="D62" s="32">
        <f aca="true" t="shared" si="13" ref="D62:M62">SUM(D63:D63)</f>
        <v>7079093</v>
      </c>
      <c r="E62" s="32">
        <f t="shared" si="13"/>
        <v>142060</v>
      </c>
      <c r="F62" s="32">
        <f t="shared" si="13"/>
        <v>1117337</v>
      </c>
      <c r="G62" s="32">
        <f t="shared" si="13"/>
        <v>33019</v>
      </c>
      <c r="H62" s="32">
        <f t="shared" si="13"/>
        <v>0</v>
      </c>
      <c r="I62" s="32">
        <f t="shared" si="13"/>
        <v>97976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8469485</v>
      </c>
      <c r="O62" s="45">
        <f t="shared" si="7"/>
        <v>246.6361386138614</v>
      </c>
      <c r="P62" s="9"/>
    </row>
    <row r="63" spans="1:16" ht="15.75" thickBot="1">
      <c r="A63" s="12"/>
      <c r="B63" s="25">
        <v>381</v>
      </c>
      <c r="C63" s="20" t="s">
        <v>69</v>
      </c>
      <c r="D63" s="46">
        <v>7079093</v>
      </c>
      <c r="E63" s="46">
        <v>142060</v>
      </c>
      <c r="F63" s="46">
        <v>1117337</v>
      </c>
      <c r="G63" s="46">
        <v>33019</v>
      </c>
      <c r="H63" s="46">
        <v>0</v>
      </c>
      <c r="I63" s="46">
        <v>97976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8469485</v>
      </c>
      <c r="O63" s="47">
        <f t="shared" si="7"/>
        <v>246.6361386138614</v>
      </c>
      <c r="P63" s="9"/>
    </row>
    <row r="64" spans="1:119" ht="16.5" thickBot="1">
      <c r="A64" s="14" t="s">
        <v>57</v>
      </c>
      <c r="B64" s="23"/>
      <c r="C64" s="22"/>
      <c r="D64" s="15">
        <f aca="true" t="shared" si="14" ref="D64:M64">SUM(D5,D15,D23,D38,D50,D53,D62)</f>
        <v>16023476</v>
      </c>
      <c r="E64" s="15">
        <f t="shared" si="14"/>
        <v>11109887</v>
      </c>
      <c r="F64" s="15">
        <f t="shared" si="14"/>
        <v>1602430</v>
      </c>
      <c r="G64" s="15">
        <f t="shared" si="14"/>
        <v>264371</v>
      </c>
      <c r="H64" s="15">
        <f t="shared" si="14"/>
        <v>0</v>
      </c>
      <c r="I64" s="15">
        <f t="shared" si="14"/>
        <v>9307998</v>
      </c>
      <c r="J64" s="15">
        <f t="shared" si="14"/>
        <v>0</v>
      </c>
      <c r="K64" s="15">
        <f t="shared" si="14"/>
        <v>2435656</v>
      </c>
      <c r="L64" s="15">
        <f t="shared" si="14"/>
        <v>0</v>
      </c>
      <c r="M64" s="15">
        <f t="shared" si="14"/>
        <v>0</v>
      </c>
      <c r="N64" s="15">
        <f>SUM(D64:M64)</f>
        <v>40743818</v>
      </c>
      <c r="O64" s="38">
        <f t="shared" si="7"/>
        <v>1186.4827606290041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76</v>
      </c>
      <c r="M66" s="48"/>
      <c r="N66" s="48"/>
      <c r="O66" s="43">
        <v>34340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7051942</v>
      </c>
      <c r="E5" s="27">
        <f t="shared" si="0"/>
        <v>7195629</v>
      </c>
      <c r="F5" s="27">
        <f t="shared" si="0"/>
        <v>217872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14465443</v>
      </c>
      <c r="O5" s="33">
        <f aca="true" t="shared" si="1" ref="O5:O36">(N5/O$71)</f>
        <v>420.6293399243966</v>
      </c>
      <c r="P5" s="6"/>
    </row>
    <row r="6" spans="1:16" ht="15">
      <c r="A6" s="12"/>
      <c r="B6" s="25">
        <v>311</v>
      </c>
      <c r="C6" s="20" t="s">
        <v>2</v>
      </c>
      <c r="D6" s="46">
        <v>6912216</v>
      </c>
      <c r="E6" s="46">
        <v>0</v>
      </c>
      <c r="F6" s="46">
        <v>217872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7130088</v>
      </c>
      <c r="O6" s="47">
        <f t="shared" si="1"/>
        <v>207.33027042744985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2726624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2726624</v>
      </c>
      <c r="O7" s="47">
        <f t="shared" si="1"/>
        <v>79.2853736551323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493239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493239</v>
      </c>
      <c r="O8" s="47">
        <f t="shared" si="1"/>
        <v>14.342512358243676</v>
      </c>
      <c r="P8" s="9"/>
    </row>
    <row r="9" spans="1:16" ht="15">
      <c r="A9" s="12"/>
      <c r="B9" s="25">
        <v>314.1</v>
      </c>
      <c r="C9" s="20" t="s">
        <v>12</v>
      </c>
      <c r="D9" s="46">
        <v>0</v>
      </c>
      <c r="E9" s="46">
        <v>1963770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1963770</v>
      </c>
      <c r="O9" s="47">
        <f t="shared" si="1"/>
        <v>57.1029369002617</v>
      </c>
      <c r="P9" s="9"/>
    </row>
    <row r="10" spans="1:16" ht="15">
      <c r="A10" s="12"/>
      <c r="B10" s="25">
        <v>314.3</v>
      </c>
      <c r="C10" s="20" t="s">
        <v>13</v>
      </c>
      <c r="D10" s="46">
        <v>0</v>
      </c>
      <c r="E10" s="46">
        <v>288356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288356</v>
      </c>
      <c r="O10" s="47">
        <f t="shared" si="1"/>
        <v>8.384879325385286</v>
      </c>
      <c r="P10" s="9"/>
    </row>
    <row r="11" spans="1:16" ht="15">
      <c r="A11" s="12"/>
      <c r="B11" s="25">
        <v>314.4</v>
      </c>
      <c r="C11" s="20" t="s">
        <v>14</v>
      </c>
      <c r="D11" s="46">
        <v>0</v>
      </c>
      <c r="E11" s="46">
        <v>31457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31457</v>
      </c>
      <c r="O11" s="47">
        <f t="shared" si="1"/>
        <v>0.9147135795289328</v>
      </c>
      <c r="P11" s="9"/>
    </row>
    <row r="12" spans="1:16" ht="15">
      <c r="A12" s="12"/>
      <c r="B12" s="25">
        <v>314.8</v>
      </c>
      <c r="C12" s="20" t="s">
        <v>15</v>
      </c>
      <c r="D12" s="46">
        <v>0</v>
      </c>
      <c r="E12" s="46">
        <v>28383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28383</v>
      </c>
      <c r="O12" s="47">
        <f t="shared" si="1"/>
        <v>0.8253271299796452</v>
      </c>
      <c r="P12" s="9"/>
    </row>
    <row r="13" spans="1:16" ht="15">
      <c r="A13" s="12"/>
      <c r="B13" s="25">
        <v>315</v>
      </c>
      <c r="C13" s="20" t="s">
        <v>16</v>
      </c>
      <c r="D13" s="46">
        <v>0</v>
      </c>
      <c r="E13" s="46">
        <v>1663800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1663800</v>
      </c>
      <c r="O13" s="47">
        <f t="shared" si="1"/>
        <v>48.38034312300087</v>
      </c>
      <c r="P13" s="9"/>
    </row>
    <row r="14" spans="1:16" ht="15">
      <c r="A14" s="12"/>
      <c r="B14" s="25">
        <v>316</v>
      </c>
      <c r="C14" s="20" t="s">
        <v>17</v>
      </c>
      <c r="D14" s="46">
        <v>139726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139726</v>
      </c>
      <c r="O14" s="47">
        <f t="shared" si="1"/>
        <v>4.062983425414365</v>
      </c>
      <c r="P14" s="9"/>
    </row>
    <row r="15" spans="1:16" ht="15.75">
      <c r="A15" s="29" t="s">
        <v>100</v>
      </c>
      <c r="B15" s="30"/>
      <c r="C15" s="31"/>
      <c r="D15" s="32">
        <f aca="true" t="shared" si="3" ref="D15:M15">SUM(D16:D20)</f>
        <v>76468</v>
      </c>
      <c r="E15" s="32">
        <f t="shared" si="3"/>
        <v>1868194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574166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2518828</v>
      </c>
      <c r="O15" s="45">
        <f t="shared" si="1"/>
        <v>73.24303576621111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573009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573009</v>
      </c>
      <c r="O16" s="47">
        <f t="shared" si="1"/>
        <v>16.662082000581563</v>
      </c>
      <c r="P16" s="9"/>
    </row>
    <row r="17" spans="1:16" ht="15">
      <c r="A17" s="12"/>
      <c r="B17" s="25">
        <v>323.1</v>
      </c>
      <c r="C17" s="20" t="s">
        <v>19</v>
      </c>
      <c r="D17" s="46">
        <v>0</v>
      </c>
      <c r="E17" s="46">
        <v>1748477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1748477</v>
      </c>
      <c r="O17" s="47">
        <f t="shared" si="1"/>
        <v>50.84259959290491</v>
      </c>
      <c r="P17" s="9"/>
    </row>
    <row r="18" spans="1:16" ht="15">
      <c r="A18" s="12"/>
      <c r="B18" s="25">
        <v>323.4</v>
      </c>
      <c r="C18" s="20" t="s">
        <v>20</v>
      </c>
      <c r="D18" s="46">
        <v>39690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39690</v>
      </c>
      <c r="O18" s="47">
        <f t="shared" si="1"/>
        <v>1.1541145681884268</v>
      </c>
      <c r="P18" s="9"/>
    </row>
    <row r="19" spans="1:16" ht="15">
      <c r="A19" s="12"/>
      <c r="B19" s="25">
        <v>323.7</v>
      </c>
      <c r="C19" s="20" t="s">
        <v>21</v>
      </c>
      <c r="D19" s="46">
        <v>0</v>
      </c>
      <c r="E19" s="46">
        <v>107639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107639</v>
      </c>
      <c r="O19" s="47">
        <f t="shared" si="1"/>
        <v>3.129950567025298</v>
      </c>
      <c r="P19" s="9"/>
    </row>
    <row r="20" spans="1:16" ht="15">
      <c r="A20" s="12"/>
      <c r="B20" s="25">
        <v>329</v>
      </c>
      <c r="C20" s="20" t="s">
        <v>101</v>
      </c>
      <c r="D20" s="46">
        <v>36778</v>
      </c>
      <c r="E20" s="46">
        <v>12078</v>
      </c>
      <c r="F20" s="46">
        <v>0</v>
      </c>
      <c r="G20" s="46">
        <v>0</v>
      </c>
      <c r="H20" s="46">
        <v>0</v>
      </c>
      <c r="I20" s="46">
        <v>1157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50013</v>
      </c>
      <c r="O20" s="47">
        <f t="shared" si="1"/>
        <v>1.4542890375109043</v>
      </c>
      <c r="P20" s="9"/>
    </row>
    <row r="21" spans="1:16" ht="15.75">
      <c r="A21" s="29" t="s">
        <v>26</v>
      </c>
      <c r="B21" s="30"/>
      <c r="C21" s="31"/>
      <c r="D21" s="32">
        <f aca="true" t="shared" si="5" ref="D21:M21">SUM(D22:D35)</f>
        <v>3475814</v>
      </c>
      <c r="E21" s="32">
        <f t="shared" si="5"/>
        <v>315974</v>
      </c>
      <c r="F21" s="32">
        <f t="shared" si="5"/>
        <v>0</v>
      </c>
      <c r="G21" s="32">
        <f t="shared" si="5"/>
        <v>99021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3890809</v>
      </c>
      <c r="O21" s="45">
        <f t="shared" si="1"/>
        <v>113.13780168653679</v>
      </c>
      <c r="P21" s="10"/>
    </row>
    <row r="22" spans="1:16" ht="15">
      <c r="A22" s="12"/>
      <c r="B22" s="25">
        <v>331.2</v>
      </c>
      <c r="C22" s="20" t="s">
        <v>25</v>
      </c>
      <c r="D22" s="46">
        <v>66308</v>
      </c>
      <c r="E22" s="46">
        <v>0</v>
      </c>
      <c r="F22" s="46">
        <v>0</v>
      </c>
      <c r="G22" s="46">
        <v>93729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3">SUM(D22:M22)</f>
        <v>160037</v>
      </c>
      <c r="O22" s="47">
        <f t="shared" si="1"/>
        <v>4.653591160220994</v>
      </c>
      <c r="P22" s="9"/>
    </row>
    <row r="23" spans="1:16" ht="15">
      <c r="A23" s="12"/>
      <c r="B23" s="25">
        <v>331.34</v>
      </c>
      <c r="C23" s="20" t="s">
        <v>77</v>
      </c>
      <c r="D23" s="46">
        <v>15781</v>
      </c>
      <c r="E23" s="46">
        <v>1593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17374</v>
      </c>
      <c r="O23" s="47">
        <f t="shared" si="1"/>
        <v>0.505205001453911</v>
      </c>
      <c r="P23" s="9"/>
    </row>
    <row r="24" spans="1:16" ht="15">
      <c r="A24" s="12"/>
      <c r="B24" s="25">
        <v>331.39</v>
      </c>
      <c r="C24" s="20" t="s">
        <v>27</v>
      </c>
      <c r="D24" s="46">
        <v>0</v>
      </c>
      <c r="E24" s="46">
        <v>2682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2682</v>
      </c>
      <c r="O24" s="47">
        <f t="shared" si="1"/>
        <v>0.07798778714742657</v>
      </c>
      <c r="P24" s="9"/>
    </row>
    <row r="25" spans="1:16" ht="15">
      <c r="A25" s="12"/>
      <c r="B25" s="25">
        <v>331.5</v>
      </c>
      <c r="C25" s="20" t="s">
        <v>102</v>
      </c>
      <c r="D25" s="46">
        <v>62435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62435</v>
      </c>
      <c r="O25" s="47">
        <f t="shared" si="1"/>
        <v>1.8154986914800815</v>
      </c>
      <c r="P25" s="9"/>
    </row>
    <row r="26" spans="1:16" ht="15">
      <c r="A26" s="12"/>
      <c r="B26" s="25">
        <v>334.34</v>
      </c>
      <c r="C26" s="20" t="s">
        <v>28</v>
      </c>
      <c r="D26" s="46">
        <v>2630</v>
      </c>
      <c r="E26" s="46">
        <v>130238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132868</v>
      </c>
      <c r="O26" s="47">
        <f t="shared" si="1"/>
        <v>3.8635649898226228</v>
      </c>
      <c r="P26" s="9"/>
    </row>
    <row r="27" spans="1:16" ht="15">
      <c r="A27" s="12"/>
      <c r="B27" s="25">
        <v>334.9</v>
      </c>
      <c r="C27" s="20" t="s">
        <v>30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5000</v>
      </c>
      <c r="O27" s="47">
        <f t="shared" si="1"/>
        <v>0.14539110206455366</v>
      </c>
      <c r="P27" s="9"/>
    </row>
    <row r="28" spans="1:16" ht="15">
      <c r="A28" s="12"/>
      <c r="B28" s="25">
        <v>335.12</v>
      </c>
      <c r="C28" s="20" t="s">
        <v>31</v>
      </c>
      <c r="D28" s="46">
        <v>1021197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1021197</v>
      </c>
      <c r="O28" s="47">
        <f t="shared" si="1"/>
        <v>29.6945914510032</v>
      </c>
      <c r="P28" s="9"/>
    </row>
    <row r="29" spans="1:16" ht="15">
      <c r="A29" s="12"/>
      <c r="B29" s="25">
        <v>335.14</v>
      </c>
      <c r="C29" s="20" t="s">
        <v>32</v>
      </c>
      <c r="D29" s="46">
        <v>9754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9754</v>
      </c>
      <c r="O29" s="47">
        <f t="shared" si="1"/>
        <v>0.2836289619075313</v>
      </c>
      <c r="P29" s="9"/>
    </row>
    <row r="30" spans="1:16" ht="15">
      <c r="A30" s="12"/>
      <c r="B30" s="25">
        <v>335.15</v>
      </c>
      <c r="C30" s="20" t="s">
        <v>33</v>
      </c>
      <c r="D30" s="46">
        <v>7300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7300</v>
      </c>
      <c r="O30" s="47">
        <f t="shared" si="1"/>
        <v>0.21227100901424834</v>
      </c>
      <c r="P30" s="9"/>
    </row>
    <row r="31" spans="1:16" ht="15">
      <c r="A31" s="12"/>
      <c r="B31" s="25">
        <v>335.18</v>
      </c>
      <c r="C31" s="20" t="s">
        <v>34</v>
      </c>
      <c r="D31" s="46">
        <v>2260794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2260794</v>
      </c>
      <c r="O31" s="47">
        <f t="shared" si="1"/>
        <v>65.7398662401861</v>
      </c>
      <c r="P31" s="9"/>
    </row>
    <row r="32" spans="1:16" ht="15">
      <c r="A32" s="12"/>
      <c r="B32" s="25">
        <v>335.21</v>
      </c>
      <c r="C32" s="20" t="s">
        <v>35</v>
      </c>
      <c r="D32" s="46">
        <v>5142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5142</v>
      </c>
      <c r="O32" s="47">
        <f t="shared" si="1"/>
        <v>0.14952020936318697</v>
      </c>
      <c r="P32" s="9"/>
    </row>
    <row r="33" spans="1:16" ht="15">
      <c r="A33" s="12"/>
      <c r="B33" s="25">
        <v>335.49</v>
      </c>
      <c r="C33" s="20" t="s">
        <v>36</v>
      </c>
      <c r="D33" s="46">
        <v>19473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19473</v>
      </c>
      <c r="O33" s="47">
        <f t="shared" si="1"/>
        <v>0.5662401861006107</v>
      </c>
      <c r="P33" s="9"/>
    </row>
    <row r="34" spans="1:16" ht="15">
      <c r="A34" s="12"/>
      <c r="B34" s="25">
        <v>337.7</v>
      </c>
      <c r="C34" s="20" t="s">
        <v>96</v>
      </c>
      <c r="D34" s="46">
        <v>0</v>
      </c>
      <c r="E34" s="46">
        <v>0</v>
      </c>
      <c r="F34" s="46">
        <v>0</v>
      </c>
      <c r="G34" s="46">
        <v>5292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5292</v>
      </c>
      <c r="O34" s="47">
        <f t="shared" si="1"/>
        <v>0.15388194242512357</v>
      </c>
      <c r="P34" s="9"/>
    </row>
    <row r="35" spans="1:16" ht="15">
      <c r="A35" s="12"/>
      <c r="B35" s="25">
        <v>338</v>
      </c>
      <c r="C35" s="20" t="s">
        <v>38</v>
      </c>
      <c r="D35" s="46">
        <v>0</v>
      </c>
      <c r="E35" s="46">
        <v>181461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181461</v>
      </c>
      <c r="O35" s="47">
        <f t="shared" si="1"/>
        <v>5.276562954347194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SUM(D37:D45)</f>
        <v>409502</v>
      </c>
      <c r="E36" s="32">
        <f t="shared" si="7"/>
        <v>2878731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8321415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11609648</v>
      </c>
      <c r="O36" s="45">
        <f t="shared" si="1"/>
        <v>337.5879034603082</v>
      </c>
      <c r="P36" s="10"/>
    </row>
    <row r="37" spans="1:16" ht="15">
      <c r="A37" s="12"/>
      <c r="B37" s="25">
        <v>341.9</v>
      </c>
      <c r="C37" s="20" t="s">
        <v>46</v>
      </c>
      <c r="D37" s="46">
        <v>4551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8">SUM(D37:M37)</f>
        <v>4551</v>
      </c>
      <c r="O37" s="47">
        <f aca="true" t="shared" si="9" ref="O37:O68">(N37/O$71)</f>
        <v>0.13233498109915673</v>
      </c>
      <c r="P37" s="9"/>
    </row>
    <row r="38" spans="1:16" ht="15">
      <c r="A38" s="12"/>
      <c r="B38" s="25">
        <v>342.1</v>
      </c>
      <c r="C38" s="20" t="s">
        <v>47</v>
      </c>
      <c r="D38" s="46">
        <v>62158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62158</v>
      </c>
      <c r="O38" s="47">
        <f t="shared" si="9"/>
        <v>1.807444024425705</v>
      </c>
      <c r="P38" s="9"/>
    </row>
    <row r="39" spans="1:16" ht="15">
      <c r="A39" s="12"/>
      <c r="B39" s="25">
        <v>342.6</v>
      </c>
      <c r="C39" s="20" t="s">
        <v>48</v>
      </c>
      <c r="D39" s="46">
        <v>0</v>
      </c>
      <c r="E39" s="46">
        <v>496035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496035</v>
      </c>
      <c r="O39" s="47">
        <f t="shared" si="9"/>
        <v>14.423815062518173</v>
      </c>
      <c r="P39" s="9"/>
    </row>
    <row r="40" spans="1:16" ht="15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3138357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3138357</v>
      </c>
      <c r="O40" s="47">
        <f t="shared" si="9"/>
        <v>91.25783658040127</v>
      </c>
      <c r="P40" s="9"/>
    </row>
    <row r="41" spans="1:16" ht="15">
      <c r="A41" s="12"/>
      <c r="B41" s="25">
        <v>343.4</v>
      </c>
      <c r="C41" s="20" t="s">
        <v>50</v>
      </c>
      <c r="D41" s="46">
        <v>0</v>
      </c>
      <c r="E41" s="46">
        <v>2368656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2368656</v>
      </c>
      <c r="O41" s="47">
        <f t="shared" si="9"/>
        <v>68.87630125036348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4140962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4140962</v>
      </c>
      <c r="O42" s="47">
        <f t="shared" si="9"/>
        <v>120.41180575748764</v>
      </c>
      <c r="P42" s="9"/>
    </row>
    <row r="43" spans="1:16" ht="15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1042096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1042096</v>
      </c>
      <c r="O43" s="47">
        <f t="shared" si="9"/>
        <v>30.30229717941262</v>
      </c>
      <c r="P43" s="9"/>
    </row>
    <row r="44" spans="1:16" ht="15">
      <c r="A44" s="12"/>
      <c r="B44" s="25">
        <v>344.9</v>
      </c>
      <c r="C44" s="20" t="s">
        <v>53</v>
      </c>
      <c r="D44" s="46">
        <v>63164</v>
      </c>
      <c r="E44" s="46">
        <v>14040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77204</v>
      </c>
      <c r="O44" s="47">
        <f t="shared" si="9"/>
        <v>2.24495492875836</v>
      </c>
      <c r="P44" s="9"/>
    </row>
    <row r="45" spans="1:16" ht="15">
      <c r="A45" s="12"/>
      <c r="B45" s="25">
        <v>347.9</v>
      </c>
      <c r="C45" s="20" t="s">
        <v>103</v>
      </c>
      <c r="D45" s="46">
        <v>279629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279629</v>
      </c>
      <c r="O45" s="47">
        <f t="shared" si="9"/>
        <v>8.131113695841815</v>
      </c>
      <c r="P45" s="9"/>
    </row>
    <row r="46" spans="1:16" ht="15.75">
      <c r="A46" s="29" t="s">
        <v>44</v>
      </c>
      <c r="B46" s="30"/>
      <c r="C46" s="31"/>
      <c r="D46" s="32">
        <f aca="true" t="shared" si="10" ref="D46:M46">SUM(D47:D48)</f>
        <v>231989</v>
      </c>
      <c r="E46" s="32">
        <f t="shared" si="10"/>
        <v>86569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8"/>
        <v>318558</v>
      </c>
      <c r="O46" s="45">
        <f t="shared" si="9"/>
        <v>9.263099738296017</v>
      </c>
      <c r="P46" s="10"/>
    </row>
    <row r="47" spans="1:16" ht="15">
      <c r="A47" s="13"/>
      <c r="B47" s="39">
        <v>351.1</v>
      </c>
      <c r="C47" s="21" t="s">
        <v>59</v>
      </c>
      <c r="D47" s="46">
        <v>231989</v>
      </c>
      <c r="E47" s="46">
        <v>51184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283173</v>
      </c>
      <c r="O47" s="47">
        <f t="shared" si="9"/>
        <v>8.23416690898517</v>
      </c>
      <c r="P47" s="9"/>
    </row>
    <row r="48" spans="1:16" ht="15">
      <c r="A48" s="13"/>
      <c r="B48" s="39">
        <v>351.9</v>
      </c>
      <c r="C48" s="21" t="s">
        <v>60</v>
      </c>
      <c r="D48" s="46">
        <v>0</v>
      </c>
      <c r="E48" s="46">
        <v>35385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35385</v>
      </c>
      <c r="O48" s="47">
        <f t="shared" si="9"/>
        <v>1.0289328293108462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SUM(D50:D63)</f>
        <v>436980</v>
      </c>
      <c r="E49" s="32">
        <f t="shared" si="11"/>
        <v>2182446</v>
      </c>
      <c r="F49" s="32">
        <f t="shared" si="11"/>
        <v>283861</v>
      </c>
      <c r="G49" s="32">
        <f t="shared" si="11"/>
        <v>76619</v>
      </c>
      <c r="H49" s="32">
        <f t="shared" si="11"/>
        <v>0</v>
      </c>
      <c r="I49" s="32">
        <f t="shared" si="11"/>
        <v>240060</v>
      </c>
      <c r="J49" s="32">
        <f t="shared" si="11"/>
        <v>0</v>
      </c>
      <c r="K49" s="32">
        <f t="shared" si="11"/>
        <v>-969776</v>
      </c>
      <c r="L49" s="32">
        <f t="shared" si="11"/>
        <v>0</v>
      </c>
      <c r="M49" s="32">
        <f t="shared" si="11"/>
        <v>0</v>
      </c>
      <c r="N49" s="32">
        <f>SUM(D49:M49)</f>
        <v>2250190</v>
      </c>
      <c r="O49" s="45">
        <f t="shared" si="9"/>
        <v>65.43152079092759</v>
      </c>
      <c r="P49" s="10"/>
    </row>
    <row r="50" spans="1:16" ht="15">
      <c r="A50" s="12"/>
      <c r="B50" s="25">
        <v>361.1</v>
      </c>
      <c r="C50" s="20" t="s">
        <v>61</v>
      </c>
      <c r="D50" s="46">
        <v>254397</v>
      </c>
      <c r="E50" s="46">
        <v>159103</v>
      </c>
      <c r="F50" s="46">
        <v>155823</v>
      </c>
      <c r="G50" s="46">
        <v>106539</v>
      </c>
      <c r="H50" s="46">
        <v>0</v>
      </c>
      <c r="I50" s="46">
        <v>276979</v>
      </c>
      <c r="J50" s="46">
        <v>0</v>
      </c>
      <c r="K50" s="46">
        <v>255946</v>
      </c>
      <c r="L50" s="46">
        <v>0</v>
      </c>
      <c r="M50" s="46">
        <v>0</v>
      </c>
      <c r="N50" s="46">
        <f>SUM(D50:M50)</f>
        <v>1208787</v>
      </c>
      <c r="O50" s="47">
        <f t="shared" si="9"/>
        <v>35.14937481826112</v>
      </c>
      <c r="P50" s="9"/>
    </row>
    <row r="51" spans="1:16" ht="15">
      <c r="A51" s="12"/>
      <c r="B51" s="25">
        <v>361.3</v>
      </c>
      <c r="C51" s="20" t="s">
        <v>62</v>
      </c>
      <c r="D51" s="46">
        <v>-68518</v>
      </c>
      <c r="E51" s="46">
        <v>-48329</v>
      </c>
      <c r="F51" s="46">
        <v>-2419</v>
      </c>
      <c r="G51" s="46">
        <v>-35420</v>
      </c>
      <c r="H51" s="46">
        <v>0</v>
      </c>
      <c r="I51" s="46">
        <v>-91555</v>
      </c>
      <c r="J51" s="46">
        <v>0</v>
      </c>
      <c r="K51" s="46">
        <v>-3254961</v>
      </c>
      <c r="L51" s="46">
        <v>0</v>
      </c>
      <c r="M51" s="46">
        <v>0</v>
      </c>
      <c r="N51" s="46">
        <f aca="true" t="shared" si="12" ref="N51:N63">SUM(D51:M51)</f>
        <v>-3501202</v>
      </c>
      <c r="O51" s="47">
        <f t="shared" si="9"/>
        <v>-101.80872346612388</v>
      </c>
      <c r="P51" s="9"/>
    </row>
    <row r="52" spans="1:16" ht="15">
      <c r="A52" s="12"/>
      <c r="B52" s="25">
        <v>362</v>
      </c>
      <c r="C52" s="20" t="s">
        <v>63</v>
      </c>
      <c r="D52" s="46">
        <v>152576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152576</v>
      </c>
      <c r="O52" s="47">
        <f t="shared" si="9"/>
        <v>4.436638557720268</v>
      </c>
      <c r="P52" s="9"/>
    </row>
    <row r="53" spans="1:16" ht="15">
      <c r="A53" s="12"/>
      <c r="B53" s="25">
        <v>363.11</v>
      </c>
      <c r="C53" s="20" t="s">
        <v>22</v>
      </c>
      <c r="D53" s="46">
        <v>0</v>
      </c>
      <c r="E53" s="46">
        <v>0</v>
      </c>
      <c r="F53" s="46">
        <v>87327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3" ref="N53:N58">SUM(D53:M53)</f>
        <v>87327</v>
      </c>
      <c r="O53" s="47">
        <f t="shared" si="9"/>
        <v>2.5393137539982553</v>
      </c>
      <c r="P53" s="9"/>
    </row>
    <row r="54" spans="1:16" ht="15">
      <c r="A54" s="12"/>
      <c r="B54" s="25">
        <v>363.12</v>
      </c>
      <c r="C54" s="20" t="s">
        <v>23</v>
      </c>
      <c r="D54" s="46">
        <v>0</v>
      </c>
      <c r="E54" s="46">
        <v>1817900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1817900</v>
      </c>
      <c r="O54" s="47">
        <f t="shared" si="9"/>
        <v>52.86129688863041</v>
      </c>
      <c r="P54" s="9"/>
    </row>
    <row r="55" spans="1:16" ht="15">
      <c r="A55" s="12"/>
      <c r="B55" s="25">
        <v>363.22</v>
      </c>
      <c r="C55" s="20" t="s">
        <v>104</v>
      </c>
      <c r="D55" s="46">
        <v>0</v>
      </c>
      <c r="E55" s="46">
        <v>52877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52877</v>
      </c>
      <c r="O55" s="47">
        <f t="shared" si="9"/>
        <v>1.5375690607734807</v>
      </c>
      <c r="P55" s="9"/>
    </row>
    <row r="56" spans="1:16" ht="15">
      <c r="A56" s="12"/>
      <c r="B56" s="25">
        <v>363.24</v>
      </c>
      <c r="C56" s="20" t="s">
        <v>105</v>
      </c>
      <c r="D56" s="46">
        <v>0</v>
      </c>
      <c r="E56" s="46">
        <v>145236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145236</v>
      </c>
      <c r="O56" s="47">
        <f t="shared" si="9"/>
        <v>4.223204419889503</v>
      </c>
      <c r="P56" s="9"/>
    </row>
    <row r="57" spans="1:16" ht="15">
      <c r="A57" s="12"/>
      <c r="B57" s="25">
        <v>363.27</v>
      </c>
      <c r="C57" s="20" t="s">
        <v>106</v>
      </c>
      <c r="D57" s="46">
        <v>0</v>
      </c>
      <c r="E57" s="46">
        <v>1423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1423</v>
      </c>
      <c r="O57" s="47">
        <f t="shared" si="9"/>
        <v>0.04137830764757197</v>
      </c>
      <c r="P57" s="9"/>
    </row>
    <row r="58" spans="1:16" ht="15">
      <c r="A58" s="12"/>
      <c r="B58" s="25">
        <v>363.29</v>
      </c>
      <c r="C58" s="20" t="s">
        <v>107</v>
      </c>
      <c r="D58" s="46">
        <v>0</v>
      </c>
      <c r="E58" s="46">
        <v>25945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25945</v>
      </c>
      <c r="O58" s="47">
        <f t="shared" si="9"/>
        <v>0.7544344286129688</v>
      </c>
      <c r="P58" s="9"/>
    </row>
    <row r="59" spans="1:16" ht="15">
      <c r="A59" s="12"/>
      <c r="B59" s="25">
        <v>364</v>
      </c>
      <c r="C59" s="20" t="s">
        <v>64</v>
      </c>
      <c r="D59" s="46">
        <v>3053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3053</v>
      </c>
      <c r="O59" s="47">
        <f t="shared" si="9"/>
        <v>0.08877580692061646</v>
      </c>
      <c r="P59" s="9"/>
    </row>
    <row r="60" spans="1:16" ht="15">
      <c r="A60" s="12"/>
      <c r="B60" s="25">
        <v>366</v>
      </c>
      <c r="C60" s="20" t="s">
        <v>65</v>
      </c>
      <c r="D60" s="46">
        <v>21419</v>
      </c>
      <c r="E60" s="46">
        <v>14865</v>
      </c>
      <c r="F60" s="46">
        <v>0</v>
      </c>
      <c r="G60" s="46">
        <v>5500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41784</v>
      </c>
      <c r="O60" s="47">
        <f t="shared" si="9"/>
        <v>1.215004361733062</v>
      </c>
      <c r="P60" s="9"/>
    </row>
    <row r="61" spans="1:16" ht="15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2029239</v>
      </c>
      <c r="L61" s="46">
        <v>0</v>
      </c>
      <c r="M61" s="46">
        <v>0</v>
      </c>
      <c r="N61" s="46">
        <f t="shared" si="12"/>
        <v>2029239</v>
      </c>
      <c r="O61" s="47">
        <f t="shared" si="9"/>
        <v>59.006658912474556</v>
      </c>
      <c r="P61" s="9"/>
    </row>
    <row r="62" spans="1:16" ht="15">
      <c r="A62" s="12"/>
      <c r="B62" s="25">
        <v>369.3</v>
      </c>
      <c r="C62" s="20" t="s">
        <v>67</v>
      </c>
      <c r="D62" s="46">
        <v>27359</v>
      </c>
      <c r="E62" s="46">
        <v>10133</v>
      </c>
      <c r="F62" s="46">
        <v>0</v>
      </c>
      <c r="G62" s="46">
        <v>0</v>
      </c>
      <c r="H62" s="46">
        <v>0</v>
      </c>
      <c r="I62" s="46">
        <v>8785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46277</v>
      </c>
      <c r="O62" s="47">
        <f t="shared" si="9"/>
        <v>1.3456528060482698</v>
      </c>
      <c r="P62" s="9"/>
    </row>
    <row r="63" spans="1:16" ht="15">
      <c r="A63" s="12"/>
      <c r="B63" s="25">
        <v>369.9</v>
      </c>
      <c r="C63" s="20" t="s">
        <v>68</v>
      </c>
      <c r="D63" s="46">
        <v>46694</v>
      </c>
      <c r="E63" s="46">
        <v>3293</v>
      </c>
      <c r="F63" s="46">
        <v>43130</v>
      </c>
      <c r="G63" s="46">
        <v>0</v>
      </c>
      <c r="H63" s="46">
        <v>0</v>
      </c>
      <c r="I63" s="46">
        <v>45851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138968</v>
      </c>
      <c r="O63" s="47">
        <f t="shared" si="9"/>
        <v>4.040942134341378</v>
      </c>
      <c r="P63" s="9"/>
    </row>
    <row r="64" spans="1:16" ht="15.75">
      <c r="A64" s="29" t="s">
        <v>45</v>
      </c>
      <c r="B64" s="30"/>
      <c r="C64" s="31"/>
      <c r="D64" s="32">
        <f aca="true" t="shared" si="14" ref="D64:M64">SUM(D65:D68)</f>
        <v>8354380</v>
      </c>
      <c r="E64" s="32">
        <f t="shared" si="14"/>
        <v>422283</v>
      </c>
      <c r="F64" s="32">
        <f t="shared" si="14"/>
        <v>1070400</v>
      </c>
      <c r="G64" s="32">
        <f t="shared" si="14"/>
        <v>1523395</v>
      </c>
      <c r="H64" s="32">
        <f t="shared" si="14"/>
        <v>0</v>
      </c>
      <c r="I64" s="32">
        <f t="shared" si="14"/>
        <v>273711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aca="true" t="shared" si="15" ref="N64:N69">SUM(D64:M64)</f>
        <v>11644169</v>
      </c>
      <c r="O64" s="45">
        <f t="shared" si="9"/>
        <v>338.5917127071823</v>
      </c>
      <c r="P64" s="9"/>
    </row>
    <row r="65" spans="1:16" ht="15">
      <c r="A65" s="12"/>
      <c r="B65" s="25">
        <v>381</v>
      </c>
      <c r="C65" s="20" t="s">
        <v>69</v>
      </c>
      <c r="D65" s="46">
        <v>8354380</v>
      </c>
      <c r="E65" s="46">
        <v>422283</v>
      </c>
      <c r="F65" s="46">
        <v>1070400</v>
      </c>
      <c r="G65" s="46">
        <v>773395</v>
      </c>
      <c r="H65" s="46">
        <v>0</v>
      </c>
      <c r="I65" s="46">
        <v>88548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10709006</v>
      </c>
      <c r="O65" s="47">
        <f t="shared" si="9"/>
        <v>311.3988368711835</v>
      </c>
      <c r="P65" s="9"/>
    </row>
    <row r="66" spans="1:16" ht="15">
      <c r="A66" s="12"/>
      <c r="B66" s="25">
        <v>384</v>
      </c>
      <c r="C66" s="20" t="s">
        <v>90</v>
      </c>
      <c r="D66" s="46">
        <v>0</v>
      </c>
      <c r="E66" s="46">
        <v>0</v>
      </c>
      <c r="F66" s="46">
        <v>0</v>
      </c>
      <c r="G66" s="46">
        <v>750000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750000</v>
      </c>
      <c r="O66" s="47">
        <f t="shared" si="9"/>
        <v>21.808665309683047</v>
      </c>
      <c r="P66" s="9"/>
    </row>
    <row r="67" spans="1:16" ht="15">
      <c r="A67" s="12"/>
      <c r="B67" s="25">
        <v>389.4</v>
      </c>
      <c r="C67" s="20" t="s">
        <v>108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365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365</v>
      </c>
      <c r="O67" s="47">
        <f t="shared" si="9"/>
        <v>0.010613550450712416</v>
      </c>
      <c r="P67" s="9"/>
    </row>
    <row r="68" spans="1:16" ht="15.75" thickBot="1">
      <c r="A68" s="12"/>
      <c r="B68" s="25">
        <v>389.8</v>
      </c>
      <c r="C68" s="20" t="s">
        <v>86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184798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184798</v>
      </c>
      <c r="O68" s="47">
        <f t="shared" si="9"/>
        <v>5.373596975865077</v>
      </c>
      <c r="P68" s="9"/>
    </row>
    <row r="69" spans="1:119" ht="16.5" thickBot="1">
      <c r="A69" s="14" t="s">
        <v>57</v>
      </c>
      <c r="B69" s="23"/>
      <c r="C69" s="22"/>
      <c r="D69" s="15">
        <f aca="true" t="shared" si="16" ref="D69:M69">SUM(D5,D15,D21,D36,D46,D49,D64)</f>
        <v>20037075</v>
      </c>
      <c r="E69" s="15">
        <f t="shared" si="16"/>
        <v>14949826</v>
      </c>
      <c r="F69" s="15">
        <f t="shared" si="16"/>
        <v>1572133</v>
      </c>
      <c r="G69" s="15">
        <f t="shared" si="16"/>
        <v>1699035</v>
      </c>
      <c r="H69" s="15">
        <f t="shared" si="16"/>
        <v>0</v>
      </c>
      <c r="I69" s="15">
        <f t="shared" si="16"/>
        <v>9409352</v>
      </c>
      <c r="J69" s="15">
        <f t="shared" si="16"/>
        <v>0</v>
      </c>
      <c r="K69" s="15">
        <f t="shared" si="16"/>
        <v>-969776</v>
      </c>
      <c r="L69" s="15">
        <f t="shared" si="16"/>
        <v>0</v>
      </c>
      <c r="M69" s="15">
        <f t="shared" si="16"/>
        <v>0</v>
      </c>
      <c r="N69" s="15">
        <f t="shared" si="15"/>
        <v>46697645</v>
      </c>
      <c r="O69" s="38">
        <f>(N69/O$71)</f>
        <v>1357.8844140738586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109</v>
      </c>
      <c r="M71" s="48"/>
      <c r="N71" s="48"/>
      <c r="O71" s="43">
        <v>34390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88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10492877</v>
      </c>
      <c r="E5" s="27">
        <f t="shared" si="0"/>
        <v>2833683</v>
      </c>
      <c r="F5" s="27">
        <f t="shared" si="0"/>
        <v>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13326587</v>
      </c>
      <c r="O5" s="33">
        <f aca="true" t="shared" si="1" ref="O5:O36">(N5/O$63)</f>
        <v>343.8231940144479</v>
      </c>
      <c r="P5" s="6"/>
    </row>
    <row r="6" spans="1:16" ht="15">
      <c r="A6" s="12"/>
      <c r="B6" s="25">
        <v>311</v>
      </c>
      <c r="C6" s="20" t="s">
        <v>2</v>
      </c>
      <c r="D6" s="46">
        <v>5869644</v>
      </c>
      <c r="E6" s="46">
        <v>0</v>
      </c>
      <c r="F6" s="46">
        <v>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5869671</v>
      </c>
      <c r="O6" s="47">
        <f t="shared" si="1"/>
        <v>151.43630030959753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562250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562250</v>
      </c>
      <c r="O7" s="47">
        <f t="shared" si="1"/>
        <v>14.50593395252838</v>
      </c>
      <c r="P7" s="9"/>
    </row>
    <row r="8" spans="1:16" ht="15">
      <c r="A8" s="12"/>
      <c r="B8" s="25">
        <v>312.6</v>
      </c>
      <c r="C8" s="20" t="s">
        <v>128</v>
      </c>
      <c r="D8" s="46">
        <v>0</v>
      </c>
      <c r="E8" s="46">
        <v>2271433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2271433</v>
      </c>
      <c r="O8" s="47">
        <f t="shared" si="1"/>
        <v>58.60250257997936</v>
      </c>
      <c r="P8" s="9"/>
    </row>
    <row r="9" spans="1:16" ht="15">
      <c r="A9" s="12"/>
      <c r="B9" s="25">
        <v>314.1</v>
      </c>
      <c r="C9" s="20" t="s">
        <v>12</v>
      </c>
      <c r="D9" s="46">
        <v>2834079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2834079</v>
      </c>
      <c r="O9" s="47">
        <f t="shared" si="1"/>
        <v>73.11865325077399</v>
      </c>
      <c r="P9" s="9"/>
    </row>
    <row r="10" spans="1:16" ht="15">
      <c r="A10" s="12"/>
      <c r="B10" s="25">
        <v>314.3</v>
      </c>
      <c r="C10" s="20" t="s">
        <v>13</v>
      </c>
      <c r="D10" s="46">
        <v>443597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443597</v>
      </c>
      <c r="O10" s="47">
        <f t="shared" si="1"/>
        <v>11.444711042311662</v>
      </c>
      <c r="P10" s="9"/>
    </row>
    <row r="11" spans="1:16" ht="15">
      <c r="A11" s="12"/>
      <c r="B11" s="25">
        <v>314.4</v>
      </c>
      <c r="C11" s="20" t="s">
        <v>14</v>
      </c>
      <c r="D11" s="46">
        <v>47189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47189</v>
      </c>
      <c r="O11" s="47">
        <f t="shared" si="1"/>
        <v>1.2174664602683178</v>
      </c>
      <c r="P11" s="9"/>
    </row>
    <row r="12" spans="1:16" ht="15">
      <c r="A12" s="12"/>
      <c r="B12" s="25">
        <v>314.8</v>
      </c>
      <c r="C12" s="20" t="s">
        <v>15</v>
      </c>
      <c r="D12" s="46">
        <v>23293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23293</v>
      </c>
      <c r="O12" s="47">
        <f t="shared" si="1"/>
        <v>0.6009545923632611</v>
      </c>
      <c r="P12" s="9"/>
    </row>
    <row r="13" spans="1:16" ht="15">
      <c r="A13" s="12"/>
      <c r="B13" s="25">
        <v>315</v>
      </c>
      <c r="C13" s="20" t="s">
        <v>111</v>
      </c>
      <c r="D13" s="46">
        <v>1162625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1162625</v>
      </c>
      <c r="O13" s="47">
        <f t="shared" si="1"/>
        <v>29.99548503611971</v>
      </c>
      <c r="P13" s="9"/>
    </row>
    <row r="14" spans="1:16" ht="15">
      <c r="A14" s="12"/>
      <c r="B14" s="25">
        <v>316</v>
      </c>
      <c r="C14" s="20" t="s">
        <v>112</v>
      </c>
      <c r="D14" s="46">
        <v>112450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112450</v>
      </c>
      <c r="O14" s="47">
        <f t="shared" si="1"/>
        <v>2.901186790505676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SUM(D16:D25)</f>
        <v>2395505</v>
      </c>
      <c r="E15" s="32">
        <f t="shared" si="3"/>
        <v>1251296</v>
      </c>
      <c r="F15" s="32">
        <f t="shared" si="3"/>
        <v>97062</v>
      </c>
      <c r="G15" s="32">
        <f t="shared" si="3"/>
        <v>0</v>
      </c>
      <c r="H15" s="32">
        <f t="shared" si="3"/>
        <v>0</v>
      </c>
      <c r="I15" s="32">
        <f t="shared" si="3"/>
        <v>2737133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6480996</v>
      </c>
      <c r="O15" s="45">
        <f t="shared" si="1"/>
        <v>167.20835913312695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1910201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1910201</v>
      </c>
      <c r="O16" s="47">
        <f t="shared" si="1"/>
        <v>49.2827915376677</v>
      </c>
      <c r="P16" s="9"/>
    </row>
    <row r="17" spans="1:16" ht="15">
      <c r="A17" s="12"/>
      <c r="B17" s="25">
        <v>323.1</v>
      </c>
      <c r="C17" s="20" t="s">
        <v>19</v>
      </c>
      <c r="D17" s="46">
        <v>2137683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4">SUM(D17:M17)</f>
        <v>2137683</v>
      </c>
      <c r="O17" s="47">
        <f t="shared" si="1"/>
        <v>55.15178018575851</v>
      </c>
      <c r="P17" s="9"/>
    </row>
    <row r="18" spans="1:16" ht="15">
      <c r="A18" s="12"/>
      <c r="B18" s="25">
        <v>323.4</v>
      </c>
      <c r="C18" s="20" t="s">
        <v>20</v>
      </c>
      <c r="D18" s="46">
        <v>41833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41833</v>
      </c>
      <c r="O18" s="47">
        <f t="shared" si="1"/>
        <v>1.079282765737874</v>
      </c>
      <c r="P18" s="9"/>
    </row>
    <row r="19" spans="1:16" ht="15">
      <c r="A19" s="12"/>
      <c r="B19" s="25">
        <v>323.7</v>
      </c>
      <c r="C19" s="20" t="s">
        <v>21</v>
      </c>
      <c r="D19" s="46">
        <v>183869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183869</v>
      </c>
      <c r="O19" s="47">
        <f t="shared" si="1"/>
        <v>4.743782249742002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86718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86718</v>
      </c>
      <c r="O20" s="47">
        <f t="shared" si="1"/>
        <v>2.237306501547988</v>
      </c>
      <c r="P20" s="9"/>
    </row>
    <row r="21" spans="1:16" ht="15">
      <c r="A21" s="12"/>
      <c r="B21" s="25">
        <v>324.21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559321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559321</v>
      </c>
      <c r="O21" s="47">
        <f t="shared" si="1"/>
        <v>14.430366357069143</v>
      </c>
      <c r="P21" s="9"/>
    </row>
    <row r="22" spans="1:16" ht="15">
      <c r="A22" s="12"/>
      <c r="B22" s="25">
        <v>324.31</v>
      </c>
      <c r="C22" s="20" t="s">
        <v>81</v>
      </c>
      <c r="D22" s="46">
        <v>0</v>
      </c>
      <c r="E22" s="46">
        <v>263159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263159</v>
      </c>
      <c r="O22" s="47">
        <f t="shared" si="1"/>
        <v>6.789447884416925</v>
      </c>
      <c r="P22" s="9"/>
    </row>
    <row r="23" spans="1:16" ht="15">
      <c r="A23" s="12"/>
      <c r="B23" s="25">
        <v>324.61</v>
      </c>
      <c r="C23" s="20" t="s">
        <v>83</v>
      </c>
      <c r="D23" s="46">
        <v>0</v>
      </c>
      <c r="E23" s="46">
        <v>323010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323010</v>
      </c>
      <c r="O23" s="47">
        <f t="shared" si="1"/>
        <v>8.33359133126935</v>
      </c>
      <c r="P23" s="9"/>
    </row>
    <row r="24" spans="1:16" ht="15">
      <c r="A24" s="12"/>
      <c r="B24" s="25">
        <v>325.1</v>
      </c>
      <c r="C24" s="20" t="s">
        <v>22</v>
      </c>
      <c r="D24" s="46">
        <v>0</v>
      </c>
      <c r="E24" s="46">
        <v>578409</v>
      </c>
      <c r="F24" s="46">
        <v>97062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675471</v>
      </c>
      <c r="O24" s="47">
        <f t="shared" si="1"/>
        <v>17.42701238390093</v>
      </c>
      <c r="P24" s="9"/>
    </row>
    <row r="25" spans="1:16" ht="15">
      <c r="A25" s="12"/>
      <c r="B25" s="25">
        <v>329</v>
      </c>
      <c r="C25" s="20" t="s">
        <v>24</v>
      </c>
      <c r="D25" s="46">
        <v>32120</v>
      </c>
      <c r="E25" s="46">
        <v>0</v>
      </c>
      <c r="F25" s="46">
        <v>0</v>
      </c>
      <c r="G25" s="46">
        <v>0</v>
      </c>
      <c r="H25" s="46">
        <v>0</v>
      </c>
      <c r="I25" s="46">
        <v>267611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7">SUM(D25:M25)</f>
        <v>299731</v>
      </c>
      <c r="O25" s="47">
        <f t="shared" si="1"/>
        <v>7.7329979360165115</v>
      </c>
      <c r="P25" s="9"/>
    </row>
    <row r="26" spans="1:16" ht="15.75">
      <c r="A26" s="29" t="s">
        <v>26</v>
      </c>
      <c r="B26" s="30"/>
      <c r="C26" s="31"/>
      <c r="D26" s="32">
        <f aca="true" t="shared" si="6" ref="D26:M26">SUM(D27:D36)</f>
        <v>3826963</v>
      </c>
      <c r="E26" s="32">
        <f t="shared" si="6"/>
        <v>62723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472115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4361801</v>
      </c>
      <c r="O26" s="45">
        <f t="shared" si="1"/>
        <v>112.53356553147574</v>
      </c>
      <c r="P26" s="10"/>
    </row>
    <row r="27" spans="1:16" ht="15">
      <c r="A27" s="12"/>
      <c r="B27" s="25">
        <v>331.2</v>
      </c>
      <c r="C27" s="20" t="s">
        <v>25</v>
      </c>
      <c r="D27" s="46">
        <v>24615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24615</v>
      </c>
      <c r="O27" s="47">
        <f t="shared" si="1"/>
        <v>0.635061919504644</v>
      </c>
      <c r="P27" s="9"/>
    </row>
    <row r="28" spans="1:16" ht="15">
      <c r="A28" s="12"/>
      <c r="B28" s="25">
        <v>331.39</v>
      </c>
      <c r="C28" s="20" t="s">
        <v>27</v>
      </c>
      <c r="D28" s="46">
        <v>2631</v>
      </c>
      <c r="E28" s="46">
        <v>1858</v>
      </c>
      <c r="F28" s="46">
        <v>0</v>
      </c>
      <c r="G28" s="46">
        <v>0</v>
      </c>
      <c r="H28" s="46">
        <v>0</v>
      </c>
      <c r="I28" s="46">
        <v>472115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476604</v>
      </c>
      <c r="O28" s="47">
        <f t="shared" si="1"/>
        <v>12.296284829721362</v>
      </c>
      <c r="P28" s="9"/>
    </row>
    <row r="29" spans="1:16" ht="15">
      <c r="A29" s="12"/>
      <c r="B29" s="25">
        <v>335.12</v>
      </c>
      <c r="C29" s="20" t="s">
        <v>115</v>
      </c>
      <c r="D29" s="46">
        <v>1279152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1279152</v>
      </c>
      <c r="O29" s="47">
        <f t="shared" si="1"/>
        <v>33.00185758513932</v>
      </c>
      <c r="P29" s="9"/>
    </row>
    <row r="30" spans="1:16" ht="15">
      <c r="A30" s="12"/>
      <c r="B30" s="25">
        <v>335.14</v>
      </c>
      <c r="C30" s="20" t="s">
        <v>116</v>
      </c>
      <c r="D30" s="46">
        <v>9884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9884</v>
      </c>
      <c r="O30" s="47">
        <f t="shared" si="1"/>
        <v>0.2550051599587203</v>
      </c>
      <c r="P30" s="9"/>
    </row>
    <row r="31" spans="1:16" ht="15">
      <c r="A31" s="12"/>
      <c r="B31" s="25">
        <v>335.15</v>
      </c>
      <c r="C31" s="20" t="s">
        <v>117</v>
      </c>
      <c r="D31" s="46">
        <v>11570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11570</v>
      </c>
      <c r="O31" s="47">
        <f t="shared" si="1"/>
        <v>0.29850361197110425</v>
      </c>
      <c r="P31" s="9"/>
    </row>
    <row r="32" spans="1:16" ht="15">
      <c r="A32" s="12"/>
      <c r="B32" s="25">
        <v>335.18</v>
      </c>
      <c r="C32" s="20" t="s">
        <v>118</v>
      </c>
      <c r="D32" s="46">
        <v>2475130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2475130</v>
      </c>
      <c r="O32" s="47">
        <f t="shared" si="1"/>
        <v>63.8578431372549</v>
      </c>
      <c r="P32" s="9"/>
    </row>
    <row r="33" spans="1:16" ht="15">
      <c r="A33" s="12"/>
      <c r="B33" s="25">
        <v>335.49</v>
      </c>
      <c r="C33" s="20" t="s">
        <v>36</v>
      </c>
      <c r="D33" s="46">
        <v>18981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18981</v>
      </c>
      <c r="O33" s="47">
        <f t="shared" si="1"/>
        <v>0.48970588235294116</v>
      </c>
      <c r="P33" s="9"/>
    </row>
    <row r="34" spans="1:16" ht="15">
      <c r="A34" s="12"/>
      <c r="B34" s="25">
        <v>337.3</v>
      </c>
      <c r="C34" s="20" t="s">
        <v>95</v>
      </c>
      <c r="D34" s="46">
        <v>0</v>
      </c>
      <c r="E34" s="46">
        <v>2320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2320</v>
      </c>
      <c r="O34" s="47">
        <f t="shared" si="1"/>
        <v>0.05985552115583075</v>
      </c>
      <c r="P34" s="9"/>
    </row>
    <row r="35" spans="1:16" ht="15">
      <c r="A35" s="12"/>
      <c r="B35" s="25">
        <v>338</v>
      </c>
      <c r="C35" s="20" t="s">
        <v>38</v>
      </c>
      <c r="D35" s="46">
        <v>0</v>
      </c>
      <c r="E35" s="46">
        <v>58545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58545</v>
      </c>
      <c r="O35" s="47">
        <f t="shared" si="1"/>
        <v>1.5104489164086687</v>
      </c>
      <c r="P35" s="9"/>
    </row>
    <row r="36" spans="1:16" ht="15">
      <c r="A36" s="12"/>
      <c r="B36" s="25">
        <v>339</v>
      </c>
      <c r="C36" s="20" t="s">
        <v>97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5000</v>
      </c>
      <c r="O36" s="47">
        <f t="shared" si="1"/>
        <v>0.12899896800825594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SUM(D38:D47)</f>
        <v>439332</v>
      </c>
      <c r="E37" s="32">
        <f t="shared" si="7"/>
        <v>2616886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12668117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15724335</v>
      </c>
      <c r="O37" s="45">
        <f aca="true" t="shared" si="8" ref="O37:O61">(N37/O$63)</f>
        <v>405.6845975232198</v>
      </c>
      <c r="P37" s="10"/>
    </row>
    <row r="38" spans="1:16" ht="15">
      <c r="A38" s="12"/>
      <c r="B38" s="25">
        <v>341.9</v>
      </c>
      <c r="C38" s="20" t="s">
        <v>119</v>
      </c>
      <c r="D38" s="46">
        <v>148434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7">SUM(D38:M38)</f>
        <v>148434</v>
      </c>
      <c r="O38" s="47">
        <f t="shared" si="8"/>
        <v>3.8295665634674925</v>
      </c>
      <c r="P38" s="9"/>
    </row>
    <row r="39" spans="1:16" ht="15">
      <c r="A39" s="12"/>
      <c r="B39" s="25">
        <v>342.1</v>
      </c>
      <c r="C39" s="20" t="s">
        <v>47</v>
      </c>
      <c r="D39" s="46">
        <v>12562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12562</v>
      </c>
      <c r="O39" s="47">
        <f t="shared" si="8"/>
        <v>0.3240970072239422</v>
      </c>
      <c r="P39" s="9"/>
    </row>
    <row r="40" spans="1:16" ht="15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4925104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4925104</v>
      </c>
      <c r="O40" s="47">
        <f t="shared" si="8"/>
        <v>127.06666666666666</v>
      </c>
      <c r="P40" s="9"/>
    </row>
    <row r="41" spans="1:16" ht="15">
      <c r="A41" s="12"/>
      <c r="B41" s="25">
        <v>343.4</v>
      </c>
      <c r="C41" s="20" t="s">
        <v>50</v>
      </c>
      <c r="D41" s="46">
        <v>0</v>
      </c>
      <c r="E41" s="46">
        <v>2572661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2572661</v>
      </c>
      <c r="O41" s="47">
        <f t="shared" si="8"/>
        <v>66.37412280701754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6637710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6637710</v>
      </c>
      <c r="O42" s="47">
        <f t="shared" si="8"/>
        <v>171.2515479876161</v>
      </c>
      <c r="P42" s="9"/>
    </row>
    <row r="43" spans="1:16" ht="15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1105303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1105303</v>
      </c>
      <c r="O43" s="47">
        <f t="shared" si="8"/>
        <v>28.516589267285863</v>
      </c>
      <c r="P43" s="9"/>
    </row>
    <row r="44" spans="1:16" ht="15">
      <c r="A44" s="12"/>
      <c r="B44" s="25">
        <v>344.9</v>
      </c>
      <c r="C44" s="20" t="s">
        <v>120</v>
      </c>
      <c r="D44" s="46">
        <v>99302</v>
      </c>
      <c r="E44" s="46">
        <v>44225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143527</v>
      </c>
      <c r="O44" s="47">
        <f t="shared" si="8"/>
        <v>3.70296697626419</v>
      </c>
      <c r="P44" s="9"/>
    </row>
    <row r="45" spans="1:16" ht="15">
      <c r="A45" s="12"/>
      <c r="B45" s="25">
        <v>347.2</v>
      </c>
      <c r="C45" s="20" t="s">
        <v>54</v>
      </c>
      <c r="D45" s="46">
        <v>105062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105062</v>
      </c>
      <c r="O45" s="47">
        <f t="shared" si="8"/>
        <v>2.710577915376677</v>
      </c>
      <c r="P45" s="9"/>
    </row>
    <row r="46" spans="1:16" ht="15">
      <c r="A46" s="12"/>
      <c r="B46" s="25">
        <v>347.4</v>
      </c>
      <c r="C46" s="20" t="s">
        <v>55</v>
      </c>
      <c r="D46" s="46">
        <v>8125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8125</v>
      </c>
      <c r="O46" s="47">
        <f t="shared" si="8"/>
        <v>0.20962332301341588</v>
      </c>
      <c r="P46" s="9"/>
    </row>
    <row r="47" spans="1:16" ht="15">
      <c r="A47" s="12"/>
      <c r="B47" s="25">
        <v>347.5</v>
      </c>
      <c r="C47" s="20" t="s">
        <v>56</v>
      </c>
      <c r="D47" s="46">
        <v>65847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65847</v>
      </c>
      <c r="O47" s="47">
        <f t="shared" si="8"/>
        <v>1.6988390092879257</v>
      </c>
      <c r="P47" s="9"/>
    </row>
    <row r="48" spans="1:16" ht="15.75">
      <c r="A48" s="29" t="s">
        <v>44</v>
      </c>
      <c r="B48" s="30"/>
      <c r="C48" s="31"/>
      <c r="D48" s="32">
        <f aca="true" t="shared" si="10" ref="D48:M48">SUM(D49:D49)</f>
        <v>64422</v>
      </c>
      <c r="E48" s="32">
        <f t="shared" si="10"/>
        <v>32556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96978</v>
      </c>
      <c r="O48" s="45">
        <f t="shared" si="8"/>
        <v>2.502012383900929</v>
      </c>
      <c r="P48" s="10"/>
    </row>
    <row r="49" spans="1:16" ht="15">
      <c r="A49" s="13"/>
      <c r="B49" s="39">
        <v>351.1</v>
      </c>
      <c r="C49" s="21" t="s">
        <v>59</v>
      </c>
      <c r="D49" s="46">
        <v>64422</v>
      </c>
      <c r="E49" s="46">
        <v>32556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96978</v>
      </c>
      <c r="O49" s="47">
        <f t="shared" si="8"/>
        <v>2.502012383900929</v>
      </c>
      <c r="P49" s="9"/>
    </row>
    <row r="50" spans="1:16" ht="15.75">
      <c r="A50" s="29" t="s">
        <v>3</v>
      </c>
      <c r="B50" s="30"/>
      <c r="C50" s="31"/>
      <c r="D50" s="32">
        <f aca="true" t="shared" si="11" ref="D50:M50">SUM(D51:D57)</f>
        <v>573691</v>
      </c>
      <c r="E50" s="32">
        <f t="shared" si="11"/>
        <v>473569</v>
      </c>
      <c r="F50" s="32">
        <f t="shared" si="11"/>
        <v>56354</v>
      </c>
      <c r="G50" s="32">
        <f t="shared" si="11"/>
        <v>137232</v>
      </c>
      <c r="H50" s="32">
        <f t="shared" si="11"/>
        <v>0</v>
      </c>
      <c r="I50" s="32">
        <f t="shared" si="11"/>
        <v>820500</v>
      </c>
      <c r="J50" s="32">
        <f t="shared" si="11"/>
        <v>0</v>
      </c>
      <c r="K50" s="32">
        <f t="shared" si="11"/>
        <v>7966976</v>
      </c>
      <c r="L50" s="32">
        <f t="shared" si="11"/>
        <v>0</v>
      </c>
      <c r="M50" s="32">
        <f t="shared" si="11"/>
        <v>0</v>
      </c>
      <c r="N50" s="32">
        <f>SUM(D50:M50)</f>
        <v>10028322</v>
      </c>
      <c r="O50" s="45">
        <f t="shared" si="8"/>
        <v>258.7286377708978</v>
      </c>
      <c r="P50" s="10"/>
    </row>
    <row r="51" spans="1:16" ht="15">
      <c r="A51" s="12"/>
      <c r="B51" s="25">
        <v>361.1</v>
      </c>
      <c r="C51" s="20" t="s">
        <v>61</v>
      </c>
      <c r="D51" s="46">
        <v>276061</v>
      </c>
      <c r="E51" s="46">
        <v>446761</v>
      </c>
      <c r="F51" s="46">
        <v>52529</v>
      </c>
      <c r="G51" s="46">
        <v>137232</v>
      </c>
      <c r="H51" s="46">
        <v>0</v>
      </c>
      <c r="I51" s="46">
        <v>690966</v>
      </c>
      <c r="J51" s="46">
        <v>0</v>
      </c>
      <c r="K51" s="46">
        <v>4535075</v>
      </c>
      <c r="L51" s="46">
        <v>0</v>
      </c>
      <c r="M51" s="46">
        <v>0</v>
      </c>
      <c r="N51" s="46">
        <f>SUM(D51:M51)</f>
        <v>6138624</v>
      </c>
      <c r="O51" s="47">
        <f t="shared" si="8"/>
        <v>158.3752321981424</v>
      </c>
      <c r="P51" s="9"/>
    </row>
    <row r="52" spans="1:16" ht="15">
      <c r="A52" s="12"/>
      <c r="B52" s="25">
        <v>362</v>
      </c>
      <c r="C52" s="20" t="s">
        <v>63</v>
      </c>
      <c r="D52" s="46">
        <v>167487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2" ref="N52:N57">SUM(D52:M52)</f>
        <v>167487</v>
      </c>
      <c r="O52" s="47">
        <f t="shared" si="8"/>
        <v>4.321130030959752</v>
      </c>
      <c r="P52" s="9"/>
    </row>
    <row r="53" spans="1:16" ht="15">
      <c r="A53" s="12"/>
      <c r="B53" s="25">
        <v>364</v>
      </c>
      <c r="C53" s="20" t="s">
        <v>121</v>
      </c>
      <c r="D53" s="46">
        <v>5212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5212</v>
      </c>
      <c r="O53" s="47">
        <f t="shared" si="8"/>
        <v>0.134468524251806</v>
      </c>
      <c r="P53" s="9"/>
    </row>
    <row r="54" spans="1:16" ht="15">
      <c r="A54" s="12"/>
      <c r="B54" s="25">
        <v>366</v>
      </c>
      <c r="C54" s="20" t="s">
        <v>65</v>
      </c>
      <c r="D54" s="46">
        <v>14779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14779</v>
      </c>
      <c r="O54" s="47">
        <f t="shared" si="8"/>
        <v>0.3812951496388029</v>
      </c>
      <c r="P54" s="9"/>
    </row>
    <row r="55" spans="1:16" ht="15">
      <c r="A55" s="12"/>
      <c r="B55" s="25">
        <v>368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3431901</v>
      </c>
      <c r="L55" s="46">
        <v>0</v>
      </c>
      <c r="M55" s="46">
        <v>0</v>
      </c>
      <c r="N55" s="46">
        <f t="shared" si="12"/>
        <v>3431901</v>
      </c>
      <c r="O55" s="47">
        <f t="shared" si="8"/>
        <v>88.5423374613003</v>
      </c>
      <c r="P55" s="9"/>
    </row>
    <row r="56" spans="1:16" ht="15">
      <c r="A56" s="12"/>
      <c r="B56" s="25">
        <v>369.3</v>
      </c>
      <c r="C56" s="20" t="s">
        <v>67</v>
      </c>
      <c r="D56" s="46">
        <v>22512</v>
      </c>
      <c r="E56" s="46">
        <v>0</v>
      </c>
      <c r="F56" s="46">
        <v>0</v>
      </c>
      <c r="G56" s="46">
        <v>0</v>
      </c>
      <c r="H56" s="46">
        <v>0</v>
      </c>
      <c r="I56" s="46">
        <v>3076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25588</v>
      </c>
      <c r="O56" s="47">
        <f t="shared" si="8"/>
        <v>0.6601651186790506</v>
      </c>
      <c r="P56" s="9"/>
    </row>
    <row r="57" spans="1:16" ht="15">
      <c r="A57" s="12"/>
      <c r="B57" s="25">
        <v>369.9</v>
      </c>
      <c r="C57" s="20" t="s">
        <v>68</v>
      </c>
      <c r="D57" s="46">
        <v>87640</v>
      </c>
      <c r="E57" s="46">
        <v>26808</v>
      </c>
      <c r="F57" s="46">
        <v>3825</v>
      </c>
      <c r="G57" s="46">
        <v>0</v>
      </c>
      <c r="H57" s="46">
        <v>0</v>
      </c>
      <c r="I57" s="46">
        <v>126458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244731</v>
      </c>
      <c r="O57" s="47">
        <f t="shared" si="8"/>
        <v>6.314009287925696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SUM(D59:D60)</f>
        <v>546523</v>
      </c>
      <c r="E58" s="32">
        <f t="shared" si="13"/>
        <v>590255</v>
      </c>
      <c r="F58" s="32">
        <f t="shared" si="13"/>
        <v>2124946</v>
      </c>
      <c r="G58" s="32">
        <f t="shared" si="13"/>
        <v>800000</v>
      </c>
      <c r="H58" s="32">
        <f t="shared" si="13"/>
        <v>0</v>
      </c>
      <c r="I58" s="32">
        <f t="shared" si="13"/>
        <v>4988541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9050265</v>
      </c>
      <c r="O58" s="45">
        <f t="shared" si="8"/>
        <v>233.49496904024767</v>
      </c>
      <c r="P58" s="9"/>
    </row>
    <row r="59" spans="1:16" ht="15">
      <c r="A59" s="12"/>
      <c r="B59" s="25">
        <v>381</v>
      </c>
      <c r="C59" s="20" t="s">
        <v>69</v>
      </c>
      <c r="D59" s="46">
        <v>546523</v>
      </c>
      <c r="E59" s="46">
        <v>590255</v>
      </c>
      <c r="F59" s="46">
        <v>2124946</v>
      </c>
      <c r="G59" s="46">
        <v>800000</v>
      </c>
      <c r="H59" s="46">
        <v>0</v>
      </c>
      <c r="I59" s="46">
        <v>640000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4701724</v>
      </c>
      <c r="O59" s="47">
        <f t="shared" si="8"/>
        <v>121.30350877192983</v>
      </c>
      <c r="P59" s="9"/>
    </row>
    <row r="60" spans="1:16" ht="15.75" thickBot="1">
      <c r="A60" s="12"/>
      <c r="B60" s="25">
        <v>389.8</v>
      </c>
      <c r="C60" s="20" t="s">
        <v>122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4348541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4348541</v>
      </c>
      <c r="O60" s="47">
        <f t="shared" si="8"/>
        <v>112.19146026831785</v>
      </c>
      <c r="P60" s="9"/>
    </row>
    <row r="61" spans="1:119" ht="16.5" thickBot="1">
      <c r="A61" s="14" t="s">
        <v>57</v>
      </c>
      <c r="B61" s="23"/>
      <c r="C61" s="22"/>
      <c r="D61" s="15">
        <f aca="true" t="shared" si="14" ref="D61:M61">SUM(D5,D15,D26,D37,D48,D50,D58)</f>
        <v>18339313</v>
      </c>
      <c r="E61" s="15">
        <f t="shared" si="14"/>
        <v>7860968</v>
      </c>
      <c r="F61" s="15">
        <f t="shared" si="14"/>
        <v>2278389</v>
      </c>
      <c r="G61" s="15">
        <f t="shared" si="14"/>
        <v>937232</v>
      </c>
      <c r="H61" s="15">
        <f t="shared" si="14"/>
        <v>0</v>
      </c>
      <c r="I61" s="15">
        <f t="shared" si="14"/>
        <v>21686406</v>
      </c>
      <c r="J61" s="15">
        <f t="shared" si="14"/>
        <v>0</v>
      </c>
      <c r="K61" s="15">
        <f t="shared" si="14"/>
        <v>7966976</v>
      </c>
      <c r="L61" s="15">
        <f t="shared" si="14"/>
        <v>0</v>
      </c>
      <c r="M61" s="15">
        <f t="shared" si="14"/>
        <v>0</v>
      </c>
      <c r="N61" s="15">
        <f>SUM(D61:M61)</f>
        <v>59069284</v>
      </c>
      <c r="O61" s="38">
        <f t="shared" si="8"/>
        <v>1523.9753353973167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146</v>
      </c>
      <c r="M63" s="48"/>
      <c r="N63" s="48"/>
      <c r="O63" s="43">
        <v>38760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9711623</v>
      </c>
      <c r="E5" s="27">
        <f t="shared" si="0"/>
        <v>2941927</v>
      </c>
      <c r="F5" s="27">
        <f t="shared" si="0"/>
        <v>110662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12764212</v>
      </c>
      <c r="O5" s="33">
        <f aca="true" t="shared" si="1" ref="O5:O36">(N5/O$66)</f>
        <v>330.7219069827698</v>
      </c>
      <c r="P5" s="6"/>
    </row>
    <row r="6" spans="1:16" ht="15">
      <c r="A6" s="12"/>
      <c r="B6" s="25">
        <v>311</v>
      </c>
      <c r="C6" s="20" t="s">
        <v>2</v>
      </c>
      <c r="D6" s="46">
        <v>5376555</v>
      </c>
      <c r="E6" s="46">
        <v>0</v>
      </c>
      <c r="F6" s="46">
        <v>110662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5487217</v>
      </c>
      <c r="O6" s="47">
        <f t="shared" si="1"/>
        <v>142.17429718875502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635716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635716</v>
      </c>
      <c r="O7" s="47">
        <f t="shared" si="1"/>
        <v>16.47146003368312</v>
      </c>
      <c r="P7" s="9"/>
    </row>
    <row r="8" spans="1:16" ht="15">
      <c r="A8" s="12"/>
      <c r="B8" s="25">
        <v>312.6</v>
      </c>
      <c r="C8" s="20" t="s">
        <v>128</v>
      </c>
      <c r="D8" s="46">
        <v>0</v>
      </c>
      <c r="E8" s="46">
        <v>2306211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2306211</v>
      </c>
      <c r="O8" s="47">
        <f t="shared" si="1"/>
        <v>59.75413913719394</v>
      </c>
      <c r="P8" s="9"/>
    </row>
    <row r="9" spans="1:16" ht="15">
      <c r="A9" s="12"/>
      <c r="B9" s="25">
        <v>314.1</v>
      </c>
      <c r="C9" s="20" t="s">
        <v>12</v>
      </c>
      <c r="D9" s="46">
        <v>2646870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2646870</v>
      </c>
      <c r="O9" s="47">
        <f t="shared" si="1"/>
        <v>68.58064516129032</v>
      </c>
      <c r="P9" s="9"/>
    </row>
    <row r="10" spans="1:16" ht="15">
      <c r="A10" s="12"/>
      <c r="B10" s="25">
        <v>314.3</v>
      </c>
      <c r="C10" s="20" t="s">
        <v>13</v>
      </c>
      <c r="D10" s="46">
        <v>394815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394815</v>
      </c>
      <c r="O10" s="47">
        <f t="shared" si="1"/>
        <v>10.229692965410027</v>
      </c>
      <c r="P10" s="9"/>
    </row>
    <row r="11" spans="1:16" ht="15">
      <c r="A11" s="12"/>
      <c r="B11" s="25">
        <v>314.4</v>
      </c>
      <c r="C11" s="20" t="s">
        <v>14</v>
      </c>
      <c r="D11" s="46">
        <v>47290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47290</v>
      </c>
      <c r="O11" s="47">
        <f t="shared" si="1"/>
        <v>1.2252882497732867</v>
      </c>
      <c r="P11" s="9"/>
    </row>
    <row r="12" spans="1:16" ht="15">
      <c r="A12" s="12"/>
      <c r="B12" s="25">
        <v>314.8</v>
      </c>
      <c r="C12" s="20" t="s">
        <v>15</v>
      </c>
      <c r="D12" s="46">
        <v>23336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23336</v>
      </c>
      <c r="O12" s="47">
        <f t="shared" si="1"/>
        <v>0.6046379064645679</v>
      </c>
      <c r="P12" s="9"/>
    </row>
    <row r="13" spans="1:16" ht="15">
      <c r="A13" s="12"/>
      <c r="B13" s="25">
        <v>315</v>
      </c>
      <c r="C13" s="20" t="s">
        <v>111</v>
      </c>
      <c r="D13" s="46">
        <v>1100395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1100395</v>
      </c>
      <c r="O13" s="47">
        <f t="shared" si="1"/>
        <v>28.51133566524161</v>
      </c>
      <c r="P13" s="9"/>
    </row>
    <row r="14" spans="1:16" ht="15">
      <c r="A14" s="12"/>
      <c r="B14" s="25">
        <v>316</v>
      </c>
      <c r="C14" s="20" t="s">
        <v>112</v>
      </c>
      <c r="D14" s="46">
        <v>122362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122362</v>
      </c>
      <c r="O14" s="47">
        <f t="shared" si="1"/>
        <v>3.170410674957896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SUM(D16:D26)</f>
        <v>2358770</v>
      </c>
      <c r="E15" s="32">
        <f t="shared" si="3"/>
        <v>1671099</v>
      </c>
      <c r="F15" s="32">
        <f t="shared" si="3"/>
        <v>93384</v>
      </c>
      <c r="G15" s="32">
        <f t="shared" si="3"/>
        <v>0</v>
      </c>
      <c r="H15" s="32">
        <f t="shared" si="3"/>
        <v>0</v>
      </c>
      <c r="I15" s="32">
        <f t="shared" si="3"/>
        <v>3856642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7979895</v>
      </c>
      <c r="O15" s="45">
        <f t="shared" si="1"/>
        <v>206.75981344733773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2759999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2759999</v>
      </c>
      <c r="O16" s="47">
        <f t="shared" si="1"/>
        <v>71.51182795698925</v>
      </c>
      <c r="P16" s="9"/>
    </row>
    <row r="17" spans="1:16" ht="15">
      <c r="A17" s="12"/>
      <c r="B17" s="25">
        <v>323.1</v>
      </c>
      <c r="C17" s="20" t="s">
        <v>19</v>
      </c>
      <c r="D17" s="46">
        <v>2124125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2124125</v>
      </c>
      <c r="O17" s="47">
        <f t="shared" si="1"/>
        <v>55.03627412877316</v>
      </c>
      <c r="P17" s="9"/>
    </row>
    <row r="18" spans="1:16" ht="15">
      <c r="A18" s="12"/>
      <c r="B18" s="25">
        <v>323.4</v>
      </c>
      <c r="C18" s="20" t="s">
        <v>20</v>
      </c>
      <c r="D18" s="46">
        <v>42453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42453</v>
      </c>
      <c r="O18" s="47">
        <f t="shared" si="1"/>
        <v>1.0999611348620288</v>
      </c>
      <c r="P18" s="9"/>
    </row>
    <row r="19" spans="1:16" ht="15">
      <c r="A19" s="12"/>
      <c r="B19" s="25">
        <v>323.7</v>
      </c>
      <c r="C19" s="20" t="s">
        <v>21</v>
      </c>
      <c r="D19" s="46">
        <v>164567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164567</v>
      </c>
      <c r="O19" s="47">
        <f t="shared" si="1"/>
        <v>4.26394610700868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159132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159132</v>
      </c>
      <c r="O20" s="47">
        <f t="shared" si="1"/>
        <v>4.123124757092888</v>
      </c>
      <c r="P20" s="9"/>
    </row>
    <row r="21" spans="1:16" ht="15">
      <c r="A21" s="12"/>
      <c r="B21" s="25">
        <v>324.21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773608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773608</v>
      </c>
      <c r="O21" s="47">
        <f t="shared" si="1"/>
        <v>20.044254437103252</v>
      </c>
      <c r="P21" s="9"/>
    </row>
    <row r="22" spans="1:16" ht="15">
      <c r="A22" s="12"/>
      <c r="B22" s="25">
        <v>324.31</v>
      </c>
      <c r="C22" s="20" t="s">
        <v>81</v>
      </c>
      <c r="D22" s="46">
        <v>0</v>
      </c>
      <c r="E22" s="46">
        <v>285568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285568</v>
      </c>
      <c r="O22" s="47">
        <f t="shared" si="1"/>
        <v>7.399093146780671</v>
      </c>
      <c r="P22" s="9"/>
    </row>
    <row r="23" spans="1:16" ht="15">
      <c r="A23" s="12"/>
      <c r="B23" s="25">
        <v>324.32</v>
      </c>
      <c r="C23" s="20" t="s">
        <v>82</v>
      </c>
      <c r="D23" s="46">
        <v>0</v>
      </c>
      <c r="E23" s="46">
        <v>55942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55942</v>
      </c>
      <c r="O23" s="47">
        <f t="shared" si="1"/>
        <v>1.4494623655913978</v>
      </c>
      <c r="P23" s="9"/>
    </row>
    <row r="24" spans="1:16" ht="15">
      <c r="A24" s="12"/>
      <c r="B24" s="25">
        <v>324.61</v>
      </c>
      <c r="C24" s="20" t="s">
        <v>83</v>
      </c>
      <c r="D24" s="46">
        <v>0</v>
      </c>
      <c r="E24" s="46">
        <v>592740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592740</v>
      </c>
      <c r="O24" s="47">
        <f t="shared" si="1"/>
        <v>15.357947920715118</v>
      </c>
      <c r="P24" s="9"/>
    </row>
    <row r="25" spans="1:16" ht="15">
      <c r="A25" s="12"/>
      <c r="B25" s="25">
        <v>325.1</v>
      </c>
      <c r="C25" s="20" t="s">
        <v>22</v>
      </c>
      <c r="D25" s="46">
        <v>0</v>
      </c>
      <c r="E25" s="46">
        <v>577717</v>
      </c>
      <c r="F25" s="46">
        <v>93384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671101</v>
      </c>
      <c r="O25" s="47">
        <f t="shared" si="1"/>
        <v>17.388288638424665</v>
      </c>
      <c r="P25" s="9"/>
    </row>
    <row r="26" spans="1:16" ht="15">
      <c r="A26" s="12"/>
      <c r="B26" s="25">
        <v>329</v>
      </c>
      <c r="C26" s="20" t="s">
        <v>24</v>
      </c>
      <c r="D26" s="46">
        <v>27625</v>
      </c>
      <c r="E26" s="46">
        <v>0</v>
      </c>
      <c r="F26" s="46">
        <v>0</v>
      </c>
      <c r="G26" s="46">
        <v>0</v>
      </c>
      <c r="H26" s="46">
        <v>0</v>
      </c>
      <c r="I26" s="46">
        <v>323035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350660</v>
      </c>
      <c r="O26" s="47">
        <f t="shared" si="1"/>
        <v>9.085632853996632</v>
      </c>
      <c r="P26" s="9"/>
    </row>
    <row r="27" spans="1:16" ht="15.75">
      <c r="A27" s="29" t="s">
        <v>26</v>
      </c>
      <c r="B27" s="30"/>
      <c r="C27" s="31"/>
      <c r="D27" s="32">
        <f aca="true" t="shared" si="5" ref="D27:M27">SUM(D28:D39)</f>
        <v>4213668</v>
      </c>
      <c r="E27" s="32">
        <f t="shared" si="5"/>
        <v>686927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769190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5669785</v>
      </c>
      <c r="O27" s="45">
        <f t="shared" si="1"/>
        <v>146.90465086151056</v>
      </c>
      <c r="P27" s="10"/>
    </row>
    <row r="28" spans="1:16" ht="15">
      <c r="A28" s="12"/>
      <c r="B28" s="25">
        <v>331.2</v>
      </c>
      <c r="C28" s="20" t="s">
        <v>25</v>
      </c>
      <c r="D28" s="46">
        <v>9347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9347</v>
      </c>
      <c r="O28" s="47">
        <f t="shared" si="1"/>
        <v>0.2421816297447856</v>
      </c>
      <c r="P28" s="9"/>
    </row>
    <row r="29" spans="1:16" ht="15">
      <c r="A29" s="12"/>
      <c r="B29" s="25">
        <v>331.39</v>
      </c>
      <c r="C29" s="20" t="s">
        <v>27</v>
      </c>
      <c r="D29" s="46">
        <v>217562</v>
      </c>
      <c r="E29" s="46">
        <v>223631</v>
      </c>
      <c r="F29" s="46">
        <v>0</v>
      </c>
      <c r="G29" s="46">
        <v>0</v>
      </c>
      <c r="H29" s="46">
        <v>0</v>
      </c>
      <c r="I29" s="46">
        <v>769190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1210383</v>
      </c>
      <c r="O29" s="47">
        <f t="shared" si="1"/>
        <v>31.36113486202876</v>
      </c>
      <c r="P29" s="9"/>
    </row>
    <row r="30" spans="1:16" ht="15">
      <c r="A30" s="12"/>
      <c r="B30" s="25">
        <v>334.39</v>
      </c>
      <c r="C30" s="20" t="s">
        <v>143</v>
      </c>
      <c r="D30" s="46">
        <v>0</v>
      </c>
      <c r="E30" s="46">
        <v>4282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6" ref="N30:N35">SUM(D30:M30)</f>
        <v>4282</v>
      </c>
      <c r="O30" s="47">
        <f t="shared" si="1"/>
        <v>0.11094701386189922</v>
      </c>
      <c r="P30" s="9"/>
    </row>
    <row r="31" spans="1:16" ht="15">
      <c r="A31" s="12"/>
      <c r="B31" s="25">
        <v>335.12</v>
      </c>
      <c r="C31" s="20" t="s">
        <v>115</v>
      </c>
      <c r="D31" s="46">
        <v>1376164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1376164</v>
      </c>
      <c r="O31" s="47">
        <f t="shared" si="1"/>
        <v>35.65653582070216</v>
      </c>
      <c r="P31" s="9"/>
    </row>
    <row r="32" spans="1:16" ht="15">
      <c r="A32" s="12"/>
      <c r="B32" s="25">
        <v>335.14</v>
      </c>
      <c r="C32" s="20" t="s">
        <v>116</v>
      </c>
      <c r="D32" s="46">
        <v>10060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10060</v>
      </c>
      <c r="O32" s="47">
        <f t="shared" si="1"/>
        <v>0.2606555253271149</v>
      </c>
      <c r="P32" s="9"/>
    </row>
    <row r="33" spans="1:16" ht="15">
      <c r="A33" s="12"/>
      <c r="B33" s="25">
        <v>335.15</v>
      </c>
      <c r="C33" s="20" t="s">
        <v>117</v>
      </c>
      <c r="D33" s="46">
        <v>19596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19596</v>
      </c>
      <c r="O33" s="47">
        <f t="shared" si="1"/>
        <v>0.5077341624562767</v>
      </c>
      <c r="P33" s="9"/>
    </row>
    <row r="34" spans="1:16" ht="15">
      <c r="A34" s="12"/>
      <c r="B34" s="25">
        <v>335.18</v>
      </c>
      <c r="C34" s="20" t="s">
        <v>118</v>
      </c>
      <c r="D34" s="46">
        <v>2559096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2559096</v>
      </c>
      <c r="O34" s="47">
        <f t="shared" si="1"/>
        <v>66.30641274776525</v>
      </c>
      <c r="P34" s="9"/>
    </row>
    <row r="35" spans="1:16" ht="15">
      <c r="A35" s="12"/>
      <c r="B35" s="25">
        <v>335.49</v>
      </c>
      <c r="C35" s="20" t="s">
        <v>36</v>
      </c>
      <c r="D35" s="46">
        <v>16843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16843</v>
      </c>
      <c r="O35" s="47">
        <f t="shared" si="1"/>
        <v>0.4364036792330613</v>
      </c>
      <c r="P35" s="9"/>
    </row>
    <row r="36" spans="1:16" ht="15">
      <c r="A36" s="12"/>
      <c r="B36" s="25">
        <v>337.3</v>
      </c>
      <c r="C36" s="20" t="s">
        <v>95</v>
      </c>
      <c r="D36" s="46">
        <v>0</v>
      </c>
      <c r="E36" s="46">
        <v>11255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11255</v>
      </c>
      <c r="O36" s="47">
        <f t="shared" si="1"/>
        <v>0.29161808524420263</v>
      </c>
      <c r="P36" s="9"/>
    </row>
    <row r="37" spans="1:16" ht="15">
      <c r="A37" s="12"/>
      <c r="B37" s="25">
        <v>337.4</v>
      </c>
      <c r="C37" s="20" t="s">
        <v>37</v>
      </c>
      <c r="D37" s="46">
        <v>0</v>
      </c>
      <c r="E37" s="46">
        <v>398473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398473</v>
      </c>
      <c r="O37" s="47">
        <f aca="true" t="shared" si="7" ref="O37:O64">(N37/O$66)</f>
        <v>10.324472081875891</v>
      </c>
      <c r="P37" s="9"/>
    </row>
    <row r="38" spans="1:16" ht="15">
      <c r="A38" s="12"/>
      <c r="B38" s="25">
        <v>338</v>
      </c>
      <c r="C38" s="20" t="s">
        <v>38</v>
      </c>
      <c r="D38" s="46">
        <v>0</v>
      </c>
      <c r="E38" s="46">
        <v>49286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49286</v>
      </c>
      <c r="O38" s="47">
        <f t="shared" si="7"/>
        <v>1.2770047933670166</v>
      </c>
      <c r="P38" s="9"/>
    </row>
    <row r="39" spans="1:16" ht="15">
      <c r="A39" s="12"/>
      <c r="B39" s="25">
        <v>339</v>
      </c>
      <c r="C39" s="20" t="s">
        <v>97</v>
      </c>
      <c r="D39" s="46">
        <v>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5000</v>
      </c>
      <c r="O39" s="47">
        <f t="shared" si="7"/>
        <v>0.12955045990413266</v>
      </c>
      <c r="P39" s="9"/>
    </row>
    <row r="40" spans="1:16" ht="15.75">
      <c r="A40" s="29" t="s">
        <v>43</v>
      </c>
      <c r="B40" s="30"/>
      <c r="C40" s="31"/>
      <c r="D40" s="32">
        <f aca="true" t="shared" si="8" ref="D40:M40">SUM(D41:D50)</f>
        <v>601562</v>
      </c>
      <c r="E40" s="32">
        <f t="shared" si="8"/>
        <v>2585199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11886806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15073567</v>
      </c>
      <c r="O40" s="45">
        <f t="shared" si="7"/>
        <v>390.55750744915144</v>
      </c>
      <c r="P40" s="10"/>
    </row>
    <row r="41" spans="1:16" ht="15">
      <c r="A41" s="12"/>
      <c r="B41" s="25">
        <v>341.9</v>
      </c>
      <c r="C41" s="20" t="s">
        <v>119</v>
      </c>
      <c r="D41" s="46">
        <v>146263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aca="true" t="shared" si="9" ref="N41:N50">SUM(D41:M41)</f>
        <v>146263</v>
      </c>
      <c r="O41" s="47">
        <f t="shared" si="7"/>
        <v>3.789687783391631</v>
      </c>
      <c r="P41" s="9"/>
    </row>
    <row r="42" spans="1:16" ht="15">
      <c r="A42" s="12"/>
      <c r="B42" s="25">
        <v>342.1</v>
      </c>
      <c r="C42" s="20" t="s">
        <v>47</v>
      </c>
      <c r="D42" s="46">
        <v>35410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35410</v>
      </c>
      <c r="O42" s="47">
        <f t="shared" si="7"/>
        <v>0.9174763570410674</v>
      </c>
      <c r="P42" s="9"/>
    </row>
    <row r="43" spans="1:16" ht="15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4506482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4506482</v>
      </c>
      <c r="O43" s="47">
        <f t="shared" si="7"/>
        <v>116.76336312993911</v>
      </c>
      <c r="P43" s="9"/>
    </row>
    <row r="44" spans="1:16" ht="15">
      <c r="A44" s="12"/>
      <c r="B44" s="25">
        <v>343.4</v>
      </c>
      <c r="C44" s="20" t="s">
        <v>50</v>
      </c>
      <c r="D44" s="46">
        <v>0</v>
      </c>
      <c r="E44" s="46">
        <v>2542099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2542099</v>
      </c>
      <c r="O44" s="47">
        <f t="shared" si="7"/>
        <v>65.86601891436715</v>
      </c>
      <c r="P44" s="9"/>
    </row>
    <row r="45" spans="1:16" ht="15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6284754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6284754</v>
      </c>
      <c r="O45" s="47">
        <f t="shared" si="7"/>
        <v>162.83855421686746</v>
      </c>
      <c r="P45" s="9"/>
    </row>
    <row r="46" spans="1:16" ht="15">
      <c r="A46" s="12"/>
      <c r="B46" s="25">
        <v>343.9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1095570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1095570</v>
      </c>
      <c r="O46" s="47">
        <f t="shared" si="7"/>
        <v>28.386319471434124</v>
      </c>
      <c r="P46" s="9"/>
    </row>
    <row r="47" spans="1:16" ht="15">
      <c r="A47" s="12"/>
      <c r="B47" s="25">
        <v>344.9</v>
      </c>
      <c r="C47" s="20" t="s">
        <v>120</v>
      </c>
      <c r="D47" s="46">
        <v>98332</v>
      </c>
      <c r="E47" s="46">
        <v>43100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141432</v>
      </c>
      <c r="O47" s="47">
        <f t="shared" si="7"/>
        <v>3.664516129032258</v>
      </c>
      <c r="P47" s="9"/>
    </row>
    <row r="48" spans="1:16" ht="15">
      <c r="A48" s="12"/>
      <c r="B48" s="25">
        <v>347.2</v>
      </c>
      <c r="C48" s="20" t="s">
        <v>54</v>
      </c>
      <c r="D48" s="46">
        <v>226309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226309</v>
      </c>
      <c r="O48" s="47">
        <f t="shared" si="7"/>
        <v>5.863687006088871</v>
      </c>
      <c r="P48" s="9"/>
    </row>
    <row r="49" spans="1:16" ht="15">
      <c r="A49" s="12"/>
      <c r="B49" s="25">
        <v>347.4</v>
      </c>
      <c r="C49" s="20" t="s">
        <v>55</v>
      </c>
      <c r="D49" s="46">
        <v>17025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17025</v>
      </c>
      <c r="O49" s="47">
        <f t="shared" si="7"/>
        <v>0.4411193159735717</v>
      </c>
      <c r="P49" s="9"/>
    </row>
    <row r="50" spans="1:16" ht="15">
      <c r="A50" s="12"/>
      <c r="B50" s="25">
        <v>347.5</v>
      </c>
      <c r="C50" s="20" t="s">
        <v>56</v>
      </c>
      <c r="D50" s="46">
        <v>78223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78223</v>
      </c>
      <c r="O50" s="47">
        <f t="shared" si="7"/>
        <v>2.026765125016194</v>
      </c>
      <c r="P50" s="9"/>
    </row>
    <row r="51" spans="1:16" ht="15.75">
      <c r="A51" s="29" t="s">
        <v>44</v>
      </c>
      <c r="B51" s="30"/>
      <c r="C51" s="31"/>
      <c r="D51" s="32">
        <f aca="true" t="shared" si="10" ref="D51:M51">SUM(D52:D52)</f>
        <v>114993</v>
      </c>
      <c r="E51" s="32">
        <f t="shared" si="10"/>
        <v>168352</v>
      </c>
      <c r="F51" s="32">
        <f t="shared" si="10"/>
        <v>71298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354643</v>
      </c>
      <c r="O51" s="45">
        <f t="shared" si="7"/>
        <v>9.188832750356264</v>
      </c>
      <c r="P51" s="10"/>
    </row>
    <row r="52" spans="1:16" ht="15">
      <c r="A52" s="13"/>
      <c r="B52" s="39">
        <v>351.1</v>
      </c>
      <c r="C52" s="21" t="s">
        <v>59</v>
      </c>
      <c r="D52" s="46">
        <v>114993</v>
      </c>
      <c r="E52" s="46">
        <v>168352</v>
      </c>
      <c r="F52" s="46">
        <v>71298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354643</v>
      </c>
      <c r="O52" s="47">
        <f t="shared" si="7"/>
        <v>9.188832750356264</v>
      </c>
      <c r="P52" s="9"/>
    </row>
    <row r="53" spans="1:16" ht="15.75">
      <c r="A53" s="29" t="s">
        <v>3</v>
      </c>
      <c r="B53" s="30"/>
      <c r="C53" s="31"/>
      <c r="D53" s="32">
        <f aca="true" t="shared" si="11" ref="D53:M53">SUM(D54:D60)</f>
        <v>687251</v>
      </c>
      <c r="E53" s="32">
        <f t="shared" si="11"/>
        <v>1375835</v>
      </c>
      <c r="F53" s="32">
        <f t="shared" si="11"/>
        <v>4495</v>
      </c>
      <c r="G53" s="32">
        <f t="shared" si="11"/>
        <v>98464</v>
      </c>
      <c r="H53" s="32">
        <f t="shared" si="11"/>
        <v>0</v>
      </c>
      <c r="I53" s="32">
        <f t="shared" si="11"/>
        <v>995670</v>
      </c>
      <c r="J53" s="32">
        <f t="shared" si="11"/>
        <v>0</v>
      </c>
      <c r="K53" s="32">
        <f t="shared" si="11"/>
        <v>4948036</v>
      </c>
      <c r="L53" s="32">
        <f t="shared" si="11"/>
        <v>0</v>
      </c>
      <c r="M53" s="32">
        <f t="shared" si="11"/>
        <v>0</v>
      </c>
      <c r="N53" s="32">
        <f>SUM(D53:M53)</f>
        <v>8109751</v>
      </c>
      <c r="O53" s="45">
        <f t="shared" si="7"/>
        <v>210.12439435159996</v>
      </c>
      <c r="P53" s="10"/>
    </row>
    <row r="54" spans="1:16" ht="15">
      <c r="A54" s="12"/>
      <c r="B54" s="25">
        <v>361.1</v>
      </c>
      <c r="C54" s="20" t="s">
        <v>61</v>
      </c>
      <c r="D54" s="46">
        <v>350941</v>
      </c>
      <c r="E54" s="46">
        <v>546750</v>
      </c>
      <c r="F54" s="46">
        <v>0</v>
      </c>
      <c r="G54" s="46">
        <v>98464</v>
      </c>
      <c r="H54" s="46">
        <v>0</v>
      </c>
      <c r="I54" s="46">
        <v>825339</v>
      </c>
      <c r="J54" s="46">
        <v>0</v>
      </c>
      <c r="K54" s="46">
        <v>1757641</v>
      </c>
      <c r="L54" s="46">
        <v>0</v>
      </c>
      <c r="M54" s="46">
        <v>0</v>
      </c>
      <c r="N54" s="46">
        <f>SUM(D54:M54)</f>
        <v>3579135</v>
      </c>
      <c r="O54" s="47">
        <f t="shared" si="7"/>
        <v>92.73571706179557</v>
      </c>
      <c r="P54" s="9"/>
    </row>
    <row r="55" spans="1:16" ht="15">
      <c r="A55" s="12"/>
      <c r="B55" s="25">
        <v>362</v>
      </c>
      <c r="C55" s="20" t="s">
        <v>63</v>
      </c>
      <c r="D55" s="46">
        <v>163695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aca="true" t="shared" si="12" ref="N55:N60">SUM(D55:M55)</f>
        <v>163695</v>
      </c>
      <c r="O55" s="47">
        <f t="shared" si="7"/>
        <v>4.241352506801399</v>
      </c>
      <c r="P55" s="9"/>
    </row>
    <row r="56" spans="1:16" ht="15">
      <c r="A56" s="12"/>
      <c r="B56" s="25">
        <v>364</v>
      </c>
      <c r="C56" s="20" t="s">
        <v>121</v>
      </c>
      <c r="D56" s="46">
        <v>23965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23965</v>
      </c>
      <c r="O56" s="47">
        <f t="shared" si="7"/>
        <v>0.6209353543205078</v>
      </c>
      <c r="P56" s="9"/>
    </row>
    <row r="57" spans="1:16" ht="15">
      <c r="A57" s="12"/>
      <c r="B57" s="25">
        <v>366</v>
      </c>
      <c r="C57" s="20" t="s">
        <v>65</v>
      </c>
      <c r="D57" s="46">
        <v>58017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58017</v>
      </c>
      <c r="O57" s="47">
        <f t="shared" si="7"/>
        <v>1.5032258064516129</v>
      </c>
      <c r="P57" s="9"/>
    </row>
    <row r="58" spans="1:16" ht="15">
      <c r="A58" s="12"/>
      <c r="B58" s="25">
        <v>368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3190395</v>
      </c>
      <c r="L58" s="46">
        <v>0</v>
      </c>
      <c r="M58" s="46">
        <v>0</v>
      </c>
      <c r="N58" s="46">
        <f t="shared" si="12"/>
        <v>3190395</v>
      </c>
      <c r="O58" s="47">
        <f t="shared" si="7"/>
        <v>82.66342790516906</v>
      </c>
      <c r="P58" s="9"/>
    </row>
    <row r="59" spans="1:16" ht="15">
      <c r="A59" s="12"/>
      <c r="B59" s="25">
        <v>369.3</v>
      </c>
      <c r="C59" s="20" t="s">
        <v>67</v>
      </c>
      <c r="D59" s="46">
        <v>23581</v>
      </c>
      <c r="E59" s="46">
        <v>0</v>
      </c>
      <c r="F59" s="46">
        <v>0</v>
      </c>
      <c r="G59" s="46">
        <v>0</v>
      </c>
      <c r="H59" s="46">
        <v>0</v>
      </c>
      <c r="I59" s="46">
        <v>10682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34263</v>
      </c>
      <c r="O59" s="47">
        <f t="shared" si="7"/>
        <v>0.8877574815390594</v>
      </c>
      <c r="P59" s="9"/>
    </row>
    <row r="60" spans="1:16" ht="15">
      <c r="A60" s="12"/>
      <c r="B60" s="25">
        <v>369.9</v>
      </c>
      <c r="C60" s="20" t="s">
        <v>68</v>
      </c>
      <c r="D60" s="46">
        <v>67052</v>
      </c>
      <c r="E60" s="46">
        <v>829085</v>
      </c>
      <c r="F60" s="46">
        <v>4495</v>
      </c>
      <c r="G60" s="46">
        <v>0</v>
      </c>
      <c r="H60" s="46">
        <v>0</v>
      </c>
      <c r="I60" s="46">
        <v>159649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1060281</v>
      </c>
      <c r="O60" s="47">
        <f t="shared" si="7"/>
        <v>27.471978235522737</v>
      </c>
      <c r="P60" s="9"/>
    </row>
    <row r="61" spans="1:16" ht="15.75">
      <c r="A61" s="29" t="s">
        <v>45</v>
      </c>
      <c r="B61" s="30"/>
      <c r="C61" s="31"/>
      <c r="D61" s="32">
        <f aca="true" t="shared" si="13" ref="D61:M61">SUM(D62:D63)</f>
        <v>1882608</v>
      </c>
      <c r="E61" s="32">
        <f t="shared" si="13"/>
        <v>481896</v>
      </c>
      <c r="F61" s="32">
        <f t="shared" si="13"/>
        <v>1280000</v>
      </c>
      <c r="G61" s="32">
        <f t="shared" si="13"/>
        <v>2100000</v>
      </c>
      <c r="H61" s="32">
        <f t="shared" si="13"/>
        <v>0</v>
      </c>
      <c r="I61" s="32">
        <f t="shared" si="13"/>
        <v>784171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6528675</v>
      </c>
      <c r="O61" s="45">
        <f t="shared" si="7"/>
        <v>169.15856976292267</v>
      </c>
      <c r="P61" s="9"/>
    </row>
    <row r="62" spans="1:16" ht="15">
      <c r="A62" s="12"/>
      <c r="B62" s="25">
        <v>381</v>
      </c>
      <c r="C62" s="20" t="s">
        <v>69</v>
      </c>
      <c r="D62" s="46">
        <v>1882608</v>
      </c>
      <c r="E62" s="46">
        <v>481896</v>
      </c>
      <c r="F62" s="46">
        <v>1280000</v>
      </c>
      <c r="G62" s="46">
        <v>2100000</v>
      </c>
      <c r="H62" s="46">
        <v>0</v>
      </c>
      <c r="I62" s="46">
        <v>74251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5818755</v>
      </c>
      <c r="O62" s="47">
        <f t="shared" si="7"/>
        <v>150.7644772638943</v>
      </c>
      <c r="P62" s="9"/>
    </row>
    <row r="63" spans="1:16" ht="15.75" thickBot="1">
      <c r="A63" s="12"/>
      <c r="B63" s="25">
        <v>389.8</v>
      </c>
      <c r="C63" s="20" t="s">
        <v>122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709920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709920</v>
      </c>
      <c r="O63" s="47">
        <f t="shared" si="7"/>
        <v>18.39409249902837</v>
      </c>
      <c r="P63" s="9"/>
    </row>
    <row r="64" spans="1:119" ht="16.5" thickBot="1">
      <c r="A64" s="14" t="s">
        <v>57</v>
      </c>
      <c r="B64" s="23"/>
      <c r="C64" s="22"/>
      <c r="D64" s="15">
        <f aca="true" t="shared" si="14" ref="D64:M64">SUM(D5,D15,D27,D40,D51,D53,D61)</f>
        <v>19570475</v>
      </c>
      <c r="E64" s="15">
        <f t="shared" si="14"/>
        <v>9911235</v>
      </c>
      <c r="F64" s="15">
        <f t="shared" si="14"/>
        <v>1559839</v>
      </c>
      <c r="G64" s="15">
        <f t="shared" si="14"/>
        <v>2198464</v>
      </c>
      <c r="H64" s="15">
        <f t="shared" si="14"/>
        <v>0</v>
      </c>
      <c r="I64" s="15">
        <f t="shared" si="14"/>
        <v>18292479</v>
      </c>
      <c r="J64" s="15">
        <f t="shared" si="14"/>
        <v>0</v>
      </c>
      <c r="K64" s="15">
        <f t="shared" si="14"/>
        <v>4948036</v>
      </c>
      <c r="L64" s="15">
        <f t="shared" si="14"/>
        <v>0</v>
      </c>
      <c r="M64" s="15">
        <f t="shared" si="14"/>
        <v>0</v>
      </c>
      <c r="N64" s="15">
        <f>SUM(D64:M64)</f>
        <v>56480528</v>
      </c>
      <c r="O64" s="38">
        <f t="shared" si="7"/>
        <v>1463.4156756056484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144</v>
      </c>
      <c r="M66" s="48"/>
      <c r="N66" s="48"/>
      <c r="O66" s="43">
        <v>38595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9155575</v>
      </c>
      <c r="E5" s="27">
        <f t="shared" si="0"/>
        <v>2896539</v>
      </c>
      <c r="F5" s="27">
        <f t="shared" si="0"/>
        <v>124109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12176223</v>
      </c>
      <c r="O5" s="33">
        <f aca="true" t="shared" si="1" ref="O5:O36">(N5/O$63)</f>
        <v>323.50017269321717</v>
      </c>
      <c r="P5" s="6"/>
    </row>
    <row r="6" spans="1:16" ht="15">
      <c r="A6" s="12"/>
      <c r="B6" s="25">
        <v>311</v>
      </c>
      <c r="C6" s="20" t="s">
        <v>2</v>
      </c>
      <c r="D6" s="46">
        <v>5026316</v>
      </c>
      <c r="E6" s="46">
        <v>0</v>
      </c>
      <c r="F6" s="46">
        <v>124109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5150425</v>
      </c>
      <c r="O6" s="47">
        <f t="shared" si="1"/>
        <v>136.8374558303887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634918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634918</v>
      </c>
      <c r="O7" s="47">
        <f t="shared" si="1"/>
        <v>16.868620314035972</v>
      </c>
      <c r="P7" s="9"/>
    </row>
    <row r="8" spans="1:16" ht="15">
      <c r="A8" s="12"/>
      <c r="B8" s="25">
        <v>312.6</v>
      </c>
      <c r="C8" s="20" t="s">
        <v>128</v>
      </c>
      <c r="D8" s="46">
        <v>0</v>
      </c>
      <c r="E8" s="46">
        <v>2261621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2261621</v>
      </c>
      <c r="O8" s="47">
        <f t="shared" si="1"/>
        <v>60.087170222375725</v>
      </c>
      <c r="P8" s="9"/>
    </row>
    <row r="9" spans="1:16" ht="15">
      <c r="A9" s="12"/>
      <c r="B9" s="25">
        <v>314.1</v>
      </c>
      <c r="C9" s="20" t="s">
        <v>12</v>
      </c>
      <c r="D9" s="46">
        <v>2421669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2421669</v>
      </c>
      <c r="O9" s="47">
        <f t="shared" si="1"/>
        <v>64.33935545577725</v>
      </c>
      <c r="P9" s="9"/>
    </row>
    <row r="10" spans="1:16" ht="15">
      <c r="A10" s="12"/>
      <c r="B10" s="25">
        <v>314.3</v>
      </c>
      <c r="C10" s="20" t="s">
        <v>13</v>
      </c>
      <c r="D10" s="46">
        <v>361434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361434</v>
      </c>
      <c r="O10" s="47">
        <f t="shared" si="1"/>
        <v>9.602646191450358</v>
      </c>
      <c r="P10" s="9"/>
    </row>
    <row r="11" spans="1:16" ht="15">
      <c r="A11" s="12"/>
      <c r="B11" s="25">
        <v>314.4</v>
      </c>
      <c r="C11" s="20" t="s">
        <v>14</v>
      </c>
      <c r="D11" s="46">
        <v>51674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51674</v>
      </c>
      <c r="O11" s="47">
        <f t="shared" si="1"/>
        <v>1.372884508090013</v>
      </c>
      <c r="P11" s="9"/>
    </row>
    <row r="12" spans="1:16" ht="15">
      <c r="A12" s="12"/>
      <c r="B12" s="25">
        <v>314.8</v>
      </c>
      <c r="C12" s="20" t="s">
        <v>15</v>
      </c>
      <c r="D12" s="46">
        <v>23354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23354</v>
      </c>
      <c r="O12" s="47">
        <f t="shared" si="1"/>
        <v>0.620473445096841</v>
      </c>
      <c r="P12" s="9"/>
    </row>
    <row r="13" spans="1:16" ht="15">
      <c r="A13" s="12"/>
      <c r="B13" s="25">
        <v>315</v>
      </c>
      <c r="C13" s="20" t="s">
        <v>111</v>
      </c>
      <c r="D13" s="46">
        <v>1145294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1145294</v>
      </c>
      <c r="O13" s="47">
        <f t="shared" si="1"/>
        <v>30.42838545126066</v>
      </c>
      <c r="P13" s="9"/>
    </row>
    <row r="14" spans="1:16" ht="15">
      <c r="A14" s="12"/>
      <c r="B14" s="25">
        <v>316</v>
      </c>
      <c r="C14" s="20" t="s">
        <v>112</v>
      </c>
      <c r="D14" s="46">
        <v>125834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125834</v>
      </c>
      <c r="O14" s="47">
        <f t="shared" si="1"/>
        <v>3.3431812747416245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SUM(D16:D26)</f>
        <v>2192233</v>
      </c>
      <c r="E15" s="32">
        <f t="shared" si="3"/>
        <v>729809</v>
      </c>
      <c r="F15" s="32">
        <f t="shared" si="3"/>
        <v>89577</v>
      </c>
      <c r="G15" s="32">
        <f t="shared" si="3"/>
        <v>0</v>
      </c>
      <c r="H15" s="32">
        <f t="shared" si="3"/>
        <v>0</v>
      </c>
      <c r="I15" s="32">
        <f t="shared" si="3"/>
        <v>1185707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4197326</v>
      </c>
      <c r="O15" s="45">
        <f t="shared" si="1"/>
        <v>111.51534312813837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903941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903941</v>
      </c>
      <c r="O16" s="47">
        <f t="shared" si="1"/>
        <v>24.016073753287813</v>
      </c>
      <c r="P16" s="9"/>
    </row>
    <row r="17" spans="1:16" ht="15">
      <c r="A17" s="12"/>
      <c r="B17" s="25">
        <v>323.1</v>
      </c>
      <c r="C17" s="20" t="s">
        <v>19</v>
      </c>
      <c r="D17" s="46">
        <v>1960722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1960722</v>
      </c>
      <c r="O17" s="47">
        <f t="shared" si="1"/>
        <v>52.09282924626053</v>
      </c>
      <c r="P17" s="9"/>
    </row>
    <row r="18" spans="1:16" ht="15">
      <c r="A18" s="12"/>
      <c r="B18" s="25">
        <v>323.4</v>
      </c>
      <c r="C18" s="20" t="s">
        <v>20</v>
      </c>
      <c r="D18" s="46">
        <v>45936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45936</v>
      </c>
      <c r="O18" s="47">
        <f t="shared" si="1"/>
        <v>1.2204362496346874</v>
      </c>
      <c r="P18" s="9"/>
    </row>
    <row r="19" spans="1:16" ht="15">
      <c r="A19" s="12"/>
      <c r="B19" s="25">
        <v>323.7</v>
      </c>
      <c r="C19" s="20" t="s">
        <v>21</v>
      </c>
      <c r="D19" s="46">
        <v>159705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159705</v>
      </c>
      <c r="O19" s="47">
        <f t="shared" si="1"/>
        <v>4.243072345173889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20627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20627</v>
      </c>
      <c r="O20" s="47">
        <f t="shared" si="1"/>
        <v>0.5480219984590451</v>
      </c>
      <c r="P20" s="9"/>
    </row>
    <row r="21" spans="1:16" ht="15">
      <c r="A21" s="12"/>
      <c r="B21" s="25">
        <v>324.21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102171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102171</v>
      </c>
      <c r="O21" s="47">
        <f t="shared" si="1"/>
        <v>2.714498259783735</v>
      </c>
      <c r="P21" s="9"/>
    </row>
    <row r="22" spans="1:16" ht="15">
      <c r="A22" s="12"/>
      <c r="B22" s="25">
        <v>324.31</v>
      </c>
      <c r="C22" s="20" t="s">
        <v>81</v>
      </c>
      <c r="D22" s="46">
        <v>0</v>
      </c>
      <c r="E22" s="46">
        <v>40260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40260</v>
      </c>
      <c r="O22" s="47">
        <f t="shared" si="1"/>
        <v>1.0696352187890221</v>
      </c>
      <c r="P22" s="9"/>
    </row>
    <row r="23" spans="1:16" ht="15">
      <c r="A23" s="12"/>
      <c r="B23" s="25">
        <v>324.32</v>
      </c>
      <c r="C23" s="20" t="s">
        <v>82</v>
      </c>
      <c r="D23" s="46">
        <v>0</v>
      </c>
      <c r="E23" s="46">
        <v>43621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43621</v>
      </c>
      <c r="O23" s="47">
        <f t="shared" si="1"/>
        <v>1.158930896144956</v>
      </c>
      <c r="P23" s="9"/>
    </row>
    <row r="24" spans="1:16" ht="15">
      <c r="A24" s="12"/>
      <c r="B24" s="25">
        <v>324.61</v>
      </c>
      <c r="C24" s="20" t="s">
        <v>83</v>
      </c>
      <c r="D24" s="46">
        <v>0</v>
      </c>
      <c r="E24" s="46">
        <v>47625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47625</v>
      </c>
      <c r="O24" s="47">
        <f t="shared" si="1"/>
        <v>1.2653099179043015</v>
      </c>
      <c r="P24" s="9"/>
    </row>
    <row r="25" spans="1:16" ht="15">
      <c r="A25" s="12"/>
      <c r="B25" s="25">
        <v>325.1</v>
      </c>
      <c r="C25" s="20" t="s">
        <v>22</v>
      </c>
      <c r="D25" s="46">
        <v>0</v>
      </c>
      <c r="E25" s="46">
        <v>577676</v>
      </c>
      <c r="F25" s="46">
        <v>89577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667253</v>
      </c>
      <c r="O25" s="47">
        <f t="shared" si="1"/>
        <v>17.72770264884827</v>
      </c>
      <c r="P25" s="9"/>
    </row>
    <row r="26" spans="1:16" ht="15">
      <c r="A26" s="12"/>
      <c r="B26" s="25">
        <v>329</v>
      </c>
      <c r="C26" s="20" t="s">
        <v>24</v>
      </c>
      <c r="D26" s="46">
        <v>25870</v>
      </c>
      <c r="E26" s="46">
        <v>0</v>
      </c>
      <c r="F26" s="46">
        <v>0</v>
      </c>
      <c r="G26" s="46">
        <v>0</v>
      </c>
      <c r="H26" s="46">
        <v>0</v>
      </c>
      <c r="I26" s="46">
        <v>179595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7">SUM(D26:M26)</f>
        <v>205465</v>
      </c>
      <c r="O26" s="47">
        <f t="shared" si="1"/>
        <v>5.458832593852121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SUM(D28:D36)</f>
        <v>3987410</v>
      </c>
      <c r="E27" s="32">
        <f t="shared" si="6"/>
        <v>71196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313846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4372452</v>
      </c>
      <c r="O27" s="45">
        <f t="shared" si="1"/>
        <v>116.16812348893436</v>
      </c>
      <c r="P27" s="10"/>
    </row>
    <row r="28" spans="1:16" ht="15">
      <c r="A28" s="12"/>
      <c r="B28" s="25">
        <v>331.39</v>
      </c>
      <c r="C28" s="20" t="s">
        <v>27</v>
      </c>
      <c r="D28" s="46">
        <v>71163</v>
      </c>
      <c r="E28" s="46">
        <v>3060</v>
      </c>
      <c r="F28" s="46">
        <v>0</v>
      </c>
      <c r="G28" s="46">
        <v>0</v>
      </c>
      <c r="H28" s="46">
        <v>0</v>
      </c>
      <c r="I28" s="46">
        <v>118291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192514</v>
      </c>
      <c r="O28" s="47">
        <f t="shared" si="1"/>
        <v>5.1147480007439095</v>
      </c>
      <c r="P28" s="9"/>
    </row>
    <row r="29" spans="1:16" ht="15">
      <c r="A29" s="12"/>
      <c r="B29" s="25">
        <v>335.12</v>
      </c>
      <c r="C29" s="20" t="s">
        <v>115</v>
      </c>
      <c r="D29" s="46">
        <v>1312915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1312915</v>
      </c>
      <c r="O29" s="47">
        <f t="shared" si="1"/>
        <v>34.881771566726</v>
      </c>
      <c r="P29" s="9"/>
    </row>
    <row r="30" spans="1:16" ht="15">
      <c r="A30" s="12"/>
      <c r="B30" s="25">
        <v>335.14</v>
      </c>
      <c r="C30" s="20" t="s">
        <v>116</v>
      </c>
      <c r="D30" s="46">
        <v>9893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9893</v>
      </c>
      <c r="O30" s="47">
        <f t="shared" si="1"/>
        <v>0.2628390764898111</v>
      </c>
      <c r="P30" s="9"/>
    </row>
    <row r="31" spans="1:16" ht="15">
      <c r="A31" s="12"/>
      <c r="B31" s="25">
        <v>335.15</v>
      </c>
      <c r="C31" s="20" t="s">
        <v>117</v>
      </c>
      <c r="D31" s="46">
        <v>13567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13567</v>
      </c>
      <c r="O31" s="47">
        <f t="shared" si="1"/>
        <v>0.3604505964558038</v>
      </c>
      <c r="P31" s="9"/>
    </row>
    <row r="32" spans="1:16" ht="15">
      <c r="A32" s="12"/>
      <c r="B32" s="25">
        <v>335.18</v>
      </c>
      <c r="C32" s="20" t="s">
        <v>118</v>
      </c>
      <c r="D32" s="46">
        <v>2552221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2552221</v>
      </c>
      <c r="O32" s="47">
        <f t="shared" si="1"/>
        <v>67.80788543797657</v>
      </c>
      <c r="P32" s="9"/>
    </row>
    <row r="33" spans="1:16" ht="15">
      <c r="A33" s="12"/>
      <c r="B33" s="25">
        <v>335.49</v>
      </c>
      <c r="C33" s="20" t="s">
        <v>36</v>
      </c>
      <c r="D33" s="46">
        <v>17651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17651</v>
      </c>
      <c r="O33" s="47">
        <f t="shared" si="1"/>
        <v>0.4689550731953559</v>
      </c>
      <c r="P33" s="9"/>
    </row>
    <row r="34" spans="1:16" ht="15">
      <c r="A34" s="12"/>
      <c r="B34" s="25">
        <v>337.3</v>
      </c>
      <c r="C34" s="20" t="s">
        <v>95</v>
      </c>
      <c r="D34" s="46">
        <v>0</v>
      </c>
      <c r="E34" s="46">
        <v>17758</v>
      </c>
      <c r="F34" s="46">
        <v>0</v>
      </c>
      <c r="G34" s="46">
        <v>0</v>
      </c>
      <c r="H34" s="46">
        <v>0</v>
      </c>
      <c r="I34" s="46">
        <v>195555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213313</v>
      </c>
      <c r="O34" s="47">
        <f t="shared" si="1"/>
        <v>5.667339727410399</v>
      </c>
      <c r="P34" s="9"/>
    </row>
    <row r="35" spans="1:16" ht="15">
      <c r="A35" s="12"/>
      <c r="B35" s="25">
        <v>338</v>
      </c>
      <c r="C35" s="20" t="s">
        <v>38</v>
      </c>
      <c r="D35" s="46">
        <v>0</v>
      </c>
      <c r="E35" s="46">
        <v>50378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50378</v>
      </c>
      <c r="O35" s="47">
        <f t="shared" si="1"/>
        <v>1.3384521374106644</v>
      </c>
      <c r="P35" s="9"/>
    </row>
    <row r="36" spans="1:16" ht="15">
      <c r="A36" s="12"/>
      <c r="B36" s="25">
        <v>339</v>
      </c>
      <c r="C36" s="20" t="s">
        <v>97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10000</v>
      </c>
      <c r="O36" s="47">
        <f t="shared" si="1"/>
        <v>0.2656818725258376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SUM(D38:D47)</f>
        <v>600191</v>
      </c>
      <c r="E37" s="32">
        <f t="shared" si="7"/>
        <v>2576041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10975261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14151493</v>
      </c>
      <c r="O37" s="45">
        <f aca="true" t="shared" si="8" ref="O37:O61">(N37/O$63)</f>
        <v>375.97951592762826</v>
      </c>
      <c r="P37" s="10"/>
    </row>
    <row r="38" spans="1:16" ht="15">
      <c r="A38" s="12"/>
      <c r="B38" s="25">
        <v>341.9</v>
      </c>
      <c r="C38" s="20" t="s">
        <v>119</v>
      </c>
      <c r="D38" s="46">
        <v>101878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9" ref="N38:N47">SUM(D38:M38)</f>
        <v>101878</v>
      </c>
      <c r="O38" s="47">
        <f t="shared" si="8"/>
        <v>2.706713780918728</v>
      </c>
      <c r="P38" s="9"/>
    </row>
    <row r="39" spans="1:16" ht="15">
      <c r="A39" s="12"/>
      <c r="B39" s="25">
        <v>342.1</v>
      </c>
      <c r="C39" s="20" t="s">
        <v>47</v>
      </c>
      <c r="D39" s="46">
        <v>69082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69082</v>
      </c>
      <c r="O39" s="47">
        <f t="shared" si="8"/>
        <v>1.835383511782991</v>
      </c>
      <c r="P39" s="9"/>
    </row>
    <row r="40" spans="1:16" ht="15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3993620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3993620</v>
      </c>
      <c r="O40" s="47">
        <f t="shared" si="8"/>
        <v>106.10324397566355</v>
      </c>
      <c r="P40" s="9"/>
    </row>
    <row r="41" spans="1:16" ht="15">
      <c r="A41" s="12"/>
      <c r="B41" s="25">
        <v>343.4</v>
      </c>
      <c r="C41" s="20" t="s">
        <v>50</v>
      </c>
      <c r="D41" s="46">
        <v>0</v>
      </c>
      <c r="E41" s="46">
        <v>2534121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2534121</v>
      </c>
      <c r="O41" s="47">
        <f t="shared" si="8"/>
        <v>67.3270012487048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5889587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5889587</v>
      </c>
      <c r="O42" s="47">
        <f t="shared" si="8"/>
        <v>156.475650256383</v>
      </c>
      <c r="P42" s="9"/>
    </row>
    <row r="43" spans="1:16" ht="15">
      <c r="A43" s="12"/>
      <c r="B43" s="25">
        <v>343.9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1092054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1092054</v>
      </c>
      <c r="O43" s="47">
        <f t="shared" si="8"/>
        <v>29.0138951619331</v>
      </c>
      <c r="P43" s="9"/>
    </row>
    <row r="44" spans="1:16" ht="15">
      <c r="A44" s="12"/>
      <c r="B44" s="25">
        <v>344.9</v>
      </c>
      <c r="C44" s="20" t="s">
        <v>120</v>
      </c>
      <c r="D44" s="46">
        <v>98379</v>
      </c>
      <c r="E44" s="46">
        <v>41920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140299</v>
      </c>
      <c r="O44" s="47">
        <f t="shared" si="8"/>
        <v>3.7274901033502483</v>
      </c>
      <c r="P44" s="9"/>
    </row>
    <row r="45" spans="1:16" ht="15">
      <c r="A45" s="12"/>
      <c r="B45" s="25">
        <v>347.2</v>
      </c>
      <c r="C45" s="20" t="s">
        <v>54</v>
      </c>
      <c r="D45" s="46">
        <v>236886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236886</v>
      </c>
      <c r="O45" s="47">
        <f t="shared" si="8"/>
        <v>6.2936316055155554</v>
      </c>
      <c r="P45" s="9"/>
    </row>
    <row r="46" spans="1:16" ht="15">
      <c r="A46" s="12"/>
      <c r="B46" s="25">
        <v>347.4</v>
      </c>
      <c r="C46" s="20" t="s">
        <v>55</v>
      </c>
      <c r="D46" s="46">
        <v>10324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10324</v>
      </c>
      <c r="O46" s="47">
        <f t="shared" si="8"/>
        <v>0.2742899651956747</v>
      </c>
      <c r="P46" s="9"/>
    </row>
    <row r="47" spans="1:16" ht="15">
      <c r="A47" s="12"/>
      <c r="B47" s="25">
        <v>347.5</v>
      </c>
      <c r="C47" s="20" t="s">
        <v>56</v>
      </c>
      <c r="D47" s="46">
        <v>83642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83642</v>
      </c>
      <c r="O47" s="47">
        <f t="shared" si="8"/>
        <v>2.2222163181806107</v>
      </c>
      <c r="P47" s="9"/>
    </row>
    <row r="48" spans="1:16" ht="15.75">
      <c r="A48" s="29" t="s">
        <v>44</v>
      </c>
      <c r="B48" s="30"/>
      <c r="C48" s="31"/>
      <c r="D48" s="32">
        <f aca="true" t="shared" si="10" ref="D48:M48">SUM(D49:D49)</f>
        <v>89797</v>
      </c>
      <c r="E48" s="32">
        <f t="shared" si="10"/>
        <v>166702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256499</v>
      </c>
      <c r="O48" s="45">
        <f t="shared" si="8"/>
        <v>6.814713462100481</v>
      </c>
      <c r="P48" s="10"/>
    </row>
    <row r="49" spans="1:16" ht="15">
      <c r="A49" s="13"/>
      <c r="B49" s="39">
        <v>351.1</v>
      </c>
      <c r="C49" s="21" t="s">
        <v>59</v>
      </c>
      <c r="D49" s="46">
        <v>89797</v>
      </c>
      <c r="E49" s="46">
        <v>166702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256499</v>
      </c>
      <c r="O49" s="47">
        <f t="shared" si="8"/>
        <v>6.814713462100481</v>
      </c>
      <c r="P49" s="9"/>
    </row>
    <row r="50" spans="1:16" ht="15.75">
      <c r="A50" s="29" t="s">
        <v>3</v>
      </c>
      <c r="B50" s="30"/>
      <c r="C50" s="31"/>
      <c r="D50" s="32">
        <f aca="true" t="shared" si="11" ref="D50:M50">SUM(D51:D57)</f>
        <v>459920</v>
      </c>
      <c r="E50" s="32">
        <f t="shared" si="11"/>
        <v>770266</v>
      </c>
      <c r="F50" s="32">
        <f t="shared" si="11"/>
        <v>59750</v>
      </c>
      <c r="G50" s="32">
        <f t="shared" si="11"/>
        <v>28392</v>
      </c>
      <c r="H50" s="32">
        <f t="shared" si="11"/>
        <v>0</v>
      </c>
      <c r="I50" s="32">
        <f t="shared" si="11"/>
        <v>325144</v>
      </c>
      <c r="J50" s="32">
        <f t="shared" si="11"/>
        <v>0</v>
      </c>
      <c r="K50" s="32">
        <f t="shared" si="11"/>
        <v>8595368</v>
      </c>
      <c r="L50" s="32">
        <f t="shared" si="11"/>
        <v>0</v>
      </c>
      <c r="M50" s="32">
        <f t="shared" si="11"/>
        <v>0</v>
      </c>
      <c r="N50" s="32">
        <f>SUM(D50:M50)</f>
        <v>10238840</v>
      </c>
      <c r="O50" s="45">
        <f t="shared" si="8"/>
        <v>272.0274183692447</v>
      </c>
      <c r="P50" s="10"/>
    </row>
    <row r="51" spans="1:16" ht="15">
      <c r="A51" s="12"/>
      <c r="B51" s="25">
        <v>361.1</v>
      </c>
      <c r="C51" s="20" t="s">
        <v>61</v>
      </c>
      <c r="D51" s="46">
        <v>148772</v>
      </c>
      <c r="E51" s="46">
        <v>196067</v>
      </c>
      <c r="F51" s="46">
        <v>54396</v>
      </c>
      <c r="G51" s="46">
        <v>28392</v>
      </c>
      <c r="H51" s="46">
        <v>0</v>
      </c>
      <c r="I51" s="46">
        <v>308491</v>
      </c>
      <c r="J51" s="46">
        <v>0</v>
      </c>
      <c r="K51" s="46">
        <v>5498655</v>
      </c>
      <c r="L51" s="46">
        <v>0</v>
      </c>
      <c r="M51" s="46">
        <v>0</v>
      </c>
      <c r="N51" s="46">
        <f>SUM(D51:M51)</f>
        <v>6234773</v>
      </c>
      <c r="O51" s="47">
        <f t="shared" si="8"/>
        <v>165.64661654135338</v>
      </c>
      <c r="P51" s="9"/>
    </row>
    <row r="52" spans="1:16" ht="15">
      <c r="A52" s="12"/>
      <c r="B52" s="25">
        <v>362</v>
      </c>
      <c r="C52" s="20" t="s">
        <v>63</v>
      </c>
      <c r="D52" s="46">
        <v>165597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2" ref="N52:N57">SUM(D52:M52)</f>
        <v>165597</v>
      </c>
      <c r="O52" s="47">
        <f t="shared" si="8"/>
        <v>4.3996121044661125</v>
      </c>
      <c r="P52" s="9"/>
    </row>
    <row r="53" spans="1:16" ht="15">
      <c r="A53" s="12"/>
      <c r="B53" s="25">
        <v>364</v>
      </c>
      <c r="C53" s="20" t="s">
        <v>121</v>
      </c>
      <c r="D53" s="46">
        <v>15476</v>
      </c>
      <c r="E53" s="46">
        <v>0</v>
      </c>
      <c r="F53" s="46">
        <v>0</v>
      </c>
      <c r="G53" s="46">
        <v>0</v>
      </c>
      <c r="H53" s="46">
        <v>0</v>
      </c>
      <c r="I53" s="46">
        <v>4663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20139</v>
      </c>
      <c r="O53" s="47">
        <f t="shared" si="8"/>
        <v>0.5350567230797842</v>
      </c>
      <c r="P53" s="9"/>
    </row>
    <row r="54" spans="1:16" ht="15">
      <c r="A54" s="12"/>
      <c r="B54" s="25">
        <v>366</v>
      </c>
      <c r="C54" s="20" t="s">
        <v>65</v>
      </c>
      <c r="D54" s="46">
        <v>43211</v>
      </c>
      <c r="E54" s="46">
        <v>650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43861</v>
      </c>
      <c r="O54" s="47">
        <f t="shared" si="8"/>
        <v>1.1653072610855761</v>
      </c>
      <c r="P54" s="9"/>
    </row>
    <row r="55" spans="1:16" ht="15">
      <c r="A55" s="12"/>
      <c r="B55" s="25">
        <v>368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3096713</v>
      </c>
      <c r="L55" s="46">
        <v>0</v>
      </c>
      <c r="M55" s="46">
        <v>0</v>
      </c>
      <c r="N55" s="46">
        <f t="shared" si="12"/>
        <v>3096713</v>
      </c>
      <c r="O55" s="47">
        <f t="shared" si="8"/>
        <v>82.2740508515104</v>
      </c>
      <c r="P55" s="9"/>
    </row>
    <row r="56" spans="1:16" ht="15">
      <c r="A56" s="12"/>
      <c r="B56" s="25">
        <v>369.3</v>
      </c>
      <c r="C56" s="20" t="s">
        <v>67</v>
      </c>
      <c r="D56" s="46">
        <v>9722</v>
      </c>
      <c r="E56" s="46">
        <v>0</v>
      </c>
      <c r="F56" s="46">
        <v>0</v>
      </c>
      <c r="G56" s="46">
        <v>0</v>
      </c>
      <c r="H56" s="46">
        <v>0</v>
      </c>
      <c r="I56" s="46">
        <v>12076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21798</v>
      </c>
      <c r="O56" s="47">
        <f t="shared" si="8"/>
        <v>0.5791333457318207</v>
      </c>
      <c r="P56" s="9"/>
    </row>
    <row r="57" spans="1:16" ht="15">
      <c r="A57" s="12"/>
      <c r="B57" s="25">
        <v>369.9</v>
      </c>
      <c r="C57" s="20" t="s">
        <v>68</v>
      </c>
      <c r="D57" s="46">
        <v>77142</v>
      </c>
      <c r="E57" s="46">
        <v>573549</v>
      </c>
      <c r="F57" s="46">
        <v>5354</v>
      </c>
      <c r="G57" s="46">
        <v>0</v>
      </c>
      <c r="H57" s="46">
        <v>0</v>
      </c>
      <c r="I57" s="46">
        <v>-86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655959</v>
      </c>
      <c r="O57" s="47">
        <f t="shared" si="8"/>
        <v>17.42764154201759</v>
      </c>
      <c r="P57" s="9"/>
    </row>
    <row r="58" spans="1:16" ht="15.75">
      <c r="A58" s="29" t="s">
        <v>45</v>
      </c>
      <c r="B58" s="30"/>
      <c r="C58" s="31"/>
      <c r="D58" s="32">
        <f aca="true" t="shared" si="13" ref="D58:M58">SUM(D59:D60)</f>
        <v>2085306</v>
      </c>
      <c r="E58" s="32">
        <f t="shared" si="13"/>
        <v>501856</v>
      </c>
      <c r="F58" s="32">
        <f t="shared" si="13"/>
        <v>1066000</v>
      </c>
      <c r="G58" s="32">
        <f t="shared" si="13"/>
        <v>2109348</v>
      </c>
      <c r="H58" s="32">
        <f t="shared" si="13"/>
        <v>0</v>
      </c>
      <c r="I58" s="32">
        <f t="shared" si="13"/>
        <v>947103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6709613</v>
      </c>
      <c r="O58" s="45">
        <f t="shared" si="8"/>
        <v>178.26225457637025</v>
      </c>
      <c r="P58" s="9"/>
    </row>
    <row r="59" spans="1:16" ht="15">
      <c r="A59" s="12"/>
      <c r="B59" s="25">
        <v>381</v>
      </c>
      <c r="C59" s="20" t="s">
        <v>69</v>
      </c>
      <c r="D59" s="46">
        <v>2085306</v>
      </c>
      <c r="E59" s="46">
        <v>501856</v>
      </c>
      <c r="F59" s="46">
        <v>1066000</v>
      </c>
      <c r="G59" s="46">
        <v>2109348</v>
      </c>
      <c r="H59" s="46">
        <v>0</v>
      </c>
      <c r="I59" s="46">
        <v>107174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5869684</v>
      </c>
      <c r="O59" s="47">
        <f t="shared" si="8"/>
        <v>155.94686362549484</v>
      </c>
      <c r="P59" s="9"/>
    </row>
    <row r="60" spans="1:16" ht="15.75" thickBot="1">
      <c r="A60" s="12"/>
      <c r="B60" s="25">
        <v>389.8</v>
      </c>
      <c r="C60" s="20" t="s">
        <v>122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839929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839929</v>
      </c>
      <c r="O60" s="47">
        <f t="shared" si="8"/>
        <v>22.315390950875422</v>
      </c>
      <c r="P60" s="9"/>
    </row>
    <row r="61" spans="1:119" ht="16.5" thickBot="1">
      <c r="A61" s="14" t="s">
        <v>57</v>
      </c>
      <c r="B61" s="23"/>
      <c r="C61" s="22"/>
      <c r="D61" s="15">
        <f aca="true" t="shared" si="14" ref="D61:M61">SUM(D5,D15,D27,D37,D48,D50,D58)</f>
        <v>18570432</v>
      </c>
      <c r="E61" s="15">
        <f t="shared" si="14"/>
        <v>7712409</v>
      </c>
      <c r="F61" s="15">
        <f t="shared" si="14"/>
        <v>1339436</v>
      </c>
      <c r="G61" s="15">
        <f t="shared" si="14"/>
        <v>2137740</v>
      </c>
      <c r="H61" s="15">
        <f t="shared" si="14"/>
        <v>0</v>
      </c>
      <c r="I61" s="15">
        <f t="shared" si="14"/>
        <v>13747061</v>
      </c>
      <c r="J61" s="15">
        <f t="shared" si="14"/>
        <v>0</v>
      </c>
      <c r="K61" s="15">
        <f t="shared" si="14"/>
        <v>8595368</v>
      </c>
      <c r="L61" s="15">
        <f t="shared" si="14"/>
        <v>0</v>
      </c>
      <c r="M61" s="15">
        <f t="shared" si="14"/>
        <v>0</v>
      </c>
      <c r="N61" s="15">
        <f>SUM(D61:M61)</f>
        <v>52102446</v>
      </c>
      <c r="O61" s="38">
        <f t="shared" si="8"/>
        <v>1384.2675416456336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141</v>
      </c>
      <c r="M63" s="48"/>
      <c r="N63" s="48"/>
      <c r="O63" s="43">
        <v>37639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88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8596775</v>
      </c>
      <c r="E5" s="27">
        <f t="shared" si="0"/>
        <v>2770244</v>
      </c>
      <c r="F5" s="27">
        <f t="shared" si="0"/>
        <v>132374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11499393</v>
      </c>
      <c r="O5" s="33">
        <f aca="true" t="shared" si="1" ref="O5:O36">(N5/O$62)</f>
        <v>313.7281879194631</v>
      </c>
      <c r="P5" s="6"/>
    </row>
    <row r="6" spans="1:16" ht="15">
      <c r="A6" s="12"/>
      <c r="B6" s="25">
        <v>311</v>
      </c>
      <c r="C6" s="20" t="s">
        <v>2</v>
      </c>
      <c r="D6" s="46">
        <v>4595061</v>
      </c>
      <c r="E6" s="46">
        <v>0</v>
      </c>
      <c r="F6" s="46">
        <v>132374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4727435</v>
      </c>
      <c r="O6" s="47">
        <f t="shared" si="1"/>
        <v>128.97460031647296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628639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628639</v>
      </c>
      <c r="O7" s="47">
        <f t="shared" si="1"/>
        <v>17.15062476128117</v>
      </c>
      <c r="P7" s="9"/>
    </row>
    <row r="8" spans="1:16" ht="15">
      <c r="A8" s="12"/>
      <c r="B8" s="25">
        <v>312.6</v>
      </c>
      <c r="C8" s="20" t="s">
        <v>128</v>
      </c>
      <c r="D8" s="46">
        <v>0</v>
      </c>
      <c r="E8" s="46">
        <v>2141605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2141605</v>
      </c>
      <c r="O8" s="47">
        <f t="shared" si="1"/>
        <v>58.42759316854914</v>
      </c>
      <c r="P8" s="9"/>
    </row>
    <row r="9" spans="1:16" ht="15">
      <c r="A9" s="12"/>
      <c r="B9" s="25">
        <v>314.1</v>
      </c>
      <c r="C9" s="20" t="s">
        <v>12</v>
      </c>
      <c r="D9" s="46">
        <v>2327250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2327250</v>
      </c>
      <c r="O9" s="47">
        <f t="shared" si="1"/>
        <v>63.492388279587495</v>
      </c>
      <c r="P9" s="9"/>
    </row>
    <row r="10" spans="1:16" ht="15">
      <c r="A10" s="12"/>
      <c r="B10" s="25">
        <v>314.3</v>
      </c>
      <c r="C10" s="20" t="s">
        <v>13</v>
      </c>
      <c r="D10" s="46">
        <v>392142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392142</v>
      </c>
      <c r="O10" s="47">
        <f t="shared" si="1"/>
        <v>10.698477655917499</v>
      </c>
      <c r="P10" s="9"/>
    </row>
    <row r="11" spans="1:16" ht="15">
      <c r="A11" s="12"/>
      <c r="B11" s="25">
        <v>314.4</v>
      </c>
      <c r="C11" s="20" t="s">
        <v>14</v>
      </c>
      <c r="D11" s="46">
        <v>47805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47805</v>
      </c>
      <c r="O11" s="47">
        <f t="shared" si="1"/>
        <v>1.3042232771321003</v>
      </c>
      <c r="P11" s="9"/>
    </row>
    <row r="12" spans="1:16" ht="15">
      <c r="A12" s="12"/>
      <c r="B12" s="25">
        <v>314.8</v>
      </c>
      <c r="C12" s="20" t="s">
        <v>15</v>
      </c>
      <c r="D12" s="46">
        <v>22836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22836</v>
      </c>
      <c r="O12" s="47">
        <f t="shared" si="1"/>
        <v>0.623015223440825</v>
      </c>
      <c r="P12" s="9"/>
    </row>
    <row r="13" spans="1:16" ht="15">
      <c r="A13" s="12"/>
      <c r="B13" s="25">
        <v>315</v>
      </c>
      <c r="C13" s="20" t="s">
        <v>111</v>
      </c>
      <c r="D13" s="46">
        <v>1089164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1089164</v>
      </c>
      <c r="O13" s="47">
        <f t="shared" si="1"/>
        <v>29.714737818519126</v>
      </c>
      <c r="P13" s="9"/>
    </row>
    <row r="14" spans="1:16" ht="15">
      <c r="A14" s="12"/>
      <c r="B14" s="25">
        <v>316</v>
      </c>
      <c r="C14" s="20" t="s">
        <v>112</v>
      </c>
      <c r="D14" s="46">
        <v>122517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122517</v>
      </c>
      <c r="O14" s="47">
        <f t="shared" si="1"/>
        <v>3.342527418562776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SUM(D16:D26)</f>
        <v>2007967</v>
      </c>
      <c r="E15" s="32">
        <f t="shared" si="3"/>
        <v>3030733</v>
      </c>
      <c r="F15" s="32">
        <f t="shared" si="3"/>
        <v>131538</v>
      </c>
      <c r="G15" s="32">
        <f t="shared" si="3"/>
        <v>0</v>
      </c>
      <c r="H15" s="32">
        <f t="shared" si="3"/>
        <v>0</v>
      </c>
      <c r="I15" s="32">
        <f t="shared" si="3"/>
        <v>2871393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8041631</v>
      </c>
      <c r="O15" s="45">
        <f t="shared" si="1"/>
        <v>219.39299939979264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1676073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1676073</v>
      </c>
      <c r="O16" s="47">
        <f t="shared" si="1"/>
        <v>45.72687837616631</v>
      </c>
      <c r="P16" s="9"/>
    </row>
    <row r="17" spans="1:16" ht="15">
      <c r="A17" s="12"/>
      <c r="B17" s="25">
        <v>323.1</v>
      </c>
      <c r="C17" s="20" t="s">
        <v>19</v>
      </c>
      <c r="D17" s="46">
        <v>1812388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1812388</v>
      </c>
      <c r="O17" s="47">
        <f t="shared" si="1"/>
        <v>49.44584492824794</v>
      </c>
      <c r="P17" s="9"/>
    </row>
    <row r="18" spans="1:16" ht="15">
      <c r="A18" s="12"/>
      <c r="B18" s="25">
        <v>323.4</v>
      </c>
      <c r="C18" s="20" t="s">
        <v>20</v>
      </c>
      <c r="D18" s="46">
        <v>42746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42746</v>
      </c>
      <c r="O18" s="47">
        <f t="shared" si="1"/>
        <v>1.166202870082392</v>
      </c>
      <c r="P18" s="9"/>
    </row>
    <row r="19" spans="1:16" ht="15">
      <c r="A19" s="12"/>
      <c r="B19" s="25">
        <v>323.7</v>
      </c>
      <c r="C19" s="20" t="s">
        <v>21</v>
      </c>
      <c r="D19" s="46">
        <v>131048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131048</v>
      </c>
      <c r="O19" s="47">
        <f t="shared" si="1"/>
        <v>3.5752714574125606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888813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888813</v>
      </c>
      <c r="O20" s="47">
        <f t="shared" si="1"/>
        <v>24.24873137993125</v>
      </c>
      <c r="P20" s="9"/>
    </row>
    <row r="21" spans="1:16" ht="15">
      <c r="A21" s="12"/>
      <c r="B21" s="25">
        <v>324.21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777913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777913</v>
      </c>
      <c r="O21" s="47">
        <f t="shared" si="1"/>
        <v>21.223140721340098</v>
      </c>
      <c r="P21" s="9"/>
    </row>
    <row r="22" spans="1:16" ht="15">
      <c r="A22" s="12"/>
      <c r="B22" s="25">
        <v>324.31</v>
      </c>
      <c r="C22" s="20" t="s">
        <v>81</v>
      </c>
      <c r="D22" s="46">
        <v>0</v>
      </c>
      <c r="E22" s="46">
        <v>358040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358040</v>
      </c>
      <c r="O22" s="47">
        <f t="shared" si="1"/>
        <v>9.768101707862716</v>
      </c>
      <c r="P22" s="9"/>
    </row>
    <row r="23" spans="1:16" ht="15">
      <c r="A23" s="12"/>
      <c r="B23" s="25">
        <v>324.32</v>
      </c>
      <c r="C23" s="20" t="s">
        <v>82</v>
      </c>
      <c r="D23" s="46">
        <v>0</v>
      </c>
      <c r="E23" s="46">
        <v>427521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427521</v>
      </c>
      <c r="O23" s="47">
        <f t="shared" si="1"/>
        <v>11.663692912096906</v>
      </c>
      <c r="P23" s="9"/>
    </row>
    <row r="24" spans="1:16" ht="15">
      <c r="A24" s="12"/>
      <c r="B24" s="25">
        <v>324.61</v>
      </c>
      <c r="C24" s="20" t="s">
        <v>83</v>
      </c>
      <c r="D24" s="46">
        <v>0</v>
      </c>
      <c r="E24" s="46">
        <v>778800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778800</v>
      </c>
      <c r="O24" s="47">
        <f t="shared" si="1"/>
        <v>21.247339990178425</v>
      </c>
      <c r="P24" s="9"/>
    </row>
    <row r="25" spans="1:16" ht="15">
      <c r="A25" s="12"/>
      <c r="B25" s="25">
        <v>325.1</v>
      </c>
      <c r="C25" s="20" t="s">
        <v>22</v>
      </c>
      <c r="D25" s="46">
        <v>0</v>
      </c>
      <c r="E25" s="46">
        <v>577559</v>
      </c>
      <c r="F25" s="46">
        <v>131538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709097</v>
      </c>
      <c r="O25" s="47">
        <f t="shared" si="1"/>
        <v>19.34569214819665</v>
      </c>
      <c r="P25" s="9"/>
    </row>
    <row r="26" spans="1:16" ht="15">
      <c r="A26" s="12"/>
      <c r="B26" s="25">
        <v>329</v>
      </c>
      <c r="C26" s="20" t="s">
        <v>24</v>
      </c>
      <c r="D26" s="46">
        <v>21785</v>
      </c>
      <c r="E26" s="46">
        <v>0</v>
      </c>
      <c r="F26" s="46">
        <v>0</v>
      </c>
      <c r="G26" s="46">
        <v>0</v>
      </c>
      <c r="H26" s="46">
        <v>0</v>
      </c>
      <c r="I26" s="46">
        <v>417407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6">SUM(D26:M26)</f>
        <v>439192</v>
      </c>
      <c r="O26" s="47">
        <f t="shared" si="1"/>
        <v>11.982102908277405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SUM(D28:D35)</f>
        <v>3740892</v>
      </c>
      <c r="E27" s="32">
        <f t="shared" si="6"/>
        <v>121626</v>
      </c>
      <c r="F27" s="32">
        <f t="shared" si="6"/>
        <v>0</v>
      </c>
      <c r="G27" s="32">
        <f t="shared" si="6"/>
        <v>11100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3873618</v>
      </c>
      <c r="O27" s="45">
        <f t="shared" si="1"/>
        <v>105.68063512849893</v>
      </c>
      <c r="P27" s="10"/>
    </row>
    <row r="28" spans="1:16" ht="15">
      <c r="A28" s="12"/>
      <c r="B28" s="25">
        <v>331.2</v>
      </c>
      <c r="C28" s="20" t="s">
        <v>25</v>
      </c>
      <c r="D28" s="46">
        <v>44540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44540</v>
      </c>
      <c r="O28" s="47">
        <f t="shared" si="1"/>
        <v>1.2151470507993671</v>
      </c>
      <c r="P28" s="9"/>
    </row>
    <row r="29" spans="1:16" ht="15">
      <c r="A29" s="12"/>
      <c r="B29" s="25">
        <v>335.12</v>
      </c>
      <c r="C29" s="20" t="s">
        <v>115</v>
      </c>
      <c r="D29" s="46">
        <v>1244740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1244740</v>
      </c>
      <c r="O29" s="47">
        <f t="shared" si="1"/>
        <v>33.95918590058384</v>
      </c>
      <c r="P29" s="9"/>
    </row>
    <row r="30" spans="1:16" ht="15">
      <c r="A30" s="12"/>
      <c r="B30" s="25">
        <v>335.14</v>
      </c>
      <c r="C30" s="20" t="s">
        <v>116</v>
      </c>
      <c r="D30" s="46">
        <v>10207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10207</v>
      </c>
      <c r="O30" s="47">
        <f t="shared" si="1"/>
        <v>0.2784689256288536</v>
      </c>
      <c r="P30" s="9"/>
    </row>
    <row r="31" spans="1:16" ht="15">
      <c r="A31" s="12"/>
      <c r="B31" s="25">
        <v>335.15</v>
      </c>
      <c r="C31" s="20" t="s">
        <v>117</v>
      </c>
      <c r="D31" s="46">
        <v>13771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13771</v>
      </c>
      <c r="O31" s="47">
        <f t="shared" si="1"/>
        <v>0.3757025154144159</v>
      </c>
      <c r="P31" s="9"/>
    </row>
    <row r="32" spans="1:16" ht="15">
      <c r="A32" s="12"/>
      <c r="B32" s="25">
        <v>335.18</v>
      </c>
      <c r="C32" s="20" t="s">
        <v>118</v>
      </c>
      <c r="D32" s="46">
        <v>2366371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2366371</v>
      </c>
      <c r="O32" s="47">
        <f t="shared" si="1"/>
        <v>64.55969334861133</v>
      </c>
      <c r="P32" s="9"/>
    </row>
    <row r="33" spans="1:16" ht="15">
      <c r="A33" s="12"/>
      <c r="B33" s="25">
        <v>335.49</v>
      </c>
      <c r="C33" s="20" t="s">
        <v>36</v>
      </c>
      <c r="D33" s="46">
        <v>18853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18853</v>
      </c>
      <c r="O33" s="47">
        <f t="shared" si="1"/>
        <v>0.5143504119604955</v>
      </c>
      <c r="P33" s="9"/>
    </row>
    <row r="34" spans="1:16" ht="15">
      <c r="A34" s="12"/>
      <c r="B34" s="25">
        <v>337.3</v>
      </c>
      <c r="C34" s="20" t="s">
        <v>95</v>
      </c>
      <c r="D34" s="46">
        <v>42410</v>
      </c>
      <c r="E34" s="46">
        <v>69245</v>
      </c>
      <c r="F34" s="46">
        <v>0</v>
      </c>
      <c r="G34" s="46">
        <v>11100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122755</v>
      </c>
      <c r="O34" s="47">
        <f t="shared" si="1"/>
        <v>3.34902057074262</v>
      </c>
      <c r="P34" s="9"/>
    </row>
    <row r="35" spans="1:16" ht="15">
      <c r="A35" s="12"/>
      <c r="B35" s="25">
        <v>338</v>
      </c>
      <c r="C35" s="20" t="s">
        <v>38</v>
      </c>
      <c r="D35" s="46">
        <v>0</v>
      </c>
      <c r="E35" s="46">
        <v>52381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52381</v>
      </c>
      <c r="O35" s="47">
        <f t="shared" si="1"/>
        <v>1.4290664047580073</v>
      </c>
      <c r="P35" s="9"/>
    </row>
    <row r="36" spans="1:16" ht="15.75">
      <c r="A36" s="29" t="s">
        <v>43</v>
      </c>
      <c r="B36" s="30"/>
      <c r="C36" s="31"/>
      <c r="D36" s="32">
        <f aca="true" t="shared" si="7" ref="D36:M36">SUM(D37:D46)</f>
        <v>596004</v>
      </c>
      <c r="E36" s="32">
        <f t="shared" si="7"/>
        <v>2567642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11292804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14456450</v>
      </c>
      <c r="O36" s="45">
        <f t="shared" si="1"/>
        <v>394.40306651388664</v>
      </c>
      <c r="P36" s="10"/>
    </row>
    <row r="37" spans="1:16" ht="15">
      <c r="A37" s="12"/>
      <c r="B37" s="25">
        <v>341.9</v>
      </c>
      <c r="C37" s="20" t="s">
        <v>119</v>
      </c>
      <c r="D37" s="46">
        <v>101364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aca="true" t="shared" si="8" ref="N37:N46">SUM(D37:M37)</f>
        <v>101364</v>
      </c>
      <c r="O37" s="47">
        <f aca="true" t="shared" si="9" ref="O37:O60">(N37/O$62)</f>
        <v>2.7654280569651335</v>
      </c>
      <c r="P37" s="9"/>
    </row>
    <row r="38" spans="1:16" ht="15">
      <c r="A38" s="12"/>
      <c r="B38" s="25">
        <v>342.1</v>
      </c>
      <c r="C38" s="20" t="s">
        <v>47</v>
      </c>
      <c r="D38" s="46">
        <v>96476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96476</v>
      </c>
      <c r="O38" s="47">
        <f t="shared" si="9"/>
        <v>2.632072897910187</v>
      </c>
      <c r="P38" s="9"/>
    </row>
    <row r="39" spans="1:16" ht="15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4350215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4350215</v>
      </c>
      <c r="O39" s="47">
        <f t="shared" si="9"/>
        <v>118.68322693294047</v>
      </c>
      <c r="P39" s="9"/>
    </row>
    <row r="40" spans="1:16" ht="15">
      <c r="A40" s="12"/>
      <c r="B40" s="25">
        <v>343.4</v>
      </c>
      <c r="C40" s="20" t="s">
        <v>50</v>
      </c>
      <c r="D40" s="46">
        <v>0</v>
      </c>
      <c r="E40" s="46">
        <v>2526829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2526829</v>
      </c>
      <c r="O40" s="47">
        <f t="shared" si="9"/>
        <v>68.9373328968189</v>
      </c>
      <c r="P40" s="9"/>
    </row>
    <row r="41" spans="1:16" ht="15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5900226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5900226</v>
      </c>
      <c r="O41" s="47">
        <f t="shared" si="9"/>
        <v>160.97086266164675</v>
      </c>
      <c r="P41" s="9"/>
    </row>
    <row r="42" spans="1:16" ht="15">
      <c r="A42" s="12"/>
      <c r="B42" s="25">
        <v>343.9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1042363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1042363</v>
      </c>
      <c r="O42" s="47">
        <f t="shared" si="9"/>
        <v>28.437905822011242</v>
      </c>
      <c r="P42" s="9"/>
    </row>
    <row r="43" spans="1:16" ht="15">
      <c r="A43" s="12"/>
      <c r="B43" s="25">
        <v>344.9</v>
      </c>
      <c r="C43" s="20" t="s">
        <v>120</v>
      </c>
      <c r="D43" s="46">
        <v>97436</v>
      </c>
      <c r="E43" s="46">
        <v>40813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138249</v>
      </c>
      <c r="O43" s="47">
        <f t="shared" si="9"/>
        <v>3.7717302340808643</v>
      </c>
      <c r="P43" s="9"/>
    </row>
    <row r="44" spans="1:16" ht="15">
      <c r="A44" s="12"/>
      <c r="B44" s="25">
        <v>347.2</v>
      </c>
      <c r="C44" s="20" t="s">
        <v>54</v>
      </c>
      <c r="D44" s="46">
        <v>212172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212172</v>
      </c>
      <c r="O44" s="47">
        <f t="shared" si="9"/>
        <v>5.788508757570797</v>
      </c>
      <c r="P44" s="9"/>
    </row>
    <row r="45" spans="1:16" ht="15">
      <c r="A45" s="12"/>
      <c r="B45" s="25">
        <v>347.4</v>
      </c>
      <c r="C45" s="20" t="s">
        <v>55</v>
      </c>
      <c r="D45" s="46">
        <v>4009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4009</v>
      </c>
      <c r="O45" s="47">
        <f t="shared" si="9"/>
        <v>0.1093741474327495</v>
      </c>
      <c r="P45" s="9"/>
    </row>
    <row r="46" spans="1:16" ht="15">
      <c r="A46" s="12"/>
      <c r="B46" s="25">
        <v>347.5</v>
      </c>
      <c r="C46" s="20" t="s">
        <v>56</v>
      </c>
      <c r="D46" s="46">
        <v>84547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84547</v>
      </c>
      <c r="O46" s="47">
        <f t="shared" si="9"/>
        <v>2.3066241065095214</v>
      </c>
      <c r="P46" s="9"/>
    </row>
    <row r="47" spans="1:16" ht="15.75">
      <c r="A47" s="29" t="s">
        <v>44</v>
      </c>
      <c r="B47" s="30"/>
      <c r="C47" s="31"/>
      <c r="D47" s="32">
        <f aca="true" t="shared" si="10" ref="D47:M47">SUM(D48:D48)</f>
        <v>71078</v>
      </c>
      <c r="E47" s="32">
        <f t="shared" si="10"/>
        <v>103543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174621</v>
      </c>
      <c r="O47" s="45">
        <f t="shared" si="9"/>
        <v>4.764036667212309</v>
      </c>
      <c r="P47" s="10"/>
    </row>
    <row r="48" spans="1:16" ht="15">
      <c r="A48" s="13"/>
      <c r="B48" s="39">
        <v>351.1</v>
      </c>
      <c r="C48" s="21" t="s">
        <v>59</v>
      </c>
      <c r="D48" s="46">
        <v>71078</v>
      </c>
      <c r="E48" s="46">
        <v>103543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174621</v>
      </c>
      <c r="O48" s="47">
        <f t="shared" si="9"/>
        <v>4.764036667212309</v>
      </c>
      <c r="P48" s="9"/>
    </row>
    <row r="49" spans="1:16" ht="15.75">
      <c r="A49" s="29" t="s">
        <v>3</v>
      </c>
      <c r="B49" s="30"/>
      <c r="C49" s="31"/>
      <c r="D49" s="32">
        <f aca="true" t="shared" si="11" ref="D49:M49">SUM(D50:D56)</f>
        <v>438894</v>
      </c>
      <c r="E49" s="32">
        <f t="shared" si="11"/>
        <v>156391</v>
      </c>
      <c r="F49" s="32">
        <f t="shared" si="11"/>
        <v>92029</v>
      </c>
      <c r="G49" s="32">
        <f t="shared" si="11"/>
        <v>18139</v>
      </c>
      <c r="H49" s="32">
        <f t="shared" si="11"/>
        <v>0</v>
      </c>
      <c r="I49" s="32">
        <f t="shared" si="11"/>
        <v>153753</v>
      </c>
      <c r="J49" s="32">
        <f t="shared" si="11"/>
        <v>0</v>
      </c>
      <c r="K49" s="32">
        <f t="shared" si="11"/>
        <v>8952262</v>
      </c>
      <c r="L49" s="32">
        <f t="shared" si="11"/>
        <v>0</v>
      </c>
      <c r="M49" s="32">
        <f t="shared" si="11"/>
        <v>0</v>
      </c>
      <c r="N49" s="32">
        <f>SUM(D49:M49)</f>
        <v>9811468</v>
      </c>
      <c r="O49" s="45">
        <f t="shared" si="9"/>
        <v>267.67796147760134</v>
      </c>
      <c r="P49" s="10"/>
    </row>
    <row r="50" spans="1:16" ht="15">
      <c r="A50" s="12"/>
      <c r="B50" s="25">
        <v>361.1</v>
      </c>
      <c r="C50" s="20" t="s">
        <v>61</v>
      </c>
      <c r="D50" s="46">
        <v>71078</v>
      </c>
      <c r="E50" s="46">
        <v>87956</v>
      </c>
      <c r="F50" s="46">
        <v>70109</v>
      </c>
      <c r="G50" s="46">
        <v>18139</v>
      </c>
      <c r="H50" s="46">
        <v>0</v>
      </c>
      <c r="I50" s="46">
        <v>124961</v>
      </c>
      <c r="J50" s="46">
        <v>0</v>
      </c>
      <c r="K50" s="46">
        <v>6004300</v>
      </c>
      <c r="L50" s="46">
        <v>0</v>
      </c>
      <c r="M50" s="46">
        <v>0</v>
      </c>
      <c r="N50" s="46">
        <f>SUM(D50:M50)</f>
        <v>6376543</v>
      </c>
      <c r="O50" s="47">
        <f t="shared" si="9"/>
        <v>173.96581546352377</v>
      </c>
      <c r="P50" s="9"/>
    </row>
    <row r="51" spans="1:16" ht="15">
      <c r="A51" s="12"/>
      <c r="B51" s="25">
        <v>362</v>
      </c>
      <c r="C51" s="20" t="s">
        <v>63</v>
      </c>
      <c r="D51" s="46">
        <v>177032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2" ref="N51:N56">SUM(D51:M51)</f>
        <v>177032</v>
      </c>
      <c r="O51" s="47">
        <f t="shared" si="9"/>
        <v>4.82981393572325</v>
      </c>
      <c r="P51" s="9"/>
    </row>
    <row r="52" spans="1:16" ht="15">
      <c r="A52" s="12"/>
      <c r="B52" s="25">
        <v>364</v>
      </c>
      <c r="C52" s="20" t="s">
        <v>121</v>
      </c>
      <c r="D52" s="46">
        <v>25255</v>
      </c>
      <c r="E52" s="46">
        <v>331</v>
      </c>
      <c r="F52" s="46">
        <v>0</v>
      </c>
      <c r="G52" s="46">
        <v>0</v>
      </c>
      <c r="H52" s="46">
        <v>0</v>
      </c>
      <c r="I52" s="46">
        <v>11968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37554</v>
      </c>
      <c r="O52" s="47">
        <f t="shared" si="9"/>
        <v>1.024553936814536</v>
      </c>
      <c r="P52" s="9"/>
    </row>
    <row r="53" spans="1:16" ht="15">
      <c r="A53" s="12"/>
      <c r="B53" s="25">
        <v>366</v>
      </c>
      <c r="C53" s="20" t="s">
        <v>65</v>
      </c>
      <c r="D53" s="46">
        <v>35240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35240</v>
      </c>
      <c r="O53" s="47">
        <f t="shared" si="9"/>
        <v>0.9614230370491624</v>
      </c>
      <c r="P53" s="9"/>
    </row>
    <row r="54" spans="1:16" ht="15">
      <c r="A54" s="12"/>
      <c r="B54" s="25">
        <v>368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2947962</v>
      </c>
      <c r="L54" s="46">
        <v>0</v>
      </c>
      <c r="M54" s="46">
        <v>0</v>
      </c>
      <c r="N54" s="46">
        <f t="shared" si="12"/>
        <v>2947962</v>
      </c>
      <c r="O54" s="47">
        <f t="shared" si="9"/>
        <v>80.42674742183664</v>
      </c>
      <c r="P54" s="9"/>
    </row>
    <row r="55" spans="1:16" ht="15">
      <c r="A55" s="12"/>
      <c r="B55" s="25">
        <v>369.3</v>
      </c>
      <c r="C55" s="20" t="s">
        <v>67</v>
      </c>
      <c r="D55" s="46">
        <v>18270</v>
      </c>
      <c r="E55" s="46">
        <v>68104</v>
      </c>
      <c r="F55" s="46">
        <v>0</v>
      </c>
      <c r="G55" s="46">
        <v>0</v>
      </c>
      <c r="H55" s="46">
        <v>0</v>
      </c>
      <c r="I55" s="46">
        <v>11285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97659</v>
      </c>
      <c r="O55" s="47">
        <f t="shared" si="9"/>
        <v>2.664347683745294</v>
      </c>
      <c r="P55" s="9"/>
    </row>
    <row r="56" spans="1:16" ht="15">
      <c r="A56" s="12"/>
      <c r="B56" s="25">
        <v>369.9</v>
      </c>
      <c r="C56" s="20" t="s">
        <v>68</v>
      </c>
      <c r="D56" s="46">
        <v>112019</v>
      </c>
      <c r="E56" s="46">
        <v>0</v>
      </c>
      <c r="F56" s="46">
        <v>21920</v>
      </c>
      <c r="G56" s="46">
        <v>0</v>
      </c>
      <c r="H56" s="46">
        <v>0</v>
      </c>
      <c r="I56" s="46">
        <v>5539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139478</v>
      </c>
      <c r="O56" s="47">
        <f t="shared" si="9"/>
        <v>3.805259998908714</v>
      </c>
      <c r="P56" s="9"/>
    </row>
    <row r="57" spans="1:16" ht="15.75">
      <c r="A57" s="29" t="s">
        <v>45</v>
      </c>
      <c r="B57" s="30"/>
      <c r="C57" s="31"/>
      <c r="D57" s="32">
        <f aca="true" t="shared" si="13" ref="D57:M57">SUM(D58:D59)</f>
        <v>2321838</v>
      </c>
      <c r="E57" s="32">
        <f t="shared" si="13"/>
        <v>547481</v>
      </c>
      <c r="F57" s="32">
        <f t="shared" si="13"/>
        <v>1070000</v>
      </c>
      <c r="G57" s="32">
        <f t="shared" si="13"/>
        <v>555000</v>
      </c>
      <c r="H57" s="32">
        <f t="shared" si="13"/>
        <v>0</v>
      </c>
      <c r="I57" s="32">
        <f t="shared" si="13"/>
        <v>881701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5376020</v>
      </c>
      <c r="O57" s="45">
        <f t="shared" si="9"/>
        <v>146.66939488186827</v>
      </c>
      <c r="P57" s="9"/>
    </row>
    <row r="58" spans="1:16" ht="15">
      <c r="A58" s="12"/>
      <c r="B58" s="25">
        <v>381</v>
      </c>
      <c r="C58" s="20" t="s">
        <v>69</v>
      </c>
      <c r="D58" s="46">
        <v>2321838</v>
      </c>
      <c r="E58" s="46">
        <v>547481</v>
      </c>
      <c r="F58" s="46">
        <v>1070000</v>
      </c>
      <c r="G58" s="46">
        <v>555000</v>
      </c>
      <c r="H58" s="46">
        <v>0</v>
      </c>
      <c r="I58" s="46">
        <v>42813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4537132</v>
      </c>
      <c r="O58" s="47">
        <f t="shared" si="9"/>
        <v>123.78272494134337</v>
      </c>
      <c r="P58" s="9"/>
    </row>
    <row r="59" spans="1:16" ht="15.75" thickBot="1">
      <c r="A59" s="12"/>
      <c r="B59" s="25">
        <v>389.8</v>
      </c>
      <c r="C59" s="20" t="s">
        <v>122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838888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838888</v>
      </c>
      <c r="O59" s="47">
        <f t="shared" si="9"/>
        <v>22.886669940524907</v>
      </c>
      <c r="P59" s="9"/>
    </row>
    <row r="60" spans="1:119" ht="16.5" thickBot="1">
      <c r="A60" s="14" t="s">
        <v>57</v>
      </c>
      <c r="B60" s="23"/>
      <c r="C60" s="22"/>
      <c r="D60" s="15">
        <f aca="true" t="shared" si="14" ref="D60:M60">SUM(D5,D15,D27,D36,D47,D49,D57)</f>
        <v>17773448</v>
      </c>
      <c r="E60" s="15">
        <f t="shared" si="14"/>
        <v>9297660</v>
      </c>
      <c r="F60" s="15">
        <f t="shared" si="14"/>
        <v>1425941</v>
      </c>
      <c r="G60" s="15">
        <f t="shared" si="14"/>
        <v>584239</v>
      </c>
      <c r="H60" s="15">
        <f t="shared" si="14"/>
        <v>0</v>
      </c>
      <c r="I60" s="15">
        <f t="shared" si="14"/>
        <v>15199651</v>
      </c>
      <c r="J60" s="15">
        <f t="shared" si="14"/>
        <v>0</v>
      </c>
      <c r="K60" s="15">
        <f t="shared" si="14"/>
        <v>8952262</v>
      </c>
      <c r="L60" s="15">
        <f t="shared" si="14"/>
        <v>0</v>
      </c>
      <c r="M60" s="15">
        <f t="shared" si="14"/>
        <v>0</v>
      </c>
      <c r="N60" s="15">
        <f>SUM(D60:M60)</f>
        <v>53233201</v>
      </c>
      <c r="O60" s="38">
        <f t="shared" si="9"/>
        <v>1452.3162819883232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139</v>
      </c>
      <c r="M62" s="48"/>
      <c r="N62" s="48"/>
      <c r="O62" s="43">
        <v>36654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8417311</v>
      </c>
      <c r="E5" s="27">
        <f t="shared" si="0"/>
        <v>3703915</v>
      </c>
      <c r="F5" s="27">
        <f t="shared" si="0"/>
        <v>195560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12316786</v>
      </c>
      <c r="O5" s="33">
        <f aca="true" t="shared" si="1" ref="O5:O36">(N5/O$69)</f>
        <v>340.6567651288859</v>
      </c>
      <c r="P5" s="6"/>
    </row>
    <row r="6" spans="1:16" ht="15">
      <c r="A6" s="12"/>
      <c r="B6" s="25">
        <v>311</v>
      </c>
      <c r="C6" s="20" t="s">
        <v>2</v>
      </c>
      <c r="D6" s="46">
        <v>4320192</v>
      </c>
      <c r="E6" s="46">
        <v>0</v>
      </c>
      <c r="F6" s="46">
        <v>195560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4515752</v>
      </c>
      <c r="O6" s="47">
        <f t="shared" si="1"/>
        <v>124.89633809049674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611714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611714</v>
      </c>
      <c r="O7" s="47">
        <f t="shared" si="1"/>
        <v>16.918741011173804</v>
      </c>
      <c r="P7" s="9"/>
    </row>
    <row r="8" spans="1:16" ht="15">
      <c r="A8" s="12"/>
      <c r="B8" s="25">
        <v>312.6</v>
      </c>
      <c r="C8" s="20" t="s">
        <v>128</v>
      </c>
      <c r="D8" s="46">
        <v>0</v>
      </c>
      <c r="E8" s="46">
        <v>3089039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3089039</v>
      </c>
      <c r="O8" s="47">
        <f t="shared" si="1"/>
        <v>85.4364144263746</v>
      </c>
      <c r="P8" s="9"/>
    </row>
    <row r="9" spans="1:16" ht="15">
      <c r="A9" s="12"/>
      <c r="B9" s="25">
        <v>314.1</v>
      </c>
      <c r="C9" s="20" t="s">
        <v>12</v>
      </c>
      <c r="D9" s="46">
        <v>2340116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2340116</v>
      </c>
      <c r="O9" s="47">
        <f t="shared" si="1"/>
        <v>64.72275694213961</v>
      </c>
      <c r="P9" s="9"/>
    </row>
    <row r="10" spans="1:16" ht="15">
      <c r="A10" s="12"/>
      <c r="B10" s="25">
        <v>314.3</v>
      </c>
      <c r="C10" s="20" t="s">
        <v>13</v>
      </c>
      <c r="D10" s="46">
        <v>370233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370233</v>
      </c>
      <c r="O10" s="47">
        <f t="shared" si="1"/>
        <v>10.239877198805178</v>
      </c>
      <c r="P10" s="9"/>
    </row>
    <row r="11" spans="1:16" ht="15">
      <c r="A11" s="12"/>
      <c r="B11" s="25">
        <v>314.4</v>
      </c>
      <c r="C11" s="20" t="s">
        <v>14</v>
      </c>
      <c r="D11" s="46">
        <v>51657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51657</v>
      </c>
      <c r="O11" s="47">
        <f t="shared" si="1"/>
        <v>1.428725522734816</v>
      </c>
      <c r="P11" s="9"/>
    </row>
    <row r="12" spans="1:16" ht="15">
      <c r="A12" s="12"/>
      <c r="B12" s="25">
        <v>314.8</v>
      </c>
      <c r="C12" s="20" t="s">
        <v>15</v>
      </c>
      <c r="D12" s="46">
        <v>20800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20800</v>
      </c>
      <c r="O12" s="47">
        <f t="shared" si="1"/>
        <v>0.5752848766456466</v>
      </c>
      <c r="P12" s="9"/>
    </row>
    <row r="13" spans="1:16" ht="15">
      <c r="A13" s="12"/>
      <c r="B13" s="25">
        <v>315</v>
      </c>
      <c r="C13" s="20" t="s">
        <v>111</v>
      </c>
      <c r="D13" s="46">
        <v>1192772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1192772</v>
      </c>
      <c r="O13" s="47">
        <f t="shared" si="1"/>
        <v>32.98960061953756</v>
      </c>
      <c r="P13" s="9"/>
    </row>
    <row r="14" spans="1:16" ht="15">
      <c r="A14" s="12"/>
      <c r="B14" s="25">
        <v>316</v>
      </c>
      <c r="C14" s="20" t="s">
        <v>112</v>
      </c>
      <c r="D14" s="46">
        <v>121541</v>
      </c>
      <c r="E14" s="46">
        <v>3162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124703</v>
      </c>
      <c r="O14" s="47">
        <f t="shared" si="1"/>
        <v>3.4490264409779843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SUM(D16:D28)</f>
        <v>2030650</v>
      </c>
      <c r="E15" s="32">
        <f t="shared" si="3"/>
        <v>1123155</v>
      </c>
      <c r="F15" s="32">
        <f t="shared" si="3"/>
        <v>125715</v>
      </c>
      <c r="G15" s="32">
        <f t="shared" si="3"/>
        <v>0</v>
      </c>
      <c r="H15" s="32">
        <f t="shared" si="3"/>
        <v>0</v>
      </c>
      <c r="I15" s="32">
        <f t="shared" si="3"/>
        <v>2548910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5828430</v>
      </c>
      <c r="O15" s="45">
        <f t="shared" si="1"/>
        <v>161.20229007633588</v>
      </c>
      <c r="P15" s="10"/>
    </row>
    <row r="16" spans="1:16" ht="15">
      <c r="A16" s="12"/>
      <c r="B16" s="25">
        <v>322</v>
      </c>
      <c r="C16" s="20" t="s">
        <v>0</v>
      </c>
      <c r="D16" s="46">
        <v>42131</v>
      </c>
      <c r="E16" s="46">
        <v>16972</v>
      </c>
      <c r="F16" s="46">
        <v>0</v>
      </c>
      <c r="G16" s="46">
        <v>0</v>
      </c>
      <c r="H16" s="46">
        <v>0</v>
      </c>
      <c r="I16" s="46">
        <v>1352730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1411833</v>
      </c>
      <c r="O16" s="47">
        <f t="shared" si="1"/>
        <v>39.04837371390641</v>
      </c>
      <c r="P16" s="9"/>
    </row>
    <row r="17" spans="1:16" ht="15">
      <c r="A17" s="12"/>
      <c r="B17" s="25">
        <v>323.1</v>
      </c>
      <c r="C17" s="20" t="s">
        <v>19</v>
      </c>
      <c r="D17" s="46">
        <v>1874893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1874893</v>
      </c>
      <c r="O17" s="47">
        <f t="shared" si="1"/>
        <v>51.855653280230115</v>
      </c>
      <c r="P17" s="9"/>
    </row>
    <row r="18" spans="1:16" ht="15">
      <c r="A18" s="12"/>
      <c r="B18" s="25">
        <v>323.4</v>
      </c>
      <c r="C18" s="20" t="s">
        <v>20</v>
      </c>
      <c r="D18" s="46">
        <v>35293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35293</v>
      </c>
      <c r="O18" s="47">
        <f t="shared" si="1"/>
        <v>0.976131209204558</v>
      </c>
      <c r="P18" s="9"/>
    </row>
    <row r="19" spans="1:16" ht="15">
      <c r="A19" s="12"/>
      <c r="B19" s="25">
        <v>323.7</v>
      </c>
      <c r="C19" s="20" t="s">
        <v>21</v>
      </c>
      <c r="D19" s="46">
        <v>78333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78333</v>
      </c>
      <c r="O19" s="47">
        <f t="shared" si="1"/>
        <v>2.166528377032858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110837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110837</v>
      </c>
      <c r="O20" s="47">
        <f t="shared" si="1"/>
        <v>3.0655216284987277</v>
      </c>
      <c r="P20" s="9"/>
    </row>
    <row r="21" spans="1:16" ht="15">
      <c r="A21" s="12"/>
      <c r="B21" s="25">
        <v>324.12</v>
      </c>
      <c r="C21" s="20" t="s">
        <v>131</v>
      </c>
      <c r="D21" s="46">
        <v>0</v>
      </c>
      <c r="E21" s="46">
        <v>31852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31852</v>
      </c>
      <c r="O21" s="47">
        <f t="shared" si="1"/>
        <v>0.88096028321717</v>
      </c>
      <c r="P21" s="9"/>
    </row>
    <row r="22" spans="1:16" ht="15">
      <c r="A22" s="12"/>
      <c r="B22" s="25">
        <v>324.21</v>
      </c>
      <c r="C22" s="20" t="s">
        <v>93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219438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219438</v>
      </c>
      <c r="O22" s="47">
        <f t="shared" si="1"/>
        <v>6.0692001327580485</v>
      </c>
      <c r="P22" s="9"/>
    </row>
    <row r="23" spans="1:16" ht="15">
      <c r="A23" s="12"/>
      <c r="B23" s="25">
        <v>324.22</v>
      </c>
      <c r="C23" s="20" t="s">
        <v>94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976742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976742</v>
      </c>
      <c r="O23" s="47">
        <f t="shared" si="1"/>
        <v>27.01465870118376</v>
      </c>
      <c r="P23" s="9"/>
    </row>
    <row r="24" spans="1:16" ht="15">
      <c r="A24" s="12"/>
      <c r="B24" s="25">
        <v>324.31</v>
      </c>
      <c r="C24" s="20" t="s">
        <v>81</v>
      </c>
      <c r="D24" s="46">
        <v>0</v>
      </c>
      <c r="E24" s="46">
        <v>216912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216912</v>
      </c>
      <c r="O24" s="47">
        <f t="shared" si="1"/>
        <v>5.9993362097577165</v>
      </c>
      <c r="P24" s="9"/>
    </row>
    <row r="25" spans="1:16" ht="15">
      <c r="A25" s="12"/>
      <c r="B25" s="25">
        <v>324.32</v>
      </c>
      <c r="C25" s="20" t="s">
        <v>82</v>
      </c>
      <c r="D25" s="46">
        <v>0</v>
      </c>
      <c r="E25" s="46">
        <v>42865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42865</v>
      </c>
      <c r="O25" s="47">
        <f t="shared" si="1"/>
        <v>1.1855570306449827</v>
      </c>
      <c r="P25" s="9"/>
    </row>
    <row r="26" spans="1:16" ht="15">
      <c r="A26" s="12"/>
      <c r="B26" s="25">
        <v>324.61</v>
      </c>
      <c r="C26" s="20" t="s">
        <v>83</v>
      </c>
      <c r="D26" s="46">
        <v>0</v>
      </c>
      <c r="E26" s="46">
        <v>126000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126000</v>
      </c>
      <c r="O26" s="47">
        <f t="shared" si="1"/>
        <v>3.484898771988052</v>
      </c>
      <c r="P26" s="9"/>
    </row>
    <row r="27" spans="1:16" ht="15">
      <c r="A27" s="12"/>
      <c r="B27" s="25">
        <v>325.1</v>
      </c>
      <c r="C27" s="20" t="s">
        <v>22</v>
      </c>
      <c r="D27" s="46">
        <v>0</v>
      </c>
      <c r="E27" s="46">
        <v>5715</v>
      </c>
      <c r="F27" s="46">
        <v>125334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131049</v>
      </c>
      <c r="O27" s="47">
        <f t="shared" si="1"/>
        <v>3.6245436442084302</v>
      </c>
      <c r="P27" s="9"/>
    </row>
    <row r="28" spans="1:16" ht="15">
      <c r="A28" s="12"/>
      <c r="B28" s="25">
        <v>325.2</v>
      </c>
      <c r="C28" s="20" t="s">
        <v>23</v>
      </c>
      <c r="D28" s="46">
        <v>0</v>
      </c>
      <c r="E28" s="46">
        <v>572002</v>
      </c>
      <c r="F28" s="46">
        <v>381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572383</v>
      </c>
      <c r="O28" s="47">
        <f t="shared" si="1"/>
        <v>15.830927093705055</v>
      </c>
      <c r="P28" s="9"/>
    </row>
    <row r="29" spans="1:16" ht="15.75">
      <c r="A29" s="29" t="s">
        <v>26</v>
      </c>
      <c r="B29" s="30"/>
      <c r="C29" s="31"/>
      <c r="D29" s="32">
        <f aca="true" t="shared" si="5" ref="D29:M29">SUM(D30:D38)</f>
        <v>3567045</v>
      </c>
      <c r="E29" s="32">
        <f t="shared" si="5"/>
        <v>862113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 aca="true" t="shared" si="6" ref="N29:N39">SUM(D29:M29)</f>
        <v>4429158</v>
      </c>
      <c r="O29" s="45">
        <f t="shared" si="1"/>
        <v>122.50132758048457</v>
      </c>
      <c r="P29" s="10"/>
    </row>
    <row r="30" spans="1:16" ht="15">
      <c r="A30" s="12"/>
      <c r="B30" s="25">
        <v>331.2</v>
      </c>
      <c r="C30" s="20" t="s">
        <v>25</v>
      </c>
      <c r="D30" s="46">
        <v>66753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66753</v>
      </c>
      <c r="O30" s="47">
        <f t="shared" si="1"/>
        <v>1.8462495851310985</v>
      </c>
      <c r="P30" s="9"/>
    </row>
    <row r="31" spans="1:16" ht="15">
      <c r="A31" s="12"/>
      <c r="B31" s="25">
        <v>331.49</v>
      </c>
      <c r="C31" s="20" t="s">
        <v>125</v>
      </c>
      <c r="D31" s="46">
        <v>0</v>
      </c>
      <c r="E31" s="46">
        <v>817334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817334</v>
      </c>
      <c r="O31" s="47">
        <f t="shared" si="1"/>
        <v>22.60576391193716</v>
      </c>
      <c r="P31" s="9"/>
    </row>
    <row r="32" spans="1:16" ht="15">
      <c r="A32" s="12"/>
      <c r="B32" s="25">
        <v>335.12</v>
      </c>
      <c r="C32" s="20" t="s">
        <v>115</v>
      </c>
      <c r="D32" s="46">
        <v>1167651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1167651</v>
      </c>
      <c r="O32" s="47">
        <f t="shared" si="1"/>
        <v>32.29480584135413</v>
      </c>
      <c r="P32" s="9"/>
    </row>
    <row r="33" spans="1:16" ht="15">
      <c r="A33" s="12"/>
      <c r="B33" s="25">
        <v>335.14</v>
      </c>
      <c r="C33" s="20" t="s">
        <v>116</v>
      </c>
      <c r="D33" s="46">
        <v>9733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9733</v>
      </c>
      <c r="O33" s="47">
        <f t="shared" si="1"/>
        <v>0.2691946011726961</v>
      </c>
      <c r="P33" s="9"/>
    </row>
    <row r="34" spans="1:16" ht="15">
      <c r="A34" s="12"/>
      <c r="B34" s="25">
        <v>335.15</v>
      </c>
      <c r="C34" s="20" t="s">
        <v>117</v>
      </c>
      <c r="D34" s="46">
        <v>12965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12965</v>
      </c>
      <c r="O34" s="47">
        <f t="shared" si="1"/>
        <v>0.3585850204668658</v>
      </c>
      <c r="P34" s="9"/>
    </row>
    <row r="35" spans="1:16" ht="15">
      <c r="A35" s="12"/>
      <c r="B35" s="25">
        <v>335.18</v>
      </c>
      <c r="C35" s="20" t="s">
        <v>118</v>
      </c>
      <c r="D35" s="46">
        <v>2304594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2304594</v>
      </c>
      <c r="O35" s="47">
        <f t="shared" si="1"/>
        <v>63.740292067706605</v>
      </c>
      <c r="P35" s="9"/>
    </row>
    <row r="36" spans="1:16" ht="15">
      <c r="A36" s="12"/>
      <c r="B36" s="25">
        <v>337.2</v>
      </c>
      <c r="C36" s="20" t="s">
        <v>84</v>
      </c>
      <c r="D36" s="46">
        <v>349</v>
      </c>
      <c r="E36" s="46">
        <v>2247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2596</v>
      </c>
      <c r="O36" s="47">
        <f t="shared" si="1"/>
        <v>0.07179997787365859</v>
      </c>
      <c r="P36" s="9"/>
    </row>
    <row r="37" spans="1:16" ht="15">
      <c r="A37" s="12"/>
      <c r="B37" s="25">
        <v>338</v>
      </c>
      <c r="C37" s="20" t="s">
        <v>38</v>
      </c>
      <c r="D37" s="46">
        <v>0</v>
      </c>
      <c r="E37" s="46">
        <v>42532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42532</v>
      </c>
      <c r="O37" s="47">
        <f aca="true" t="shared" si="7" ref="O37:O67">(N37/O$69)</f>
        <v>1.1763469410333</v>
      </c>
      <c r="P37" s="9"/>
    </row>
    <row r="38" spans="1:16" ht="15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5000</v>
      </c>
      <c r="O38" s="47">
        <f t="shared" si="7"/>
        <v>0.13828963380904968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SUM(D40:D49)</f>
        <v>654703</v>
      </c>
      <c r="E39" s="32">
        <f t="shared" si="8"/>
        <v>2513245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10916572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6"/>
        <v>14084520</v>
      </c>
      <c r="O39" s="45">
        <f t="shared" si="7"/>
        <v>389.5486226352473</v>
      </c>
      <c r="P39" s="10"/>
    </row>
    <row r="40" spans="1:16" ht="15">
      <c r="A40" s="12"/>
      <c r="B40" s="25">
        <v>341.9</v>
      </c>
      <c r="C40" s="20" t="s">
        <v>119</v>
      </c>
      <c r="D40" s="46">
        <v>169761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9">SUM(D40:M40)</f>
        <v>169761</v>
      </c>
      <c r="O40" s="47">
        <f t="shared" si="7"/>
        <v>4.6952373050116165</v>
      </c>
      <c r="P40" s="9"/>
    </row>
    <row r="41" spans="1:16" ht="15">
      <c r="A41" s="12"/>
      <c r="B41" s="25">
        <v>342.1</v>
      </c>
      <c r="C41" s="20" t="s">
        <v>47</v>
      </c>
      <c r="D41" s="46">
        <v>98076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98076</v>
      </c>
      <c r="O41" s="47">
        <f t="shared" si="7"/>
        <v>2.712578825091271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3371616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3371616</v>
      </c>
      <c r="O42" s="47">
        <f t="shared" si="7"/>
        <v>93.25190839694656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2485247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2485247</v>
      </c>
      <c r="O43" s="47">
        <f t="shared" si="7"/>
        <v>68.73677951100785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5732863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5732863</v>
      </c>
      <c r="O44" s="47">
        <f t="shared" si="7"/>
        <v>158.55910498948998</v>
      </c>
      <c r="P44" s="9"/>
    </row>
    <row r="45" spans="1:16" ht="15">
      <c r="A45" s="12"/>
      <c r="B45" s="25">
        <v>343.7</v>
      </c>
      <c r="C45" s="20" t="s">
        <v>132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465630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465630</v>
      </c>
      <c r="O45" s="47">
        <f t="shared" si="7"/>
        <v>12.87836043810156</v>
      </c>
      <c r="P45" s="9"/>
    </row>
    <row r="46" spans="1:16" ht="15">
      <c r="A46" s="12"/>
      <c r="B46" s="25">
        <v>343.9</v>
      </c>
      <c r="C46" s="20" t="s">
        <v>52</v>
      </c>
      <c r="D46" s="46">
        <v>20</v>
      </c>
      <c r="E46" s="46">
        <v>0</v>
      </c>
      <c r="F46" s="46">
        <v>0</v>
      </c>
      <c r="G46" s="46">
        <v>0</v>
      </c>
      <c r="H46" s="46">
        <v>0</v>
      </c>
      <c r="I46" s="46">
        <v>1346463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1346483</v>
      </c>
      <c r="O46" s="47">
        <f t="shared" si="7"/>
        <v>37.240928200022125</v>
      </c>
      <c r="P46" s="9"/>
    </row>
    <row r="47" spans="1:16" ht="15">
      <c r="A47" s="12"/>
      <c r="B47" s="25">
        <v>344.9</v>
      </c>
      <c r="C47" s="20" t="s">
        <v>120</v>
      </c>
      <c r="D47" s="46">
        <v>94520</v>
      </c>
      <c r="E47" s="46">
        <v>27998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122518</v>
      </c>
      <c r="O47" s="47">
        <f t="shared" si="7"/>
        <v>3.3885938710034296</v>
      </c>
      <c r="P47" s="9"/>
    </row>
    <row r="48" spans="1:16" ht="15">
      <c r="A48" s="12"/>
      <c r="B48" s="25">
        <v>347.2</v>
      </c>
      <c r="C48" s="20" t="s">
        <v>54</v>
      </c>
      <c r="D48" s="46">
        <v>286190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286190</v>
      </c>
      <c r="O48" s="47">
        <f t="shared" si="7"/>
        <v>7.915422059962385</v>
      </c>
      <c r="P48" s="9"/>
    </row>
    <row r="49" spans="1:16" ht="15">
      <c r="A49" s="12"/>
      <c r="B49" s="25">
        <v>347.4</v>
      </c>
      <c r="C49" s="20" t="s">
        <v>55</v>
      </c>
      <c r="D49" s="46">
        <v>6136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6136</v>
      </c>
      <c r="O49" s="47">
        <f t="shared" si="7"/>
        <v>0.16970903861046577</v>
      </c>
      <c r="P49" s="9"/>
    </row>
    <row r="50" spans="1:16" ht="15.75">
      <c r="A50" s="29" t="s">
        <v>44</v>
      </c>
      <c r="B50" s="30"/>
      <c r="C50" s="31"/>
      <c r="D50" s="32">
        <f aca="true" t="shared" si="10" ref="D50:M50">SUM(D51:D54)</f>
        <v>99240</v>
      </c>
      <c r="E50" s="32">
        <f t="shared" si="10"/>
        <v>78614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aca="true" t="shared" si="11" ref="N50:N56">SUM(D50:M50)</f>
        <v>177854</v>
      </c>
      <c r="O50" s="45">
        <f t="shared" si="7"/>
        <v>4.919072906294944</v>
      </c>
      <c r="P50" s="10"/>
    </row>
    <row r="51" spans="1:16" ht="15">
      <c r="A51" s="13"/>
      <c r="B51" s="39">
        <v>351.5</v>
      </c>
      <c r="C51" s="21" t="s">
        <v>133</v>
      </c>
      <c r="D51" s="46">
        <v>99240</v>
      </c>
      <c r="E51" s="46">
        <v>8639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107879</v>
      </c>
      <c r="O51" s="47">
        <f t="shared" si="7"/>
        <v>2.9837094811372937</v>
      </c>
      <c r="P51" s="9"/>
    </row>
    <row r="52" spans="1:16" ht="15">
      <c r="A52" s="13"/>
      <c r="B52" s="39">
        <v>354</v>
      </c>
      <c r="C52" s="21" t="s">
        <v>134</v>
      </c>
      <c r="D52" s="46">
        <v>0</v>
      </c>
      <c r="E52" s="46">
        <v>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750</v>
      </c>
      <c r="O52" s="47">
        <f t="shared" si="7"/>
        <v>0.02074344507135745</v>
      </c>
      <c r="P52" s="9"/>
    </row>
    <row r="53" spans="1:16" ht="15">
      <c r="A53" s="13"/>
      <c r="B53" s="39">
        <v>355</v>
      </c>
      <c r="C53" s="21" t="s">
        <v>135</v>
      </c>
      <c r="D53" s="46">
        <v>0</v>
      </c>
      <c r="E53" s="46">
        <v>51931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51931</v>
      </c>
      <c r="O53" s="47">
        <f t="shared" si="7"/>
        <v>1.4363037946675516</v>
      </c>
      <c r="P53" s="9"/>
    </row>
    <row r="54" spans="1:16" ht="15">
      <c r="A54" s="13"/>
      <c r="B54" s="39">
        <v>358.2</v>
      </c>
      <c r="C54" s="21" t="s">
        <v>136</v>
      </c>
      <c r="D54" s="46">
        <v>0</v>
      </c>
      <c r="E54" s="46">
        <v>17294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17294</v>
      </c>
      <c r="O54" s="47">
        <f t="shared" si="7"/>
        <v>0.478316185418741</v>
      </c>
      <c r="P54" s="9"/>
    </row>
    <row r="55" spans="1:16" ht="15.75">
      <c r="A55" s="29" t="s">
        <v>3</v>
      </c>
      <c r="B55" s="30"/>
      <c r="C55" s="31"/>
      <c r="D55" s="32">
        <f aca="true" t="shared" si="12" ref="D55:M55">SUM(D56:D63)</f>
        <v>610528</v>
      </c>
      <c r="E55" s="32">
        <f t="shared" si="12"/>
        <v>101407</v>
      </c>
      <c r="F55" s="32">
        <f t="shared" si="12"/>
        <v>107299</v>
      </c>
      <c r="G55" s="32">
        <f t="shared" si="12"/>
        <v>21549</v>
      </c>
      <c r="H55" s="32">
        <f t="shared" si="12"/>
        <v>0</v>
      </c>
      <c r="I55" s="32">
        <f t="shared" si="12"/>
        <v>175726</v>
      </c>
      <c r="J55" s="32">
        <f t="shared" si="12"/>
        <v>0</v>
      </c>
      <c r="K55" s="32">
        <f t="shared" si="12"/>
        <v>7348006</v>
      </c>
      <c r="L55" s="32">
        <f t="shared" si="12"/>
        <v>0</v>
      </c>
      <c r="M55" s="32">
        <f t="shared" si="12"/>
        <v>0</v>
      </c>
      <c r="N55" s="32">
        <f t="shared" si="11"/>
        <v>8364515</v>
      </c>
      <c r="O55" s="45">
        <f t="shared" si="7"/>
        <v>231.34514326806064</v>
      </c>
      <c r="P55" s="10"/>
    </row>
    <row r="56" spans="1:16" ht="15">
      <c r="A56" s="12"/>
      <c r="B56" s="25">
        <v>361.1</v>
      </c>
      <c r="C56" s="20" t="s">
        <v>61</v>
      </c>
      <c r="D56" s="46">
        <v>77753</v>
      </c>
      <c r="E56" s="46">
        <v>91770</v>
      </c>
      <c r="F56" s="46">
        <v>83801</v>
      </c>
      <c r="G56" s="46">
        <v>21549</v>
      </c>
      <c r="H56" s="46">
        <v>0</v>
      </c>
      <c r="I56" s="46">
        <v>126598</v>
      </c>
      <c r="J56" s="46">
        <v>0</v>
      </c>
      <c r="K56" s="46">
        <v>951102</v>
      </c>
      <c r="L56" s="46">
        <v>0</v>
      </c>
      <c r="M56" s="46">
        <v>0</v>
      </c>
      <c r="N56" s="46">
        <f t="shared" si="11"/>
        <v>1352573</v>
      </c>
      <c r="O56" s="47">
        <f t="shared" si="7"/>
        <v>37.40936497400155</v>
      </c>
      <c r="P56" s="9"/>
    </row>
    <row r="57" spans="1:16" ht="15">
      <c r="A57" s="12"/>
      <c r="B57" s="25">
        <v>361.3</v>
      </c>
      <c r="C57" s="20" t="s">
        <v>62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3330712</v>
      </c>
      <c r="L57" s="46">
        <v>0</v>
      </c>
      <c r="M57" s="46">
        <v>0</v>
      </c>
      <c r="N57" s="46">
        <f aca="true" t="shared" si="13" ref="N57:N63">SUM(D57:M57)</f>
        <v>3330712</v>
      </c>
      <c r="O57" s="47">
        <f t="shared" si="7"/>
        <v>92.1205885606815</v>
      </c>
      <c r="P57" s="9"/>
    </row>
    <row r="58" spans="1:16" ht="15">
      <c r="A58" s="12"/>
      <c r="B58" s="25">
        <v>362</v>
      </c>
      <c r="C58" s="20" t="s">
        <v>63</v>
      </c>
      <c r="D58" s="46">
        <v>187645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187645</v>
      </c>
      <c r="O58" s="47">
        <f t="shared" si="7"/>
        <v>5.189871667219825</v>
      </c>
      <c r="P58" s="9"/>
    </row>
    <row r="59" spans="1:16" ht="15">
      <c r="A59" s="12"/>
      <c r="B59" s="25">
        <v>364</v>
      </c>
      <c r="C59" s="20" t="s">
        <v>121</v>
      </c>
      <c r="D59" s="46">
        <v>27222</v>
      </c>
      <c r="E59" s="46">
        <v>0</v>
      </c>
      <c r="F59" s="46">
        <v>0</v>
      </c>
      <c r="G59" s="46">
        <v>0</v>
      </c>
      <c r="H59" s="46">
        <v>0</v>
      </c>
      <c r="I59" s="46">
        <v>9123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36345</v>
      </c>
      <c r="O59" s="47">
        <f t="shared" si="7"/>
        <v>1.005227348157982</v>
      </c>
      <c r="P59" s="9"/>
    </row>
    <row r="60" spans="1:16" ht="15">
      <c r="A60" s="12"/>
      <c r="B60" s="25">
        <v>366</v>
      </c>
      <c r="C60" s="20" t="s">
        <v>65</v>
      </c>
      <c r="D60" s="46">
        <v>37777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37777</v>
      </c>
      <c r="O60" s="47">
        <f t="shared" si="7"/>
        <v>1.0448334992808939</v>
      </c>
      <c r="P60" s="9"/>
    </row>
    <row r="61" spans="1:16" ht="15">
      <c r="A61" s="12"/>
      <c r="B61" s="25">
        <v>368</v>
      </c>
      <c r="C61" s="20" t="s">
        <v>66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3066192</v>
      </c>
      <c r="L61" s="46">
        <v>0</v>
      </c>
      <c r="M61" s="46">
        <v>0</v>
      </c>
      <c r="N61" s="46">
        <f t="shared" si="13"/>
        <v>3066192</v>
      </c>
      <c r="O61" s="47">
        <f t="shared" si="7"/>
        <v>84.80451377364753</v>
      </c>
      <c r="P61" s="9"/>
    </row>
    <row r="62" spans="1:16" ht="15">
      <c r="A62" s="12"/>
      <c r="B62" s="25">
        <v>369.3</v>
      </c>
      <c r="C62" s="20" t="s">
        <v>67</v>
      </c>
      <c r="D62" s="46">
        <v>18534</v>
      </c>
      <c r="E62" s="46">
        <v>9637</v>
      </c>
      <c r="F62" s="46">
        <v>0</v>
      </c>
      <c r="G62" s="46">
        <v>0</v>
      </c>
      <c r="H62" s="46">
        <v>0</v>
      </c>
      <c r="I62" s="46">
        <v>9766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37937</v>
      </c>
      <c r="O62" s="47">
        <f t="shared" si="7"/>
        <v>1.0492587675627836</v>
      </c>
      <c r="P62" s="9"/>
    </row>
    <row r="63" spans="1:16" ht="15">
      <c r="A63" s="12"/>
      <c r="B63" s="25">
        <v>369.9</v>
      </c>
      <c r="C63" s="20" t="s">
        <v>68</v>
      </c>
      <c r="D63" s="46">
        <v>261597</v>
      </c>
      <c r="E63" s="46">
        <v>0</v>
      </c>
      <c r="F63" s="46">
        <v>23498</v>
      </c>
      <c r="G63" s="46">
        <v>0</v>
      </c>
      <c r="H63" s="46">
        <v>0</v>
      </c>
      <c r="I63" s="46">
        <v>30239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315334</v>
      </c>
      <c r="O63" s="47">
        <f t="shared" si="7"/>
        <v>8.721484677508574</v>
      </c>
      <c r="P63" s="9"/>
    </row>
    <row r="64" spans="1:16" ht="15.75">
      <c r="A64" s="29" t="s">
        <v>45</v>
      </c>
      <c r="B64" s="30"/>
      <c r="C64" s="31"/>
      <c r="D64" s="32">
        <f aca="true" t="shared" si="14" ref="D64:M64">SUM(D65:D66)</f>
        <v>2374914</v>
      </c>
      <c r="E64" s="32">
        <f t="shared" si="14"/>
        <v>0</v>
      </c>
      <c r="F64" s="32">
        <f t="shared" si="14"/>
        <v>1031500</v>
      </c>
      <c r="G64" s="32">
        <f t="shared" si="14"/>
        <v>1252624</v>
      </c>
      <c r="H64" s="32">
        <f t="shared" si="14"/>
        <v>0</v>
      </c>
      <c r="I64" s="32">
        <f t="shared" si="14"/>
        <v>154250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4813288</v>
      </c>
      <c r="O64" s="45">
        <f t="shared" si="7"/>
        <v>133.12556698749862</v>
      </c>
      <c r="P64" s="9"/>
    </row>
    <row r="65" spans="1:16" ht="15">
      <c r="A65" s="12"/>
      <c r="B65" s="25">
        <v>381</v>
      </c>
      <c r="C65" s="20" t="s">
        <v>69</v>
      </c>
      <c r="D65" s="46">
        <v>2374914</v>
      </c>
      <c r="E65" s="46">
        <v>0</v>
      </c>
      <c r="F65" s="46">
        <v>1031500</v>
      </c>
      <c r="G65" s="46">
        <v>1252624</v>
      </c>
      <c r="H65" s="46">
        <v>0</v>
      </c>
      <c r="I65" s="46">
        <v>39425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4698463</v>
      </c>
      <c r="O65" s="47">
        <f t="shared" si="7"/>
        <v>129.9497455470738</v>
      </c>
      <c r="P65" s="9"/>
    </row>
    <row r="66" spans="1:16" ht="15.75" thickBot="1">
      <c r="A66" s="12"/>
      <c r="B66" s="25">
        <v>389.8</v>
      </c>
      <c r="C66" s="20" t="s">
        <v>122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114825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114825</v>
      </c>
      <c r="O66" s="47">
        <f t="shared" si="7"/>
        <v>3.175821440424826</v>
      </c>
      <c r="P66" s="9"/>
    </row>
    <row r="67" spans="1:119" ht="16.5" thickBot="1">
      <c r="A67" s="14" t="s">
        <v>57</v>
      </c>
      <c r="B67" s="23"/>
      <c r="C67" s="22"/>
      <c r="D67" s="15">
        <f aca="true" t="shared" si="15" ref="D67:M67">SUM(D5,D15,D29,D39,D50,D55,D64)</f>
        <v>17754391</v>
      </c>
      <c r="E67" s="15">
        <f t="shared" si="15"/>
        <v>8382449</v>
      </c>
      <c r="F67" s="15">
        <f t="shared" si="15"/>
        <v>1460074</v>
      </c>
      <c r="G67" s="15">
        <f t="shared" si="15"/>
        <v>1274173</v>
      </c>
      <c r="H67" s="15">
        <f t="shared" si="15"/>
        <v>0</v>
      </c>
      <c r="I67" s="15">
        <f t="shared" si="15"/>
        <v>13795458</v>
      </c>
      <c r="J67" s="15">
        <f t="shared" si="15"/>
        <v>0</v>
      </c>
      <c r="K67" s="15">
        <f t="shared" si="15"/>
        <v>7348006</v>
      </c>
      <c r="L67" s="15">
        <f t="shared" si="15"/>
        <v>0</v>
      </c>
      <c r="M67" s="15">
        <f t="shared" si="15"/>
        <v>0</v>
      </c>
      <c r="N67" s="15">
        <f>SUM(D67:M67)</f>
        <v>50014551</v>
      </c>
      <c r="O67" s="38">
        <f t="shared" si="7"/>
        <v>1383.298788582808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137</v>
      </c>
      <c r="M69" s="48"/>
      <c r="N69" s="48"/>
      <c r="O69" s="43">
        <v>36156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8105471</v>
      </c>
      <c r="E5" s="27">
        <f t="shared" si="0"/>
        <v>4194651</v>
      </c>
      <c r="F5" s="27">
        <f t="shared" si="0"/>
        <v>185527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12485649</v>
      </c>
      <c r="O5" s="33">
        <f aca="true" t="shared" si="1" ref="O5:O36">(N5/O$65)</f>
        <v>357.7447351078766</v>
      </c>
      <c r="P5" s="6"/>
    </row>
    <row r="6" spans="1:16" ht="15">
      <c r="A6" s="12"/>
      <c r="B6" s="25">
        <v>311</v>
      </c>
      <c r="C6" s="20" t="s">
        <v>2</v>
      </c>
      <c r="D6" s="46">
        <v>4098382</v>
      </c>
      <c r="E6" s="46">
        <v>0</v>
      </c>
      <c r="F6" s="46">
        <v>185527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4283909</v>
      </c>
      <c r="O6" s="47">
        <f t="shared" si="1"/>
        <v>122.74459184550587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584503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584503</v>
      </c>
      <c r="O7" s="47">
        <f t="shared" si="1"/>
        <v>16.747457092919973</v>
      </c>
      <c r="P7" s="9"/>
    </row>
    <row r="8" spans="1:16" ht="15">
      <c r="A8" s="12"/>
      <c r="B8" s="25">
        <v>312.6</v>
      </c>
      <c r="C8" s="20" t="s">
        <v>128</v>
      </c>
      <c r="D8" s="46">
        <v>0</v>
      </c>
      <c r="E8" s="46">
        <v>3610148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3610148</v>
      </c>
      <c r="O8" s="47">
        <f t="shared" si="1"/>
        <v>103.43967221569582</v>
      </c>
      <c r="P8" s="9"/>
    </row>
    <row r="9" spans="1:16" ht="15">
      <c r="A9" s="12"/>
      <c r="B9" s="25">
        <v>314.1</v>
      </c>
      <c r="C9" s="20" t="s">
        <v>12</v>
      </c>
      <c r="D9" s="46">
        <v>2269767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2269767</v>
      </c>
      <c r="O9" s="47">
        <f t="shared" si="1"/>
        <v>65.03444027391765</v>
      </c>
      <c r="P9" s="9"/>
    </row>
    <row r="10" spans="1:16" ht="15">
      <c r="A10" s="12"/>
      <c r="B10" s="25">
        <v>314.3</v>
      </c>
      <c r="C10" s="20" t="s">
        <v>13</v>
      </c>
      <c r="D10" s="46">
        <v>356483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356483</v>
      </c>
      <c r="O10" s="47">
        <f t="shared" si="1"/>
        <v>10.214119939256754</v>
      </c>
      <c r="P10" s="9"/>
    </row>
    <row r="11" spans="1:16" ht="15">
      <c r="A11" s="12"/>
      <c r="B11" s="25">
        <v>314.4</v>
      </c>
      <c r="C11" s="20" t="s">
        <v>14</v>
      </c>
      <c r="D11" s="46">
        <v>44486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44486</v>
      </c>
      <c r="O11" s="47">
        <f t="shared" si="1"/>
        <v>1.2746339646428468</v>
      </c>
      <c r="P11" s="9"/>
    </row>
    <row r="12" spans="1:16" ht="15">
      <c r="A12" s="12"/>
      <c r="B12" s="25">
        <v>314.8</v>
      </c>
      <c r="C12" s="20" t="s">
        <v>15</v>
      </c>
      <c r="D12" s="46">
        <v>22971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22971</v>
      </c>
      <c r="O12" s="47">
        <f t="shared" si="1"/>
        <v>0.6581759834961749</v>
      </c>
      <c r="P12" s="9"/>
    </row>
    <row r="13" spans="1:16" ht="15">
      <c r="A13" s="12"/>
      <c r="B13" s="25">
        <v>315</v>
      </c>
      <c r="C13" s="20" t="s">
        <v>111</v>
      </c>
      <c r="D13" s="46">
        <v>1193417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1193417</v>
      </c>
      <c r="O13" s="47">
        <f t="shared" si="1"/>
        <v>34.19434973209937</v>
      </c>
      <c r="P13" s="9"/>
    </row>
    <row r="14" spans="1:16" ht="15">
      <c r="A14" s="12"/>
      <c r="B14" s="25">
        <v>316</v>
      </c>
      <c r="C14" s="20" t="s">
        <v>112</v>
      </c>
      <c r="D14" s="46">
        <v>119965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119965</v>
      </c>
      <c r="O14" s="47">
        <f t="shared" si="1"/>
        <v>3.4372940603421105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SUM(D16:D26)</f>
        <v>2082644</v>
      </c>
      <c r="E15" s="32">
        <f t="shared" si="3"/>
        <v>2547547</v>
      </c>
      <c r="F15" s="32">
        <f t="shared" si="3"/>
        <v>124053</v>
      </c>
      <c r="G15" s="32">
        <f t="shared" si="3"/>
        <v>0</v>
      </c>
      <c r="H15" s="32">
        <f t="shared" si="3"/>
        <v>0</v>
      </c>
      <c r="I15" s="32">
        <f t="shared" si="3"/>
        <v>3502082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8256326</v>
      </c>
      <c r="O15" s="45">
        <f t="shared" si="1"/>
        <v>236.5641672158391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1800347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1800347</v>
      </c>
      <c r="O16" s="47">
        <f t="shared" si="1"/>
        <v>51.58439586258273</v>
      </c>
      <c r="P16" s="9"/>
    </row>
    <row r="17" spans="1:16" ht="15">
      <c r="A17" s="12"/>
      <c r="B17" s="25">
        <v>323.1</v>
      </c>
      <c r="C17" s="20" t="s">
        <v>19</v>
      </c>
      <c r="D17" s="46">
        <v>1941840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1941840</v>
      </c>
      <c r="O17" s="47">
        <f t="shared" si="1"/>
        <v>55.63852038623535</v>
      </c>
      <c r="P17" s="9"/>
    </row>
    <row r="18" spans="1:16" ht="15">
      <c r="A18" s="12"/>
      <c r="B18" s="25">
        <v>323.4</v>
      </c>
      <c r="C18" s="20" t="s">
        <v>20</v>
      </c>
      <c r="D18" s="46">
        <v>37842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37842</v>
      </c>
      <c r="O18" s="47">
        <f t="shared" si="1"/>
        <v>1.084266926449099</v>
      </c>
      <c r="P18" s="9"/>
    </row>
    <row r="19" spans="1:16" ht="15">
      <c r="A19" s="12"/>
      <c r="B19" s="25">
        <v>323.7</v>
      </c>
      <c r="C19" s="20" t="s">
        <v>21</v>
      </c>
      <c r="D19" s="46">
        <v>58596</v>
      </c>
      <c r="E19" s="46">
        <v>44556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103152</v>
      </c>
      <c r="O19" s="47">
        <f t="shared" si="1"/>
        <v>2.9555600126070884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482979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482979</v>
      </c>
      <c r="O20" s="47">
        <f t="shared" si="1"/>
        <v>13.838543308214664</v>
      </c>
      <c r="P20" s="9"/>
    </row>
    <row r="21" spans="1:16" ht="15">
      <c r="A21" s="12"/>
      <c r="B21" s="25">
        <v>324.21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1420443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1420443</v>
      </c>
      <c r="O21" s="47">
        <f t="shared" si="1"/>
        <v>40.69920632646629</v>
      </c>
      <c r="P21" s="9"/>
    </row>
    <row r="22" spans="1:16" ht="15">
      <c r="A22" s="12"/>
      <c r="B22" s="25">
        <v>324.31</v>
      </c>
      <c r="C22" s="20" t="s">
        <v>81</v>
      </c>
      <c r="D22" s="46">
        <v>0</v>
      </c>
      <c r="E22" s="46">
        <v>820204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820204</v>
      </c>
      <c r="O22" s="47">
        <f t="shared" si="1"/>
        <v>23.500873900461304</v>
      </c>
      <c r="P22" s="9"/>
    </row>
    <row r="23" spans="1:16" ht="15">
      <c r="A23" s="12"/>
      <c r="B23" s="25">
        <v>324.32</v>
      </c>
      <c r="C23" s="20" t="s">
        <v>82</v>
      </c>
      <c r="D23" s="46">
        <v>0</v>
      </c>
      <c r="E23" s="46">
        <v>87363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87363</v>
      </c>
      <c r="O23" s="47">
        <f t="shared" si="1"/>
        <v>2.503166098392596</v>
      </c>
      <c r="P23" s="9"/>
    </row>
    <row r="24" spans="1:16" ht="15">
      <c r="A24" s="12"/>
      <c r="B24" s="25">
        <v>324.61</v>
      </c>
      <c r="C24" s="20" t="s">
        <v>83</v>
      </c>
      <c r="D24" s="46">
        <v>0</v>
      </c>
      <c r="E24" s="46">
        <v>535200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535200</v>
      </c>
      <c r="O24" s="47">
        <f t="shared" si="1"/>
        <v>15.334804160339246</v>
      </c>
      <c r="P24" s="9"/>
    </row>
    <row r="25" spans="1:16" ht="15">
      <c r="A25" s="12"/>
      <c r="B25" s="25">
        <v>325.1</v>
      </c>
      <c r="C25" s="20" t="s">
        <v>22</v>
      </c>
      <c r="D25" s="46">
        <v>0</v>
      </c>
      <c r="E25" s="46">
        <v>577245</v>
      </c>
      <c r="F25" s="46">
        <v>124053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701298</v>
      </c>
      <c r="O25" s="47">
        <f t="shared" si="1"/>
        <v>20.093922810234663</v>
      </c>
      <c r="P25" s="9"/>
    </row>
    <row r="26" spans="1:16" ht="15">
      <c r="A26" s="12"/>
      <c r="B26" s="25">
        <v>329</v>
      </c>
      <c r="C26" s="20" t="s">
        <v>24</v>
      </c>
      <c r="D26" s="46">
        <v>44366</v>
      </c>
      <c r="E26" s="46">
        <v>0</v>
      </c>
      <c r="F26" s="46">
        <v>0</v>
      </c>
      <c r="G26" s="46">
        <v>0</v>
      </c>
      <c r="H26" s="46">
        <v>0</v>
      </c>
      <c r="I26" s="46">
        <v>281292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9">SUM(D26:M26)</f>
        <v>325658</v>
      </c>
      <c r="O26" s="47">
        <f t="shared" si="1"/>
        <v>9.33090742385605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SUM(D28:D38)</f>
        <v>3557573</v>
      </c>
      <c r="E27" s="32">
        <f t="shared" si="6"/>
        <v>977538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4535111</v>
      </c>
      <c r="O27" s="45">
        <f t="shared" si="1"/>
        <v>129.94215065470902</v>
      </c>
      <c r="P27" s="10"/>
    </row>
    <row r="28" spans="1:16" ht="15">
      <c r="A28" s="12"/>
      <c r="B28" s="25">
        <v>331.2</v>
      </c>
      <c r="C28" s="20" t="s">
        <v>25</v>
      </c>
      <c r="D28" s="46">
        <v>103014</v>
      </c>
      <c r="E28" s="46">
        <v>3109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106123</v>
      </c>
      <c r="O28" s="47">
        <f t="shared" si="1"/>
        <v>3.0406865132804217</v>
      </c>
      <c r="P28" s="9"/>
    </row>
    <row r="29" spans="1:16" ht="15">
      <c r="A29" s="12"/>
      <c r="B29" s="25">
        <v>331.49</v>
      </c>
      <c r="C29" s="20" t="s">
        <v>125</v>
      </c>
      <c r="D29" s="46">
        <v>0</v>
      </c>
      <c r="E29" s="46">
        <v>908718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908718</v>
      </c>
      <c r="O29" s="47">
        <f t="shared" si="1"/>
        <v>26.037018996590355</v>
      </c>
      <c r="P29" s="9"/>
    </row>
    <row r="30" spans="1:16" ht="15">
      <c r="A30" s="12"/>
      <c r="B30" s="25">
        <v>335.12</v>
      </c>
      <c r="C30" s="20" t="s">
        <v>115</v>
      </c>
      <c r="D30" s="46">
        <v>1127954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1127954</v>
      </c>
      <c r="O30" s="47">
        <f t="shared" si="1"/>
        <v>32.31867281739778</v>
      </c>
      <c r="P30" s="9"/>
    </row>
    <row r="31" spans="1:16" ht="15">
      <c r="A31" s="12"/>
      <c r="B31" s="25">
        <v>335.14</v>
      </c>
      <c r="C31" s="20" t="s">
        <v>116</v>
      </c>
      <c r="D31" s="46">
        <v>10826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10826</v>
      </c>
      <c r="O31" s="47">
        <f t="shared" si="1"/>
        <v>0.31019168505200423</v>
      </c>
      <c r="P31" s="9"/>
    </row>
    <row r="32" spans="1:16" ht="15">
      <c r="A32" s="12"/>
      <c r="B32" s="25">
        <v>335.15</v>
      </c>
      <c r="C32" s="20" t="s">
        <v>117</v>
      </c>
      <c r="D32" s="46">
        <v>10320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10320</v>
      </c>
      <c r="O32" s="47">
        <f t="shared" si="1"/>
        <v>0.29569353313658636</v>
      </c>
      <c r="P32" s="9"/>
    </row>
    <row r="33" spans="1:16" ht="15">
      <c r="A33" s="12"/>
      <c r="B33" s="25">
        <v>335.18</v>
      </c>
      <c r="C33" s="20" t="s">
        <v>118</v>
      </c>
      <c r="D33" s="46">
        <v>2248829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2248829</v>
      </c>
      <c r="O33" s="47">
        <f t="shared" si="1"/>
        <v>64.43451477035042</v>
      </c>
      <c r="P33" s="9"/>
    </row>
    <row r="34" spans="1:16" ht="15">
      <c r="A34" s="12"/>
      <c r="B34" s="25">
        <v>335.49</v>
      </c>
      <c r="C34" s="20" t="s">
        <v>36</v>
      </c>
      <c r="D34" s="46">
        <v>14825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14825</v>
      </c>
      <c r="O34" s="47">
        <f t="shared" si="1"/>
        <v>0.4247729291424314</v>
      </c>
      <c r="P34" s="9"/>
    </row>
    <row r="35" spans="1:16" ht="15">
      <c r="A35" s="12"/>
      <c r="B35" s="25">
        <v>337.2</v>
      </c>
      <c r="C35" s="20" t="s">
        <v>84</v>
      </c>
      <c r="D35" s="46">
        <v>28805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28805</v>
      </c>
      <c r="O35" s="47">
        <f t="shared" si="1"/>
        <v>0.8253345176355978</v>
      </c>
      <c r="P35" s="9"/>
    </row>
    <row r="36" spans="1:16" ht="15">
      <c r="A36" s="12"/>
      <c r="B36" s="25">
        <v>337.3</v>
      </c>
      <c r="C36" s="20" t="s">
        <v>95</v>
      </c>
      <c r="D36" s="46">
        <v>8000</v>
      </c>
      <c r="E36" s="46">
        <v>2883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10883</v>
      </c>
      <c r="O36" s="47">
        <f t="shared" si="1"/>
        <v>0.3118248760780493</v>
      </c>
      <c r="P36" s="9"/>
    </row>
    <row r="37" spans="1:16" ht="15">
      <c r="A37" s="12"/>
      <c r="B37" s="25">
        <v>338</v>
      </c>
      <c r="C37" s="20" t="s">
        <v>38</v>
      </c>
      <c r="D37" s="46">
        <v>0</v>
      </c>
      <c r="E37" s="46">
        <v>62828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62828</v>
      </c>
      <c r="O37" s="47">
        <f aca="true" t="shared" si="7" ref="O37:O63">(N37/O$65)</f>
        <v>1.8001776453396752</v>
      </c>
      <c r="P37" s="9"/>
    </row>
    <row r="38" spans="1:16" ht="15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5000</v>
      </c>
      <c r="O38" s="47">
        <f t="shared" si="7"/>
        <v>0.14326237070571043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SUM(D40:D49)</f>
        <v>494279</v>
      </c>
      <c r="E39" s="32">
        <f t="shared" si="8"/>
        <v>2494912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10515366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13504557</v>
      </c>
      <c r="O39" s="45">
        <f t="shared" si="7"/>
        <v>386.93897023007935</v>
      </c>
      <c r="P39" s="10"/>
    </row>
    <row r="40" spans="1:16" ht="15">
      <c r="A40" s="12"/>
      <c r="B40" s="25">
        <v>341.9</v>
      </c>
      <c r="C40" s="20" t="s">
        <v>119</v>
      </c>
      <c r="D40" s="46">
        <v>28440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9">SUM(D40:M40)</f>
        <v>28440</v>
      </c>
      <c r="O40" s="47">
        <f t="shared" si="7"/>
        <v>0.814876364574081</v>
      </c>
      <c r="P40" s="9"/>
    </row>
    <row r="41" spans="1:16" ht="15">
      <c r="A41" s="12"/>
      <c r="B41" s="25">
        <v>342.1</v>
      </c>
      <c r="C41" s="20" t="s">
        <v>47</v>
      </c>
      <c r="D41" s="46">
        <v>80137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80137</v>
      </c>
      <c r="O41" s="47">
        <f t="shared" si="7"/>
        <v>2.2961233202487037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4057252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4057252</v>
      </c>
      <c r="O42" s="47">
        <f t="shared" si="7"/>
        <v>116.25030801409702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2479626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2479626</v>
      </c>
      <c r="O43" s="47">
        <f t="shared" si="7"/>
        <v>71.04741984470358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5601121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5601121</v>
      </c>
      <c r="O44" s="47">
        <f t="shared" si="7"/>
        <v>160.4859746139079</v>
      </c>
      <c r="P44" s="9"/>
    </row>
    <row r="45" spans="1:16" ht="15">
      <c r="A45" s="12"/>
      <c r="B45" s="25">
        <v>343.9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856993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856993</v>
      </c>
      <c r="O45" s="47">
        <f t="shared" si="7"/>
        <v>24.55496977163978</v>
      </c>
      <c r="P45" s="9"/>
    </row>
    <row r="46" spans="1:16" ht="15">
      <c r="A46" s="12"/>
      <c r="B46" s="25">
        <v>344.9</v>
      </c>
      <c r="C46" s="20" t="s">
        <v>120</v>
      </c>
      <c r="D46" s="46">
        <v>74440</v>
      </c>
      <c r="E46" s="46">
        <v>15286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89726</v>
      </c>
      <c r="O46" s="47">
        <f t="shared" si="7"/>
        <v>2.570871894788115</v>
      </c>
      <c r="P46" s="9"/>
    </row>
    <row r="47" spans="1:16" ht="15">
      <c r="A47" s="12"/>
      <c r="B47" s="25">
        <v>347.2</v>
      </c>
      <c r="C47" s="20" t="s">
        <v>54</v>
      </c>
      <c r="D47" s="46">
        <v>237297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237297</v>
      </c>
      <c r="O47" s="47">
        <f t="shared" si="7"/>
        <v>6.799146156270594</v>
      </c>
      <c r="P47" s="9"/>
    </row>
    <row r="48" spans="1:16" ht="15">
      <c r="A48" s="12"/>
      <c r="B48" s="25">
        <v>347.4</v>
      </c>
      <c r="C48" s="20" t="s">
        <v>55</v>
      </c>
      <c r="D48" s="46">
        <v>5522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5522</v>
      </c>
      <c r="O48" s="47">
        <f t="shared" si="7"/>
        <v>0.1582189622073866</v>
      </c>
      <c r="P48" s="9"/>
    </row>
    <row r="49" spans="1:16" ht="15">
      <c r="A49" s="12"/>
      <c r="B49" s="25">
        <v>347.5</v>
      </c>
      <c r="C49" s="20" t="s">
        <v>56</v>
      </c>
      <c r="D49" s="46">
        <v>68443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68443</v>
      </c>
      <c r="O49" s="47">
        <f t="shared" si="7"/>
        <v>1.961061287642188</v>
      </c>
      <c r="P49" s="9"/>
    </row>
    <row r="50" spans="1:16" ht="15.75">
      <c r="A50" s="29" t="s">
        <v>44</v>
      </c>
      <c r="B50" s="30"/>
      <c r="C50" s="31"/>
      <c r="D50" s="32">
        <f aca="true" t="shared" si="10" ref="D50:M50">SUM(D51:D51)</f>
        <v>104599</v>
      </c>
      <c r="E50" s="32">
        <f t="shared" si="10"/>
        <v>63215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167814</v>
      </c>
      <c r="O50" s="45">
        <f t="shared" si="7"/>
        <v>4.808286295521619</v>
      </c>
      <c r="P50" s="10"/>
    </row>
    <row r="51" spans="1:16" ht="15">
      <c r="A51" s="13"/>
      <c r="B51" s="39">
        <v>351.1</v>
      </c>
      <c r="C51" s="21" t="s">
        <v>59</v>
      </c>
      <c r="D51" s="46">
        <v>104599</v>
      </c>
      <c r="E51" s="46">
        <v>63215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167814</v>
      </c>
      <c r="O51" s="47">
        <f t="shared" si="7"/>
        <v>4.808286295521619</v>
      </c>
      <c r="P51" s="9"/>
    </row>
    <row r="52" spans="1:16" ht="15.75">
      <c r="A52" s="29" t="s">
        <v>3</v>
      </c>
      <c r="B52" s="30"/>
      <c r="C52" s="31"/>
      <c r="D52" s="32">
        <f aca="true" t="shared" si="11" ref="D52:M52">SUM(D53:D59)</f>
        <v>456478</v>
      </c>
      <c r="E52" s="32">
        <f t="shared" si="11"/>
        <v>56139</v>
      </c>
      <c r="F52" s="32">
        <f t="shared" si="11"/>
        <v>99578</v>
      </c>
      <c r="G52" s="32">
        <f t="shared" si="11"/>
        <v>21913</v>
      </c>
      <c r="H52" s="32">
        <f t="shared" si="11"/>
        <v>0</v>
      </c>
      <c r="I52" s="32">
        <f t="shared" si="11"/>
        <v>148641</v>
      </c>
      <c r="J52" s="32">
        <f t="shared" si="11"/>
        <v>0</v>
      </c>
      <c r="K52" s="32">
        <f t="shared" si="11"/>
        <v>2918738</v>
      </c>
      <c r="L52" s="32">
        <f t="shared" si="11"/>
        <v>0</v>
      </c>
      <c r="M52" s="32">
        <f t="shared" si="11"/>
        <v>0</v>
      </c>
      <c r="N52" s="32">
        <f>SUM(D52:M52)</f>
        <v>3701487</v>
      </c>
      <c r="O52" s="45">
        <f t="shared" si="7"/>
        <v>106.0567605512736</v>
      </c>
      <c r="P52" s="10"/>
    </row>
    <row r="53" spans="1:16" ht="15">
      <c r="A53" s="12"/>
      <c r="B53" s="25">
        <v>361.1</v>
      </c>
      <c r="C53" s="20" t="s">
        <v>61</v>
      </c>
      <c r="D53" s="46">
        <v>71425</v>
      </c>
      <c r="E53" s="46">
        <v>52619</v>
      </c>
      <c r="F53" s="46">
        <v>79797</v>
      </c>
      <c r="G53" s="46">
        <v>21913</v>
      </c>
      <c r="H53" s="46">
        <v>0</v>
      </c>
      <c r="I53" s="46">
        <v>82442</v>
      </c>
      <c r="J53" s="46">
        <v>0</v>
      </c>
      <c r="K53" s="46">
        <v>167684</v>
      </c>
      <c r="L53" s="46">
        <v>0</v>
      </c>
      <c r="M53" s="46">
        <v>0</v>
      </c>
      <c r="N53" s="46">
        <f>SUM(D53:M53)</f>
        <v>475880</v>
      </c>
      <c r="O53" s="47">
        <f t="shared" si="7"/>
        <v>13.635139394286696</v>
      </c>
      <c r="P53" s="9"/>
    </row>
    <row r="54" spans="1:16" ht="15">
      <c r="A54" s="12"/>
      <c r="B54" s="25">
        <v>362</v>
      </c>
      <c r="C54" s="20" t="s">
        <v>63</v>
      </c>
      <c r="D54" s="46">
        <v>182897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2" ref="N54:N59">SUM(D54:M54)</f>
        <v>182897</v>
      </c>
      <c r="O54" s="47">
        <f t="shared" si="7"/>
        <v>5.240451562992464</v>
      </c>
      <c r="P54" s="9"/>
    </row>
    <row r="55" spans="1:16" ht="15">
      <c r="A55" s="12"/>
      <c r="B55" s="25">
        <v>364</v>
      </c>
      <c r="C55" s="20" t="s">
        <v>121</v>
      </c>
      <c r="D55" s="46">
        <v>27436</v>
      </c>
      <c r="E55" s="46">
        <v>0</v>
      </c>
      <c r="F55" s="46">
        <v>0</v>
      </c>
      <c r="G55" s="46">
        <v>0</v>
      </c>
      <c r="H55" s="46">
        <v>0</v>
      </c>
      <c r="I55" s="46">
        <v>26093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53529</v>
      </c>
      <c r="O55" s="47">
        <f t="shared" si="7"/>
        <v>1.5337382883011947</v>
      </c>
      <c r="P55" s="9"/>
    </row>
    <row r="56" spans="1:16" ht="15">
      <c r="A56" s="12"/>
      <c r="B56" s="25">
        <v>366</v>
      </c>
      <c r="C56" s="20" t="s">
        <v>65</v>
      </c>
      <c r="D56" s="46">
        <v>32421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32421</v>
      </c>
      <c r="O56" s="47">
        <f t="shared" si="7"/>
        <v>0.9289418641299676</v>
      </c>
      <c r="P56" s="9"/>
    </row>
    <row r="57" spans="1:16" ht="15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2751054</v>
      </c>
      <c r="L57" s="46">
        <v>0</v>
      </c>
      <c r="M57" s="46">
        <v>0</v>
      </c>
      <c r="N57" s="46">
        <f t="shared" si="12"/>
        <v>2751054</v>
      </c>
      <c r="O57" s="47">
        <f t="shared" si="7"/>
        <v>78.8245035958855</v>
      </c>
      <c r="P57" s="9"/>
    </row>
    <row r="58" spans="1:16" ht="15">
      <c r="A58" s="12"/>
      <c r="B58" s="25">
        <v>369.3</v>
      </c>
      <c r="C58" s="20" t="s">
        <v>67</v>
      </c>
      <c r="D58" s="46">
        <v>6698</v>
      </c>
      <c r="E58" s="46">
        <v>3500</v>
      </c>
      <c r="F58" s="46">
        <v>0</v>
      </c>
      <c r="G58" s="46">
        <v>0</v>
      </c>
      <c r="H58" s="46">
        <v>0</v>
      </c>
      <c r="I58" s="46">
        <v>19409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29607</v>
      </c>
      <c r="O58" s="47">
        <f t="shared" si="7"/>
        <v>0.8483138018967938</v>
      </c>
      <c r="P58" s="9"/>
    </row>
    <row r="59" spans="1:16" ht="15">
      <c r="A59" s="12"/>
      <c r="B59" s="25">
        <v>369.9</v>
      </c>
      <c r="C59" s="20" t="s">
        <v>68</v>
      </c>
      <c r="D59" s="46">
        <v>135601</v>
      </c>
      <c r="E59" s="46">
        <v>20</v>
      </c>
      <c r="F59" s="46">
        <v>19781</v>
      </c>
      <c r="G59" s="46">
        <v>0</v>
      </c>
      <c r="H59" s="46">
        <v>0</v>
      </c>
      <c r="I59" s="46">
        <v>20697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176099</v>
      </c>
      <c r="O59" s="47">
        <f t="shared" si="7"/>
        <v>5.04567204378098</v>
      </c>
      <c r="P59" s="9"/>
    </row>
    <row r="60" spans="1:16" ht="15.75">
      <c r="A60" s="29" t="s">
        <v>45</v>
      </c>
      <c r="B60" s="30"/>
      <c r="C60" s="31"/>
      <c r="D60" s="32">
        <f aca="true" t="shared" si="13" ref="D60:M60">SUM(D61:D62)</f>
        <v>3251284</v>
      </c>
      <c r="E60" s="32">
        <f t="shared" si="13"/>
        <v>1308747</v>
      </c>
      <c r="F60" s="32">
        <f t="shared" si="13"/>
        <v>2195400</v>
      </c>
      <c r="G60" s="32">
        <f t="shared" si="13"/>
        <v>287309</v>
      </c>
      <c r="H60" s="32">
        <f t="shared" si="13"/>
        <v>0</v>
      </c>
      <c r="I60" s="32">
        <f t="shared" si="13"/>
        <v>56783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7099523</v>
      </c>
      <c r="O60" s="45">
        <f t="shared" si="7"/>
        <v>203.4188991719435</v>
      </c>
      <c r="P60" s="9"/>
    </row>
    <row r="61" spans="1:16" ht="15">
      <c r="A61" s="12"/>
      <c r="B61" s="25">
        <v>381</v>
      </c>
      <c r="C61" s="20" t="s">
        <v>69</v>
      </c>
      <c r="D61" s="46">
        <v>3251284</v>
      </c>
      <c r="E61" s="46">
        <v>1308747</v>
      </c>
      <c r="F61" s="46">
        <v>2195400</v>
      </c>
      <c r="G61" s="46">
        <v>287309</v>
      </c>
      <c r="H61" s="46">
        <v>0</v>
      </c>
      <c r="I61" s="46">
        <v>23833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7066573</v>
      </c>
      <c r="O61" s="47">
        <f t="shared" si="7"/>
        <v>202.47480014899287</v>
      </c>
      <c r="P61" s="9"/>
    </row>
    <row r="62" spans="1:16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32950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32950</v>
      </c>
      <c r="O62" s="47">
        <f t="shared" si="7"/>
        <v>0.9440990229506317</v>
      </c>
      <c r="P62" s="9"/>
    </row>
    <row r="63" spans="1:119" ht="16.5" thickBot="1">
      <c r="A63" s="14" t="s">
        <v>57</v>
      </c>
      <c r="B63" s="23"/>
      <c r="C63" s="22"/>
      <c r="D63" s="15">
        <f aca="true" t="shared" si="14" ref="D63:M63">SUM(D5,D15,D27,D39,D50,D52,D60)</f>
        <v>18052328</v>
      </c>
      <c r="E63" s="15">
        <f t="shared" si="14"/>
        <v>11642749</v>
      </c>
      <c r="F63" s="15">
        <f t="shared" si="14"/>
        <v>2604558</v>
      </c>
      <c r="G63" s="15">
        <f t="shared" si="14"/>
        <v>309222</v>
      </c>
      <c r="H63" s="15">
        <f t="shared" si="14"/>
        <v>0</v>
      </c>
      <c r="I63" s="15">
        <f t="shared" si="14"/>
        <v>14222872</v>
      </c>
      <c r="J63" s="15">
        <f t="shared" si="14"/>
        <v>0</v>
      </c>
      <c r="K63" s="15">
        <f t="shared" si="14"/>
        <v>2918738</v>
      </c>
      <c r="L63" s="15">
        <f t="shared" si="14"/>
        <v>0</v>
      </c>
      <c r="M63" s="15">
        <f t="shared" si="14"/>
        <v>0</v>
      </c>
      <c r="N63" s="15">
        <f>SUM(D63:M63)</f>
        <v>49750467</v>
      </c>
      <c r="O63" s="38">
        <f t="shared" si="7"/>
        <v>1425.4739692272428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129</v>
      </c>
      <c r="M65" s="48"/>
      <c r="N65" s="48"/>
      <c r="O65" s="43">
        <v>34901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7981029</v>
      </c>
      <c r="E5" s="27">
        <f t="shared" si="0"/>
        <v>579900</v>
      </c>
      <c r="F5" s="27">
        <f t="shared" si="0"/>
        <v>173876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8734805</v>
      </c>
      <c r="O5" s="33">
        <f aca="true" t="shared" si="1" ref="O5:O36">(N5/O$65)</f>
        <v>252.2541658243567</v>
      </c>
      <c r="P5" s="6"/>
    </row>
    <row r="6" spans="1:16" ht="15">
      <c r="A6" s="12"/>
      <c r="B6" s="25">
        <v>311</v>
      </c>
      <c r="C6" s="20" t="s">
        <v>2</v>
      </c>
      <c r="D6" s="46">
        <v>3840804</v>
      </c>
      <c r="E6" s="46">
        <v>0</v>
      </c>
      <c r="F6" s="46">
        <v>173876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4014680</v>
      </c>
      <c r="O6" s="47">
        <f t="shared" si="1"/>
        <v>115.9407398850608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579900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579900</v>
      </c>
      <c r="O7" s="47">
        <f t="shared" si="1"/>
        <v>16.74704710197245</v>
      </c>
      <c r="P7" s="9"/>
    </row>
    <row r="8" spans="1:16" ht="15">
      <c r="A8" s="12"/>
      <c r="B8" s="25">
        <v>314.1</v>
      </c>
      <c r="C8" s="20" t="s">
        <v>12</v>
      </c>
      <c r="D8" s="46">
        <v>2260602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2260602</v>
      </c>
      <c r="O8" s="47">
        <f t="shared" si="1"/>
        <v>65.28437346579258</v>
      </c>
      <c r="P8" s="9"/>
    </row>
    <row r="9" spans="1:16" ht="15">
      <c r="A9" s="12"/>
      <c r="B9" s="25">
        <v>314.3</v>
      </c>
      <c r="C9" s="20" t="s">
        <v>13</v>
      </c>
      <c r="D9" s="46">
        <v>337035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337035</v>
      </c>
      <c r="O9" s="47">
        <f t="shared" si="1"/>
        <v>9.733300603575245</v>
      </c>
      <c r="P9" s="9"/>
    </row>
    <row r="10" spans="1:16" ht="15">
      <c r="A10" s="12"/>
      <c r="B10" s="25">
        <v>314.4</v>
      </c>
      <c r="C10" s="20" t="s">
        <v>14</v>
      </c>
      <c r="D10" s="46">
        <v>40090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40090</v>
      </c>
      <c r="O10" s="47">
        <f t="shared" si="1"/>
        <v>1.1577670603864036</v>
      </c>
      <c r="P10" s="9"/>
    </row>
    <row r="11" spans="1:16" ht="15">
      <c r="A11" s="12"/>
      <c r="B11" s="25">
        <v>314.8</v>
      </c>
      <c r="C11" s="20" t="s">
        <v>15</v>
      </c>
      <c r="D11" s="46">
        <v>23358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23358</v>
      </c>
      <c r="O11" s="47">
        <f t="shared" si="1"/>
        <v>0.6745603142056776</v>
      </c>
      <c r="P11" s="9"/>
    </row>
    <row r="12" spans="1:16" ht="15">
      <c r="A12" s="12"/>
      <c r="B12" s="25">
        <v>315</v>
      </c>
      <c r="C12" s="20" t="s">
        <v>111</v>
      </c>
      <c r="D12" s="46">
        <v>1373582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1373582</v>
      </c>
      <c r="O12" s="47">
        <f t="shared" si="1"/>
        <v>39.6679469777919</v>
      </c>
      <c r="P12" s="9"/>
    </row>
    <row r="13" spans="1:16" ht="15">
      <c r="A13" s="12"/>
      <c r="B13" s="25">
        <v>316</v>
      </c>
      <c r="C13" s="20" t="s">
        <v>112</v>
      </c>
      <c r="D13" s="46">
        <v>105558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105558</v>
      </c>
      <c r="O13" s="47">
        <f t="shared" si="1"/>
        <v>3.048430415571664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1870175</v>
      </c>
      <c r="E14" s="32">
        <f t="shared" si="3"/>
        <v>1226130</v>
      </c>
      <c r="F14" s="32">
        <f t="shared" si="3"/>
        <v>123713</v>
      </c>
      <c r="G14" s="32">
        <f t="shared" si="3"/>
        <v>0</v>
      </c>
      <c r="H14" s="32">
        <f t="shared" si="3"/>
        <v>0</v>
      </c>
      <c r="I14" s="32">
        <f t="shared" si="3"/>
        <v>1106228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4326246</v>
      </c>
      <c r="O14" s="45">
        <f t="shared" si="1"/>
        <v>124.93851618679065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676775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676775</v>
      </c>
      <c r="O15" s="47">
        <f t="shared" si="1"/>
        <v>19.544719438588384</v>
      </c>
      <c r="P15" s="9"/>
    </row>
    <row r="16" spans="1:16" ht="15">
      <c r="A16" s="12"/>
      <c r="B16" s="25">
        <v>323.1</v>
      </c>
      <c r="C16" s="20" t="s">
        <v>19</v>
      </c>
      <c r="D16" s="46">
        <v>1816567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1816567</v>
      </c>
      <c r="O16" s="47">
        <f t="shared" si="1"/>
        <v>52.46099864267768</v>
      </c>
      <c r="P16" s="9"/>
    </row>
    <row r="17" spans="1:16" ht="15">
      <c r="A17" s="12"/>
      <c r="B17" s="25">
        <v>323.4</v>
      </c>
      <c r="C17" s="20" t="s">
        <v>20</v>
      </c>
      <c r="D17" s="46">
        <v>33273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33273</v>
      </c>
      <c r="O17" s="47">
        <f t="shared" si="1"/>
        <v>0.9608975654835822</v>
      </c>
      <c r="P17" s="9"/>
    </row>
    <row r="18" spans="1:16" ht="15">
      <c r="A18" s="12"/>
      <c r="B18" s="25">
        <v>323.7</v>
      </c>
      <c r="C18" s="20" t="s">
        <v>21</v>
      </c>
      <c r="D18" s="46">
        <v>0</v>
      </c>
      <c r="E18" s="46">
        <v>102625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102625</v>
      </c>
      <c r="O18" s="47">
        <f t="shared" si="1"/>
        <v>2.9637277269183007</v>
      </c>
      <c r="P18" s="9"/>
    </row>
    <row r="19" spans="1:16" ht="15">
      <c r="A19" s="12"/>
      <c r="B19" s="25">
        <v>324.11</v>
      </c>
      <c r="C19" s="20" t="s">
        <v>80</v>
      </c>
      <c r="D19" s="46">
        <v>0</v>
      </c>
      <c r="E19" s="46">
        <v>148661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148661</v>
      </c>
      <c r="O19" s="47">
        <f t="shared" si="1"/>
        <v>4.293210500476507</v>
      </c>
      <c r="P19" s="9"/>
    </row>
    <row r="20" spans="1:16" ht="15">
      <c r="A20" s="12"/>
      <c r="B20" s="25">
        <v>324.21</v>
      </c>
      <c r="C20" s="20" t="s">
        <v>93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266653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266653</v>
      </c>
      <c r="O20" s="47">
        <f t="shared" si="1"/>
        <v>7.700724867877668</v>
      </c>
      <c r="P20" s="9"/>
    </row>
    <row r="21" spans="1:16" ht="15">
      <c r="A21" s="12"/>
      <c r="B21" s="25">
        <v>324.31</v>
      </c>
      <c r="C21" s="20" t="s">
        <v>81</v>
      </c>
      <c r="D21" s="46">
        <v>0</v>
      </c>
      <c r="E21" s="46">
        <v>180709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180709</v>
      </c>
      <c r="O21" s="47">
        <f t="shared" si="1"/>
        <v>5.218731048026107</v>
      </c>
      <c r="P21" s="9"/>
    </row>
    <row r="22" spans="1:16" ht="15">
      <c r="A22" s="12"/>
      <c r="B22" s="25">
        <v>324.32</v>
      </c>
      <c r="C22" s="20" t="s">
        <v>82</v>
      </c>
      <c r="D22" s="46">
        <v>0</v>
      </c>
      <c r="E22" s="46">
        <v>130458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130458</v>
      </c>
      <c r="O22" s="47">
        <f t="shared" si="1"/>
        <v>3.7675224535766887</v>
      </c>
      <c r="P22" s="9"/>
    </row>
    <row r="23" spans="1:16" ht="15">
      <c r="A23" s="12"/>
      <c r="B23" s="25">
        <v>324.61</v>
      </c>
      <c r="C23" s="20" t="s">
        <v>83</v>
      </c>
      <c r="D23" s="46">
        <v>0</v>
      </c>
      <c r="E23" s="46">
        <v>87600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87600</v>
      </c>
      <c r="O23" s="47">
        <f t="shared" si="1"/>
        <v>2.529817772258642</v>
      </c>
      <c r="P23" s="9"/>
    </row>
    <row r="24" spans="1:16" ht="15">
      <c r="A24" s="12"/>
      <c r="B24" s="25">
        <v>325.1</v>
      </c>
      <c r="C24" s="20" t="s">
        <v>22</v>
      </c>
      <c r="D24" s="46">
        <v>0</v>
      </c>
      <c r="E24" s="46">
        <v>576077</v>
      </c>
      <c r="F24" s="46">
        <v>123713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699790</v>
      </c>
      <c r="O24" s="47">
        <f t="shared" si="1"/>
        <v>20.209374187772546</v>
      </c>
      <c r="P24" s="9"/>
    </row>
    <row r="25" spans="1:16" ht="15">
      <c r="A25" s="12"/>
      <c r="B25" s="25">
        <v>329</v>
      </c>
      <c r="C25" s="20" t="s">
        <v>24</v>
      </c>
      <c r="D25" s="46">
        <v>20335</v>
      </c>
      <c r="E25" s="46">
        <v>0</v>
      </c>
      <c r="F25" s="46">
        <v>0</v>
      </c>
      <c r="G25" s="46">
        <v>0</v>
      </c>
      <c r="H25" s="46">
        <v>0</v>
      </c>
      <c r="I25" s="46">
        <v>162800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183135</v>
      </c>
      <c r="O25" s="47">
        <f t="shared" si="1"/>
        <v>5.288791983134548</v>
      </c>
      <c r="P25" s="9"/>
    </row>
    <row r="26" spans="1:16" ht="15.75">
      <c r="A26" s="29" t="s">
        <v>26</v>
      </c>
      <c r="B26" s="30"/>
      <c r="C26" s="31"/>
      <c r="D26" s="32">
        <f aca="true" t="shared" si="5" ref="D26:M26">SUM(D27:D37)</f>
        <v>3196409</v>
      </c>
      <c r="E26" s="32">
        <f t="shared" si="5"/>
        <v>303110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3499519</v>
      </c>
      <c r="O26" s="45">
        <f t="shared" si="1"/>
        <v>101.0633032027031</v>
      </c>
      <c r="P26" s="10"/>
    </row>
    <row r="27" spans="1:16" ht="15">
      <c r="A27" s="12"/>
      <c r="B27" s="25">
        <v>331.2</v>
      </c>
      <c r="C27" s="20" t="s">
        <v>25</v>
      </c>
      <c r="D27" s="46">
        <v>20030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20030</v>
      </c>
      <c r="O27" s="47">
        <f t="shared" si="1"/>
        <v>0.5784503422185</v>
      </c>
      <c r="P27" s="9"/>
    </row>
    <row r="28" spans="1:16" ht="15">
      <c r="A28" s="12"/>
      <c r="B28" s="25">
        <v>331.49</v>
      </c>
      <c r="C28" s="20" t="s">
        <v>125</v>
      </c>
      <c r="D28" s="46">
        <v>0</v>
      </c>
      <c r="E28" s="46">
        <v>188132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188132</v>
      </c>
      <c r="O28" s="47">
        <f t="shared" si="1"/>
        <v>5.433101337106882</v>
      </c>
      <c r="P28" s="9"/>
    </row>
    <row r="29" spans="1:16" ht="15">
      <c r="A29" s="12"/>
      <c r="B29" s="25">
        <v>334.7</v>
      </c>
      <c r="C29" s="20" t="s">
        <v>29</v>
      </c>
      <c r="D29" s="46">
        <v>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2500</v>
      </c>
      <c r="O29" s="47">
        <f t="shared" si="1"/>
        <v>0.07219799578363705</v>
      </c>
      <c r="P29" s="9"/>
    </row>
    <row r="30" spans="1:16" ht="15">
      <c r="A30" s="12"/>
      <c r="B30" s="25">
        <v>335.12</v>
      </c>
      <c r="C30" s="20" t="s">
        <v>115</v>
      </c>
      <c r="D30" s="46">
        <v>1037638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1037638</v>
      </c>
      <c r="O30" s="47">
        <f t="shared" si="1"/>
        <v>29.96615357957663</v>
      </c>
      <c r="P30" s="9"/>
    </row>
    <row r="31" spans="1:16" ht="15">
      <c r="A31" s="12"/>
      <c r="B31" s="25">
        <v>335.14</v>
      </c>
      <c r="C31" s="20" t="s">
        <v>116</v>
      </c>
      <c r="D31" s="46">
        <v>10489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10489</v>
      </c>
      <c r="O31" s="47">
        <f t="shared" si="1"/>
        <v>0.30291391110982757</v>
      </c>
      <c r="P31" s="9"/>
    </row>
    <row r="32" spans="1:16" ht="15">
      <c r="A32" s="12"/>
      <c r="B32" s="25">
        <v>335.15</v>
      </c>
      <c r="C32" s="20" t="s">
        <v>117</v>
      </c>
      <c r="D32" s="46">
        <v>8390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8390</v>
      </c>
      <c r="O32" s="47">
        <f t="shared" si="1"/>
        <v>0.24229647384988592</v>
      </c>
      <c r="P32" s="9"/>
    </row>
    <row r="33" spans="1:16" ht="15">
      <c r="A33" s="12"/>
      <c r="B33" s="25">
        <v>335.18</v>
      </c>
      <c r="C33" s="20" t="s">
        <v>118</v>
      </c>
      <c r="D33" s="46">
        <v>2097107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2097107</v>
      </c>
      <c r="O33" s="47">
        <f t="shared" si="1"/>
        <v>60.562768937534294</v>
      </c>
      <c r="P33" s="9"/>
    </row>
    <row r="34" spans="1:16" ht="15">
      <c r="A34" s="12"/>
      <c r="B34" s="25">
        <v>335.49</v>
      </c>
      <c r="C34" s="20" t="s">
        <v>36</v>
      </c>
      <c r="D34" s="46">
        <v>15255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15255</v>
      </c>
      <c r="O34" s="47">
        <f t="shared" si="1"/>
        <v>0.44055217027175325</v>
      </c>
      <c r="P34" s="9"/>
    </row>
    <row r="35" spans="1:16" ht="15">
      <c r="A35" s="12"/>
      <c r="B35" s="25">
        <v>337.3</v>
      </c>
      <c r="C35" s="20" t="s">
        <v>95</v>
      </c>
      <c r="D35" s="46">
        <v>0</v>
      </c>
      <c r="E35" s="46">
        <v>20125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20125</v>
      </c>
      <c r="O35" s="47">
        <f t="shared" si="1"/>
        <v>0.5811938660582783</v>
      </c>
      <c r="P35" s="9"/>
    </row>
    <row r="36" spans="1:16" ht="15">
      <c r="A36" s="12"/>
      <c r="B36" s="25">
        <v>338</v>
      </c>
      <c r="C36" s="20" t="s">
        <v>38</v>
      </c>
      <c r="D36" s="46">
        <v>0</v>
      </c>
      <c r="E36" s="46">
        <v>94853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94853</v>
      </c>
      <c r="O36" s="47">
        <f t="shared" si="1"/>
        <v>2.73927859762613</v>
      </c>
      <c r="P36" s="9"/>
    </row>
    <row r="37" spans="1:16" ht="15">
      <c r="A37" s="12"/>
      <c r="B37" s="25">
        <v>339</v>
      </c>
      <c r="C37" s="20" t="s">
        <v>97</v>
      </c>
      <c r="D37" s="46">
        <v>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5000</v>
      </c>
      <c r="O37" s="47">
        <f aca="true" t="shared" si="7" ref="O37:O63">(N37/O$65)</f>
        <v>0.1443959915672741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SUM(D39:D48)</f>
        <v>444002</v>
      </c>
      <c r="E38" s="32">
        <f t="shared" si="8"/>
        <v>2452578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10297243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13193823</v>
      </c>
      <c r="O38" s="45">
        <f t="shared" si="7"/>
        <v>381.0270309296214</v>
      </c>
      <c r="P38" s="10"/>
    </row>
    <row r="39" spans="1:16" ht="15">
      <c r="A39" s="12"/>
      <c r="B39" s="25">
        <v>341.9</v>
      </c>
      <c r="C39" s="20" t="s">
        <v>119</v>
      </c>
      <c r="D39" s="46">
        <v>13323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13323</v>
      </c>
      <c r="O39" s="47">
        <f t="shared" si="7"/>
        <v>0.3847575591301585</v>
      </c>
      <c r="P39" s="9"/>
    </row>
    <row r="40" spans="1:16" ht="15">
      <c r="A40" s="12"/>
      <c r="B40" s="25">
        <v>342.1</v>
      </c>
      <c r="C40" s="20" t="s">
        <v>47</v>
      </c>
      <c r="D40" s="46">
        <v>80886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80886</v>
      </c>
      <c r="O40" s="47">
        <f t="shared" si="7"/>
        <v>2.3359228347821066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3818227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3818227</v>
      </c>
      <c r="O41" s="47">
        <f t="shared" si="7"/>
        <v>110.26733473878765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2437733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2437733</v>
      </c>
      <c r="O42" s="47">
        <f t="shared" si="7"/>
        <v>70.39977474225316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5400055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5400055</v>
      </c>
      <c r="O43" s="47">
        <f t="shared" si="7"/>
        <v>155.94925924856327</v>
      </c>
      <c r="P43" s="9"/>
    </row>
    <row r="44" spans="1:16" ht="15">
      <c r="A44" s="12"/>
      <c r="B44" s="25">
        <v>343.9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1078961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1078961</v>
      </c>
      <c r="O44" s="47">
        <f t="shared" si="7"/>
        <v>31.159528691483523</v>
      </c>
      <c r="P44" s="9"/>
    </row>
    <row r="45" spans="1:16" ht="15">
      <c r="A45" s="12"/>
      <c r="B45" s="25">
        <v>344.9</v>
      </c>
      <c r="C45" s="20" t="s">
        <v>120</v>
      </c>
      <c r="D45" s="46">
        <v>74078</v>
      </c>
      <c r="E45" s="46">
        <v>14845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88923</v>
      </c>
      <c r="O45" s="47">
        <f t="shared" si="7"/>
        <v>2.568024951627343</v>
      </c>
      <c r="P45" s="9"/>
    </row>
    <row r="46" spans="1:16" ht="15">
      <c r="A46" s="12"/>
      <c r="B46" s="25">
        <v>347.2</v>
      </c>
      <c r="C46" s="20" t="s">
        <v>54</v>
      </c>
      <c r="D46" s="46">
        <v>213034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213034</v>
      </c>
      <c r="O46" s="47">
        <f t="shared" si="7"/>
        <v>6.152251133508534</v>
      </c>
      <c r="P46" s="9"/>
    </row>
    <row r="47" spans="1:16" ht="15">
      <c r="A47" s="12"/>
      <c r="B47" s="25">
        <v>347.4</v>
      </c>
      <c r="C47" s="20" t="s">
        <v>55</v>
      </c>
      <c r="D47" s="46">
        <v>4800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4800</v>
      </c>
      <c r="O47" s="47">
        <f t="shared" si="7"/>
        <v>0.13862015190458313</v>
      </c>
      <c r="P47" s="9"/>
    </row>
    <row r="48" spans="1:16" ht="15">
      <c r="A48" s="12"/>
      <c r="B48" s="25">
        <v>347.5</v>
      </c>
      <c r="C48" s="20" t="s">
        <v>56</v>
      </c>
      <c r="D48" s="46">
        <v>57881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57881</v>
      </c>
      <c r="O48" s="47">
        <f t="shared" si="7"/>
        <v>1.6715568775810783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SUM(D50:D50)</f>
        <v>106875</v>
      </c>
      <c r="E49" s="32">
        <f t="shared" si="10"/>
        <v>174483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281358</v>
      </c>
      <c r="O49" s="45">
        <f t="shared" si="7"/>
        <v>8.12539347907702</v>
      </c>
      <c r="P49" s="10"/>
    </row>
    <row r="50" spans="1:16" ht="15">
      <c r="A50" s="13"/>
      <c r="B50" s="39">
        <v>351.1</v>
      </c>
      <c r="C50" s="21" t="s">
        <v>59</v>
      </c>
      <c r="D50" s="46">
        <v>106875</v>
      </c>
      <c r="E50" s="46">
        <v>174483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281358</v>
      </c>
      <c r="O50" s="47">
        <f t="shared" si="7"/>
        <v>8.12539347907702</v>
      </c>
      <c r="P50" s="9"/>
    </row>
    <row r="51" spans="1:16" ht="15.75">
      <c r="A51" s="29" t="s">
        <v>3</v>
      </c>
      <c r="B51" s="30"/>
      <c r="C51" s="31"/>
      <c r="D51" s="32">
        <f aca="true" t="shared" si="11" ref="D51:M51">SUM(D52:D58)</f>
        <v>360838</v>
      </c>
      <c r="E51" s="32">
        <f t="shared" si="11"/>
        <v>20200</v>
      </c>
      <c r="F51" s="32">
        <f t="shared" si="11"/>
        <v>144682</v>
      </c>
      <c r="G51" s="32">
        <f t="shared" si="11"/>
        <v>7339</v>
      </c>
      <c r="H51" s="32">
        <f t="shared" si="11"/>
        <v>0</v>
      </c>
      <c r="I51" s="32">
        <f t="shared" si="11"/>
        <v>52813</v>
      </c>
      <c r="J51" s="32">
        <f t="shared" si="11"/>
        <v>0</v>
      </c>
      <c r="K51" s="32">
        <f t="shared" si="11"/>
        <v>6782352</v>
      </c>
      <c r="L51" s="32">
        <f t="shared" si="11"/>
        <v>0</v>
      </c>
      <c r="M51" s="32">
        <f t="shared" si="11"/>
        <v>0</v>
      </c>
      <c r="N51" s="32">
        <f>SUM(D51:M51)</f>
        <v>7368224</v>
      </c>
      <c r="O51" s="45">
        <f t="shared" si="7"/>
        <v>212.78840211395732</v>
      </c>
      <c r="P51" s="10"/>
    </row>
    <row r="52" spans="1:16" ht="15">
      <c r="A52" s="12"/>
      <c r="B52" s="25">
        <v>361.1</v>
      </c>
      <c r="C52" s="20" t="s">
        <v>61</v>
      </c>
      <c r="D52" s="46">
        <v>30988</v>
      </c>
      <c r="E52" s="46">
        <v>19851</v>
      </c>
      <c r="F52" s="46">
        <v>80529</v>
      </c>
      <c r="G52" s="46">
        <v>7339</v>
      </c>
      <c r="H52" s="46">
        <v>0</v>
      </c>
      <c r="I52" s="46">
        <v>24886</v>
      </c>
      <c r="J52" s="46">
        <v>0</v>
      </c>
      <c r="K52" s="46">
        <v>3885343</v>
      </c>
      <c r="L52" s="46">
        <v>0</v>
      </c>
      <c r="M52" s="46">
        <v>0</v>
      </c>
      <c r="N52" s="46">
        <f>SUM(D52:M52)</f>
        <v>4048936</v>
      </c>
      <c r="O52" s="47">
        <f t="shared" si="7"/>
        <v>116.9300257024865</v>
      </c>
      <c r="P52" s="9"/>
    </row>
    <row r="53" spans="1:16" ht="15">
      <c r="A53" s="12"/>
      <c r="B53" s="25">
        <v>362</v>
      </c>
      <c r="C53" s="20" t="s">
        <v>63</v>
      </c>
      <c r="D53" s="46">
        <v>174780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2" ref="N53:N58">SUM(D53:M53)</f>
        <v>174780</v>
      </c>
      <c r="O53" s="47">
        <f t="shared" si="7"/>
        <v>5.047506281225633</v>
      </c>
      <c r="P53" s="9"/>
    </row>
    <row r="54" spans="1:16" ht="15">
      <c r="A54" s="12"/>
      <c r="B54" s="25">
        <v>364</v>
      </c>
      <c r="C54" s="20" t="s">
        <v>121</v>
      </c>
      <c r="D54" s="46">
        <v>22159</v>
      </c>
      <c r="E54" s="46">
        <v>0</v>
      </c>
      <c r="F54" s="46">
        <v>0</v>
      </c>
      <c r="G54" s="46">
        <v>0</v>
      </c>
      <c r="H54" s="46">
        <v>0</v>
      </c>
      <c r="I54" s="46">
        <v>3459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25618</v>
      </c>
      <c r="O54" s="47">
        <f t="shared" si="7"/>
        <v>0.7398273023940856</v>
      </c>
      <c r="P54" s="9"/>
    </row>
    <row r="55" spans="1:16" ht="15">
      <c r="A55" s="12"/>
      <c r="B55" s="25">
        <v>366</v>
      </c>
      <c r="C55" s="20" t="s">
        <v>65</v>
      </c>
      <c r="D55" s="46">
        <v>40349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40349</v>
      </c>
      <c r="O55" s="47">
        <f t="shared" si="7"/>
        <v>1.1652467727495885</v>
      </c>
      <c r="P55" s="9"/>
    </row>
    <row r="56" spans="1:16" ht="15">
      <c r="A56" s="12"/>
      <c r="B56" s="25">
        <v>368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2897009</v>
      </c>
      <c r="L56" s="46">
        <v>0</v>
      </c>
      <c r="M56" s="46">
        <v>0</v>
      </c>
      <c r="N56" s="46">
        <f t="shared" si="12"/>
        <v>2897009</v>
      </c>
      <c r="O56" s="47">
        <f t="shared" si="7"/>
        <v>83.66329742686344</v>
      </c>
      <c r="P56" s="9"/>
    </row>
    <row r="57" spans="1:16" ht="15">
      <c r="A57" s="12"/>
      <c r="B57" s="25">
        <v>369.3</v>
      </c>
      <c r="C57" s="20" t="s">
        <v>67</v>
      </c>
      <c r="D57" s="46">
        <v>9058</v>
      </c>
      <c r="E57" s="46">
        <v>0</v>
      </c>
      <c r="F57" s="46">
        <v>0</v>
      </c>
      <c r="G57" s="46">
        <v>0</v>
      </c>
      <c r="H57" s="46">
        <v>0</v>
      </c>
      <c r="I57" s="46">
        <v>20519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29577</v>
      </c>
      <c r="O57" s="47">
        <f t="shared" si="7"/>
        <v>0.8541600485170532</v>
      </c>
      <c r="P57" s="9"/>
    </row>
    <row r="58" spans="1:16" ht="15">
      <c r="A58" s="12"/>
      <c r="B58" s="25">
        <v>369.9</v>
      </c>
      <c r="C58" s="20" t="s">
        <v>68</v>
      </c>
      <c r="D58" s="46">
        <v>83504</v>
      </c>
      <c r="E58" s="46">
        <v>349</v>
      </c>
      <c r="F58" s="46">
        <v>64153</v>
      </c>
      <c r="G58" s="46">
        <v>0</v>
      </c>
      <c r="H58" s="46">
        <v>0</v>
      </c>
      <c r="I58" s="46">
        <v>3949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151955</v>
      </c>
      <c r="O58" s="47">
        <f t="shared" si="7"/>
        <v>4.388338579721027</v>
      </c>
      <c r="P58" s="9"/>
    </row>
    <row r="59" spans="1:16" ht="15.75">
      <c r="A59" s="29" t="s">
        <v>45</v>
      </c>
      <c r="B59" s="30"/>
      <c r="C59" s="31"/>
      <c r="D59" s="32">
        <f aca="true" t="shared" si="13" ref="D59:M59">SUM(D60:D62)</f>
        <v>2468354</v>
      </c>
      <c r="E59" s="32">
        <f t="shared" si="13"/>
        <v>21786</v>
      </c>
      <c r="F59" s="32">
        <f t="shared" si="13"/>
        <v>4645500</v>
      </c>
      <c r="G59" s="32">
        <f t="shared" si="13"/>
        <v>0</v>
      </c>
      <c r="H59" s="32">
        <f t="shared" si="13"/>
        <v>0</v>
      </c>
      <c r="I59" s="32">
        <f t="shared" si="13"/>
        <v>1284887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8420527</v>
      </c>
      <c r="O59" s="45">
        <f t="shared" si="7"/>
        <v>243.17806913680076</v>
      </c>
      <c r="P59" s="9"/>
    </row>
    <row r="60" spans="1:16" ht="15">
      <c r="A60" s="12"/>
      <c r="B60" s="25">
        <v>381</v>
      </c>
      <c r="C60" s="20" t="s">
        <v>69</v>
      </c>
      <c r="D60" s="46">
        <v>2468354</v>
      </c>
      <c r="E60" s="46">
        <v>21786</v>
      </c>
      <c r="F60" s="46">
        <v>1151500</v>
      </c>
      <c r="G60" s="46">
        <v>0</v>
      </c>
      <c r="H60" s="46">
        <v>0</v>
      </c>
      <c r="I60" s="46">
        <v>21696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3663336</v>
      </c>
      <c r="O60" s="47">
        <f t="shared" si="7"/>
        <v>105.79420683281832</v>
      </c>
      <c r="P60" s="9"/>
    </row>
    <row r="61" spans="1:16" ht="15">
      <c r="A61" s="12"/>
      <c r="B61" s="25">
        <v>384</v>
      </c>
      <c r="C61" s="20" t="s">
        <v>90</v>
      </c>
      <c r="D61" s="46">
        <v>0</v>
      </c>
      <c r="E61" s="46">
        <v>0</v>
      </c>
      <c r="F61" s="46">
        <v>3494000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3494000</v>
      </c>
      <c r="O61" s="47">
        <f t="shared" si="7"/>
        <v>100.90391890721114</v>
      </c>
      <c r="P61" s="9"/>
    </row>
    <row r="62" spans="1:16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1263191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1263191</v>
      </c>
      <c r="O62" s="47">
        <f t="shared" si="7"/>
        <v>36.479943396771304</v>
      </c>
      <c r="P62" s="9"/>
    </row>
    <row r="63" spans="1:119" ht="16.5" thickBot="1">
      <c r="A63" s="14" t="s">
        <v>57</v>
      </c>
      <c r="B63" s="23"/>
      <c r="C63" s="22"/>
      <c r="D63" s="15">
        <f aca="true" t="shared" si="14" ref="D63:M63">SUM(D5,D14,D26,D38,D49,D51,D59)</f>
        <v>16427682</v>
      </c>
      <c r="E63" s="15">
        <f t="shared" si="14"/>
        <v>4778187</v>
      </c>
      <c r="F63" s="15">
        <f t="shared" si="14"/>
        <v>5087771</v>
      </c>
      <c r="G63" s="15">
        <f t="shared" si="14"/>
        <v>7339</v>
      </c>
      <c r="H63" s="15">
        <f t="shared" si="14"/>
        <v>0</v>
      </c>
      <c r="I63" s="15">
        <f t="shared" si="14"/>
        <v>12741171</v>
      </c>
      <c r="J63" s="15">
        <f t="shared" si="14"/>
        <v>0</v>
      </c>
      <c r="K63" s="15">
        <f t="shared" si="14"/>
        <v>6782352</v>
      </c>
      <c r="L63" s="15">
        <f t="shared" si="14"/>
        <v>0</v>
      </c>
      <c r="M63" s="15">
        <f t="shared" si="14"/>
        <v>0</v>
      </c>
      <c r="N63" s="15">
        <f>SUM(D63:M63)</f>
        <v>45824502</v>
      </c>
      <c r="O63" s="38">
        <f t="shared" si="7"/>
        <v>1323.374880873307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126</v>
      </c>
      <c r="M65" s="48"/>
      <c r="N65" s="48"/>
      <c r="O65" s="43">
        <v>34627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70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71</v>
      </c>
      <c r="F4" s="34" t="s">
        <v>72</v>
      </c>
      <c r="G4" s="34" t="s">
        <v>73</v>
      </c>
      <c r="H4" s="34" t="s">
        <v>5</v>
      </c>
      <c r="I4" s="34" t="s">
        <v>6</v>
      </c>
      <c r="J4" s="35" t="s">
        <v>74</v>
      </c>
      <c r="K4" s="35" t="s">
        <v>7</v>
      </c>
      <c r="L4" s="35" t="s">
        <v>8</v>
      </c>
      <c r="M4" s="35" t="s">
        <v>9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SUM(D6:D14)</f>
        <v>7718134</v>
      </c>
      <c r="E5" s="27">
        <f t="shared" si="0"/>
        <v>887785</v>
      </c>
      <c r="F5" s="27">
        <f t="shared" si="0"/>
        <v>166863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8772782</v>
      </c>
      <c r="O5" s="33">
        <f aca="true" t="shared" si="1" ref="O5:O36">(N5/O$65)</f>
        <v>257.52310221335057</v>
      </c>
      <c r="P5" s="6"/>
    </row>
    <row r="6" spans="1:16" ht="15">
      <c r="A6" s="12"/>
      <c r="B6" s="25">
        <v>311</v>
      </c>
      <c r="C6" s="20" t="s">
        <v>2</v>
      </c>
      <c r="D6" s="46">
        <v>3685949</v>
      </c>
      <c r="E6" s="46">
        <v>0</v>
      </c>
      <c r="F6" s="46">
        <v>166863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3852812</v>
      </c>
      <c r="O6" s="47">
        <f t="shared" si="1"/>
        <v>113.09845593847238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351716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351716</v>
      </c>
      <c r="O7" s="47">
        <f t="shared" si="1"/>
        <v>10.324546468619738</v>
      </c>
      <c r="P7" s="9"/>
    </row>
    <row r="8" spans="1:16" ht="15">
      <c r="A8" s="12"/>
      <c r="B8" s="25">
        <v>312.41</v>
      </c>
      <c r="C8" s="20" t="s">
        <v>11</v>
      </c>
      <c r="D8" s="46">
        <v>0</v>
      </c>
      <c r="E8" s="46">
        <v>536069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536069</v>
      </c>
      <c r="O8" s="47">
        <f t="shared" si="1"/>
        <v>15.736188575118886</v>
      </c>
      <c r="P8" s="9"/>
    </row>
    <row r="9" spans="1:16" ht="15">
      <c r="A9" s="12"/>
      <c r="B9" s="25">
        <v>314.1</v>
      </c>
      <c r="C9" s="20" t="s">
        <v>12</v>
      </c>
      <c r="D9" s="46">
        <v>1951447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1951447</v>
      </c>
      <c r="O9" s="47">
        <f t="shared" si="1"/>
        <v>57.2843010626431</v>
      </c>
      <c r="P9" s="9"/>
    </row>
    <row r="10" spans="1:16" ht="15">
      <c r="A10" s="12"/>
      <c r="B10" s="25">
        <v>314.3</v>
      </c>
      <c r="C10" s="20" t="s">
        <v>13</v>
      </c>
      <c r="D10" s="46">
        <v>329014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329014</v>
      </c>
      <c r="O10" s="47">
        <f t="shared" si="1"/>
        <v>9.65813421006282</v>
      </c>
      <c r="P10" s="9"/>
    </row>
    <row r="11" spans="1:16" ht="15">
      <c r="A11" s="12"/>
      <c r="B11" s="25">
        <v>314.4</v>
      </c>
      <c r="C11" s="20" t="s">
        <v>14</v>
      </c>
      <c r="D11" s="46">
        <v>40010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40010</v>
      </c>
      <c r="O11" s="47">
        <f t="shared" si="1"/>
        <v>1.1744848235777607</v>
      </c>
      <c r="P11" s="9"/>
    </row>
    <row r="12" spans="1:16" ht="15">
      <c r="A12" s="12"/>
      <c r="B12" s="25">
        <v>314.8</v>
      </c>
      <c r="C12" s="20" t="s">
        <v>15</v>
      </c>
      <c r="D12" s="46">
        <v>20515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20515</v>
      </c>
      <c r="O12" s="47">
        <f t="shared" si="1"/>
        <v>0.6022133505548054</v>
      </c>
      <c r="P12" s="9"/>
    </row>
    <row r="13" spans="1:16" ht="15">
      <c r="A13" s="12"/>
      <c r="B13" s="25">
        <v>315</v>
      </c>
      <c r="C13" s="20" t="s">
        <v>111</v>
      </c>
      <c r="D13" s="46">
        <v>1582350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1582350</v>
      </c>
      <c r="O13" s="47">
        <f t="shared" si="1"/>
        <v>46.44953912992426</v>
      </c>
      <c r="P13" s="9"/>
    </row>
    <row r="14" spans="1:16" ht="15">
      <c r="A14" s="12"/>
      <c r="B14" s="25">
        <v>316</v>
      </c>
      <c r="C14" s="20" t="s">
        <v>112</v>
      </c>
      <c r="D14" s="46">
        <v>108849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108849</v>
      </c>
      <c r="O14" s="47">
        <f t="shared" si="1"/>
        <v>3.195238654376798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SUM(D16:D26)</f>
        <v>1615274</v>
      </c>
      <c r="E15" s="32">
        <f t="shared" si="3"/>
        <v>1437922</v>
      </c>
      <c r="F15" s="32">
        <f t="shared" si="3"/>
        <v>74344</v>
      </c>
      <c r="G15" s="32">
        <f t="shared" si="3"/>
        <v>0</v>
      </c>
      <c r="H15" s="32">
        <f t="shared" si="3"/>
        <v>0</v>
      </c>
      <c r="I15" s="32">
        <f t="shared" si="3"/>
        <v>1557921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4685461</v>
      </c>
      <c r="O15" s="45">
        <f t="shared" si="1"/>
        <v>137.54068572770504</v>
      </c>
      <c r="P15" s="10"/>
    </row>
    <row r="16" spans="1:16" ht="15">
      <c r="A16" s="12"/>
      <c r="B16" s="25">
        <v>322</v>
      </c>
      <c r="C16" s="20" t="s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924280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924280</v>
      </c>
      <c r="O16" s="47">
        <f t="shared" si="1"/>
        <v>27.13203780895908</v>
      </c>
      <c r="P16" s="9"/>
    </row>
    <row r="17" spans="1:16" ht="15">
      <c r="A17" s="12"/>
      <c r="B17" s="25">
        <v>323.1</v>
      </c>
      <c r="C17" s="20" t="s">
        <v>19</v>
      </c>
      <c r="D17" s="46">
        <v>1541741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5">SUM(D17:M17)</f>
        <v>1541741</v>
      </c>
      <c r="O17" s="47">
        <f t="shared" si="1"/>
        <v>45.25747079199201</v>
      </c>
      <c r="P17" s="9"/>
    </row>
    <row r="18" spans="1:16" ht="15">
      <c r="A18" s="12"/>
      <c r="B18" s="25">
        <v>323.4</v>
      </c>
      <c r="C18" s="20" t="s">
        <v>20</v>
      </c>
      <c r="D18" s="46">
        <v>32534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32534</v>
      </c>
      <c r="O18" s="47">
        <f t="shared" si="1"/>
        <v>0.9550284741384372</v>
      </c>
      <c r="P18" s="9"/>
    </row>
    <row r="19" spans="1:16" ht="15">
      <c r="A19" s="12"/>
      <c r="B19" s="25">
        <v>323.7</v>
      </c>
      <c r="C19" s="20" t="s">
        <v>21</v>
      </c>
      <c r="D19" s="46">
        <v>0</v>
      </c>
      <c r="E19" s="46">
        <v>98391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98391</v>
      </c>
      <c r="O19" s="47">
        <f t="shared" si="1"/>
        <v>2.8882463453296543</v>
      </c>
      <c r="P19" s="9"/>
    </row>
    <row r="20" spans="1:16" ht="15">
      <c r="A20" s="12"/>
      <c r="B20" s="25">
        <v>324.11</v>
      </c>
      <c r="C20" s="20" t="s">
        <v>80</v>
      </c>
      <c r="D20" s="46">
        <v>0</v>
      </c>
      <c r="E20" s="46">
        <v>227031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227031</v>
      </c>
      <c r="O20" s="47">
        <f t="shared" si="1"/>
        <v>6.664445488170023</v>
      </c>
      <c r="P20" s="9"/>
    </row>
    <row r="21" spans="1:16" ht="15">
      <c r="A21" s="12"/>
      <c r="B21" s="25">
        <v>324.21</v>
      </c>
      <c r="C21" s="20" t="s">
        <v>93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430263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430263</v>
      </c>
      <c r="O21" s="47">
        <f t="shared" si="1"/>
        <v>12.630276522045442</v>
      </c>
      <c r="P21" s="9"/>
    </row>
    <row r="22" spans="1:16" ht="15">
      <c r="A22" s="12"/>
      <c r="B22" s="25">
        <v>324.31</v>
      </c>
      <c r="C22" s="20" t="s">
        <v>81</v>
      </c>
      <c r="D22" s="46">
        <v>0</v>
      </c>
      <c r="E22" s="46">
        <v>225202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225202</v>
      </c>
      <c r="O22" s="47">
        <f t="shared" si="1"/>
        <v>6.610755592085951</v>
      </c>
      <c r="P22" s="9"/>
    </row>
    <row r="23" spans="1:16" ht="15">
      <c r="A23" s="12"/>
      <c r="B23" s="25">
        <v>324.32</v>
      </c>
      <c r="C23" s="20" t="s">
        <v>82</v>
      </c>
      <c r="D23" s="46">
        <v>0</v>
      </c>
      <c r="E23" s="46">
        <v>90519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90519</v>
      </c>
      <c r="O23" s="47">
        <f t="shared" si="1"/>
        <v>2.6571655022603182</v>
      </c>
      <c r="P23" s="9"/>
    </row>
    <row r="24" spans="1:16" ht="15">
      <c r="A24" s="12"/>
      <c r="B24" s="25">
        <v>324.61</v>
      </c>
      <c r="C24" s="20" t="s">
        <v>83</v>
      </c>
      <c r="D24" s="46">
        <v>0</v>
      </c>
      <c r="E24" s="46">
        <v>195600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195600</v>
      </c>
      <c r="O24" s="47">
        <f t="shared" si="1"/>
        <v>5.741795338460635</v>
      </c>
      <c r="P24" s="9"/>
    </row>
    <row r="25" spans="1:16" ht="15">
      <c r="A25" s="12"/>
      <c r="B25" s="25">
        <v>325.1</v>
      </c>
      <c r="C25" s="20" t="s">
        <v>22</v>
      </c>
      <c r="D25" s="46">
        <v>0</v>
      </c>
      <c r="E25" s="46">
        <v>567790</v>
      </c>
      <c r="F25" s="46">
        <v>74344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642134</v>
      </c>
      <c r="O25" s="47">
        <f t="shared" si="1"/>
        <v>18.84970351670287</v>
      </c>
      <c r="P25" s="9"/>
    </row>
    <row r="26" spans="1:16" ht="15">
      <c r="A26" s="12"/>
      <c r="B26" s="25">
        <v>329</v>
      </c>
      <c r="C26" s="20" t="s">
        <v>24</v>
      </c>
      <c r="D26" s="46">
        <v>40999</v>
      </c>
      <c r="E26" s="46">
        <v>33389</v>
      </c>
      <c r="F26" s="46">
        <v>0</v>
      </c>
      <c r="G26" s="46">
        <v>0</v>
      </c>
      <c r="H26" s="46">
        <v>0</v>
      </c>
      <c r="I26" s="46">
        <v>203378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5" ref="N26:N39">SUM(D26:M26)</f>
        <v>277766</v>
      </c>
      <c r="O26" s="47">
        <f t="shared" si="1"/>
        <v>8.153760347560617</v>
      </c>
      <c r="P26" s="9"/>
    </row>
    <row r="27" spans="1:16" ht="15.75">
      <c r="A27" s="29" t="s">
        <v>26</v>
      </c>
      <c r="B27" s="30"/>
      <c r="C27" s="31"/>
      <c r="D27" s="32">
        <f aca="true" t="shared" si="6" ref="D27:M27">SUM(D28:D38)</f>
        <v>3461689</v>
      </c>
      <c r="E27" s="32">
        <f t="shared" si="6"/>
        <v>334809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146278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3942776</v>
      </c>
      <c r="O27" s="45">
        <f t="shared" si="1"/>
        <v>115.73932953678154</v>
      </c>
      <c r="P27" s="10"/>
    </row>
    <row r="28" spans="1:16" ht="15">
      <c r="A28" s="12"/>
      <c r="B28" s="25">
        <v>331.2</v>
      </c>
      <c r="C28" s="20" t="s">
        <v>25</v>
      </c>
      <c r="D28" s="46">
        <v>18362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18362</v>
      </c>
      <c r="O28" s="47">
        <f t="shared" si="1"/>
        <v>0.5390125051370869</v>
      </c>
      <c r="P28" s="9"/>
    </row>
    <row r="29" spans="1:16" ht="15">
      <c r="A29" s="12"/>
      <c r="B29" s="25">
        <v>331.7</v>
      </c>
      <c r="C29" s="20" t="s">
        <v>113</v>
      </c>
      <c r="D29" s="46">
        <v>250000</v>
      </c>
      <c r="E29" s="46">
        <v>243699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493699</v>
      </c>
      <c r="O29" s="47">
        <f t="shared" si="1"/>
        <v>14.492426466271356</v>
      </c>
      <c r="P29" s="9"/>
    </row>
    <row r="30" spans="1:16" ht="15">
      <c r="A30" s="12"/>
      <c r="B30" s="25">
        <v>334.31</v>
      </c>
      <c r="C30" s="20" t="s">
        <v>114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70364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70364</v>
      </c>
      <c r="O30" s="47">
        <f t="shared" si="1"/>
        <v>2.065519873187342</v>
      </c>
      <c r="P30" s="9"/>
    </row>
    <row r="31" spans="1:16" ht="15">
      <c r="A31" s="12"/>
      <c r="B31" s="25">
        <v>335.12</v>
      </c>
      <c r="C31" s="20" t="s">
        <v>115</v>
      </c>
      <c r="D31" s="46">
        <v>971703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971703</v>
      </c>
      <c r="O31" s="47">
        <f t="shared" si="1"/>
        <v>28.524129630716843</v>
      </c>
      <c r="P31" s="9"/>
    </row>
    <row r="32" spans="1:16" ht="15">
      <c r="A32" s="12"/>
      <c r="B32" s="25">
        <v>335.14</v>
      </c>
      <c r="C32" s="20" t="s">
        <v>116</v>
      </c>
      <c r="D32" s="46">
        <v>10837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10837</v>
      </c>
      <c r="O32" s="47">
        <f t="shared" si="1"/>
        <v>0.3181177713849586</v>
      </c>
      <c r="P32" s="9"/>
    </row>
    <row r="33" spans="1:16" ht="15">
      <c r="A33" s="12"/>
      <c r="B33" s="25">
        <v>335.15</v>
      </c>
      <c r="C33" s="20" t="s">
        <v>117</v>
      </c>
      <c r="D33" s="46">
        <v>9156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9156</v>
      </c>
      <c r="O33" s="47">
        <f t="shared" si="1"/>
        <v>0.26877238302119416</v>
      </c>
      <c r="P33" s="9"/>
    </row>
    <row r="34" spans="1:16" ht="15">
      <c r="A34" s="12"/>
      <c r="B34" s="25">
        <v>335.18</v>
      </c>
      <c r="C34" s="20" t="s">
        <v>118</v>
      </c>
      <c r="D34" s="46">
        <v>1993958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1993958</v>
      </c>
      <c r="O34" s="47">
        <f t="shared" si="1"/>
        <v>58.53220219573769</v>
      </c>
      <c r="P34" s="9"/>
    </row>
    <row r="35" spans="1:16" ht="15">
      <c r="A35" s="12"/>
      <c r="B35" s="25">
        <v>335.49</v>
      </c>
      <c r="C35" s="20" t="s">
        <v>36</v>
      </c>
      <c r="D35" s="46">
        <v>17798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17798</v>
      </c>
      <c r="O35" s="47">
        <f t="shared" si="1"/>
        <v>0.5224564081488875</v>
      </c>
      <c r="P35" s="9"/>
    </row>
    <row r="36" spans="1:16" ht="15">
      <c r="A36" s="12"/>
      <c r="B36" s="25">
        <v>337.3</v>
      </c>
      <c r="C36" s="20" t="s">
        <v>95</v>
      </c>
      <c r="D36" s="46">
        <v>184875</v>
      </c>
      <c r="E36" s="46">
        <v>0</v>
      </c>
      <c r="F36" s="46">
        <v>0</v>
      </c>
      <c r="G36" s="46">
        <v>0</v>
      </c>
      <c r="H36" s="46">
        <v>0</v>
      </c>
      <c r="I36" s="46">
        <v>75914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260789</v>
      </c>
      <c r="O36" s="47">
        <f t="shared" si="1"/>
        <v>7.65540421534668</v>
      </c>
      <c r="P36" s="9"/>
    </row>
    <row r="37" spans="1:16" ht="15">
      <c r="A37" s="12"/>
      <c r="B37" s="25">
        <v>338</v>
      </c>
      <c r="C37" s="20" t="s">
        <v>38</v>
      </c>
      <c r="D37" s="46">
        <v>0</v>
      </c>
      <c r="E37" s="46">
        <v>91110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91110</v>
      </c>
      <c r="O37" s="47">
        <f aca="true" t="shared" si="7" ref="O37:O63">(N37/O$65)</f>
        <v>2.674514178359655</v>
      </c>
      <c r="P37" s="9"/>
    </row>
    <row r="38" spans="1:16" ht="15">
      <c r="A38" s="12"/>
      <c r="B38" s="25">
        <v>339</v>
      </c>
      <c r="C38" s="20" t="s">
        <v>97</v>
      </c>
      <c r="D38" s="46">
        <v>5000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5000</v>
      </c>
      <c r="O38" s="47">
        <f t="shared" si="7"/>
        <v>0.14677390946985264</v>
      </c>
      <c r="P38" s="9"/>
    </row>
    <row r="39" spans="1:16" ht="15.75">
      <c r="A39" s="29" t="s">
        <v>43</v>
      </c>
      <c r="B39" s="30"/>
      <c r="C39" s="31"/>
      <c r="D39" s="32">
        <f aca="true" t="shared" si="8" ref="D39:M39">SUM(D40:D49)</f>
        <v>423031</v>
      </c>
      <c r="E39" s="32">
        <f t="shared" si="8"/>
        <v>2237922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9484509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12145462</v>
      </c>
      <c r="O39" s="45">
        <f t="shared" si="7"/>
        <v>356.52738801150707</v>
      </c>
      <c r="P39" s="10"/>
    </row>
    <row r="40" spans="1:16" ht="15">
      <c r="A40" s="12"/>
      <c r="B40" s="25">
        <v>341.9</v>
      </c>
      <c r="C40" s="20" t="s">
        <v>119</v>
      </c>
      <c r="D40" s="46">
        <v>25398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9" ref="N40:N49">SUM(D40:M40)</f>
        <v>25398</v>
      </c>
      <c r="O40" s="47">
        <f t="shared" si="7"/>
        <v>0.7455527505430635</v>
      </c>
      <c r="P40" s="9"/>
    </row>
    <row r="41" spans="1:16" ht="15">
      <c r="A41" s="12"/>
      <c r="B41" s="25">
        <v>342.1</v>
      </c>
      <c r="C41" s="20" t="s">
        <v>47</v>
      </c>
      <c r="D41" s="46">
        <v>90771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90771</v>
      </c>
      <c r="O41" s="47">
        <f t="shared" si="7"/>
        <v>2.664562907297599</v>
      </c>
      <c r="P41" s="9"/>
    </row>
    <row r="42" spans="1:16" ht="15">
      <c r="A42" s="12"/>
      <c r="B42" s="25">
        <v>343.3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3597706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3597706</v>
      </c>
      <c r="O42" s="47">
        <f t="shared" si="7"/>
        <v>105.60987494862913</v>
      </c>
      <c r="P42" s="9"/>
    </row>
    <row r="43" spans="1:16" ht="15">
      <c r="A43" s="12"/>
      <c r="B43" s="25">
        <v>343.4</v>
      </c>
      <c r="C43" s="20" t="s">
        <v>50</v>
      </c>
      <c r="D43" s="46">
        <v>0</v>
      </c>
      <c r="E43" s="46">
        <v>2223511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2223511</v>
      </c>
      <c r="O43" s="47">
        <f t="shared" si="7"/>
        <v>65.2706804438443</v>
      </c>
      <c r="P43" s="9"/>
    </row>
    <row r="44" spans="1:16" ht="15">
      <c r="A44" s="12"/>
      <c r="B44" s="25">
        <v>343.5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4919930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4919930</v>
      </c>
      <c r="O44" s="47">
        <f t="shared" si="7"/>
        <v>144.4234720836024</v>
      </c>
      <c r="P44" s="9"/>
    </row>
    <row r="45" spans="1:16" ht="15">
      <c r="A45" s="12"/>
      <c r="B45" s="25">
        <v>343.9</v>
      </c>
      <c r="C45" s="20" t="s">
        <v>52</v>
      </c>
      <c r="D45" s="46">
        <v>0</v>
      </c>
      <c r="E45" s="46">
        <v>14411</v>
      </c>
      <c r="F45" s="46">
        <v>0</v>
      </c>
      <c r="G45" s="46">
        <v>0</v>
      </c>
      <c r="H45" s="46">
        <v>0</v>
      </c>
      <c r="I45" s="46">
        <v>966873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981284</v>
      </c>
      <c r="O45" s="47">
        <f t="shared" si="7"/>
        <v>28.805377796042976</v>
      </c>
      <c r="P45" s="9"/>
    </row>
    <row r="46" spans="1:16" ht="15">
      <c r="A46" s="12"/>
      <c r="B46" s="25">
        <v>344.9</v>
      </c>
      <c r="C46" s="20" t="s">
        <v>120</v>
      </c>
      <c r="D46" s="46">
        <v>71979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71979</v>
      </c>
      <c r="O46" s="47">
        <f t="shared" si="7"/>
        <v>2.1129278459461047</v>
      </c>
      <c r="P46" s="9"/>
    </row>
    <row r="47" spans="1:16" ht="15">
      <c r="A47" s="12"/>
      <c r="B47" s="25">
        <v>347.2</v>
      </c>
      <c r="C47" s="20" t="s">
        <v>54</v>
      </c>
      <c r="D47" s="46">
        <v>152031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152031</v>
      </c>
      <c r="O47" s="47">
        <f t="shared" si="7"/>
        <v>4.462836846122233</v>
      </c>
      <c r="P47" s="9"/>
    </row>
    <row r="48" spans="1:16" ht="15">
      <c r="A48" s="12"/>
      <c r="B48" s="25">
        <v>347.4</v>
      </c>
      <c r="C48" s="20" t="s">
        <v>55</v>
      </c>
      <c r="D48" s="46">
        <v>2113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2113</v>
      </c>
      <c r="O48" s="47">
        <f t="shared" si="7"/>
        <v>0.06202665414195972</v>
      </c>
      <c r="P48" s="9"/>
    </row>
    <row r="49" spans="1:16" ht="15">
      <c r="A49" s="12"/>
      <c r="B49" s="25">
        <v>347.5</v>
      </c>
      <c r="C49" s="20" t="s">
        <v>56</v>
      </c>
      <c r="D49" s="46">
        <v>80739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80739</v>
      </c>
      <c r="O49" s="47">
        <f t="shared" si="7"/>
        <v>2.3700757353372865</v>
      </c>
      <c r="P49" s="9"/>
    </row>
    <row r="50" spans="1:16" ht="15.75">
      <c r="A50" s="29" t="s">
        <v>44</v>
      </c>
      <c r="B50" s="30"/>
      <c r="C50" s="31"/>
      <c r="D50" s="32">
        <f aca="true" t="shared" si="10" ref="D50:M50">SUM(D51:D51)</f>
        <v>99508</v>
      </c>
      <c r="E50" s="32">
        <f t="shared" si="10"/>
        <v>65683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165191</v>
      </c>
      <c r="O50" s="45">
        <f t="shared" si="7"/>
        <v>4.849145775846885</v>
      </c>
      <c r="P50" s="10"/>
    </row>
    <row r="51" spans="1:16" ht="15">
      <c r="A51" s="13"/>
      <c r="B51" s="39">
        <v>351.1</v>
      </c>
      <c r="C51" s="21" t="s">
        <v>59</v>
      </c>
      <c r="D51" s="46">
        <v>99508</v>
      </c>
      <c r="E51" s="46">
        <v>65683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165191</v>
      </c>
      <c r="O51" s="47">
        <f t="shared" si="7"/>
        <v>4.849145775846885</v>
      </c>
      <c r="P51" s="9"/>
    </row>
    <row r="52" spans="1:16" ht="15.75">
      <c r="A52" s="29" t="s">
        <v>3</v>
      </c>
      <c r="B52" s="30"/>
      <c r="C52" s="31"/>
      <c r="D52" s="32">
        <f aca="true" t="shared" si="11" ref="D52:M52">SUM(D53:D59)</f>
        <v>469078</v>
      </c>
      <c r="E52" s="32">
        <f t="shared" si="11"/>
        <v>38959</v>
      </c>
      <c r="F52" s="32">
        <f t="shared" si="11"/>
        <v>196732</v>
      </c>
      <c r="G52" s="32">
        <f t="shared" si="11"/>
        <v>15446</v>
      </c>
      <c r="H52" s="32">
        <f t="shared" si="11"/>
        <v>0</v>
      </c>
      <c r="I52" s="32">
        <f t="shared" si="11"/>
        <v>110267</v>
      </c>
      <c r="J52" s="32">
        <f t="shared" si="11"/>
        <v>0</v>
      </c>
      <c r="K52" s="32">
        <f t="shared" si="11"/>
        <v>7043125</v>
      </c>
      <c r="L52" s="32">
        <f t="shared" si="11"/>
        <v>0</v>
      </c>
      <c r="M52" s="32">
        <f t="shared" si="11"/>
        <v>0</v>
      </c>
      <c r="N52" s="32">
        <f>SUM(D52:M52)</f>
        <v>7873607</v>
      </c>
      <c r="O52" s="45">
        <f t="shared" si="7"/>
        <v>231.1280162038396</v>
      </c>
      <c r="P52" s="10"/>
    </row>
    <row r="53" spans="1:16" ht="15">
      <c r="A53" s="12"/>
      <c r="B53" s="25">
        <v>361.1</v>
      </c>
      <c r="C53" s="20" t="s">
        <v>61</v>
      </c>
      <c r="D53" s="46">
        <v>55073</v>
      </c>
      <c r="E53" s="46">
        <v>38062</v>
      </c>
      <c r="F53" s="46">
        <v>86898</v>
      </c>
      <c r="G53" s="46">
        <v>15446</v>
      </c>
      <c r="H53" s="46">
        <v>0</v>
      </c>
      <c r="I53" s="46">
        <v>47351</v>
      </c>
      <c r="J53" s="46">
        <v>0</v>
      </c>
      <c r="K53" s="46">
        <v>4387953</v>
      </c>
      <c r="L53" s="46">
        <v>0</v>
      </c>
      <c r="M53" s="46">
        <v>0</v>
      </c>
      <c r="N53" s="46">
        <f>SUM(D53:M53)</f>
        <v>4630783</v>
      </c>
      <c r="O53" s="47">
        <f t="shared" si="7"/>
        <v>135.9356249633065</v>
      </c>
      <c r="P53" s="9"/>
    </row>
    <row r="54" spans="1:16" ht="15">
      <c r="A54" s="12"/>
      <c r="B54" s="25">
        <v>362</v>
      </c>
      <c r="C54" s="20" t="s">
        <v>63</v>
      </c>
      <c r="D54" s="46">
        <v>196913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2" ref="N54:N59">SUM(D54:M54)</f>
        <v>196913</v>
      </c>
      <c r="O54" s="47">
        <f t="shared" si="7"/>
        <v>5.780338167087418</v>
      </c>
      <c r="P54" s="9"/>
    </row>
    <row r="55" spans="1:16" ht="15">
      <c r="A55" s="12"/>
      <c r="B55" s="25">
        <v>364</v>
      </c>
      <c r="C55" s="20" t="s">
        <v>121</v>
      </c>
      <c r="D55" s="46">
        <v>69283</v>
      </c>
      <c r="E55" s="46">
        <v>28</v>
      </c>
      <c r="F55" s="46">
        <v>0</v>
      </c>
      <c r="G55" s="46">
        <v>0</v>
      </c>
      <c r="H55" s="46">
        <v>0</v>
      </c>
      <c r="I55" s="46">
        <v>40223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109534</v>
      </c>
      <c r="O55" s="47">
        <f t="shared" si="7"/>
        <v>3.215346679974168</v>
      </c>
      <c r="P55" s="9"/>
    </row>
    <row r="56" spans="1:16" ht="15">
      <c r="A56" s="12"/>
      <c r="B56" s="25">
        <v>366</v>
      </c>
      <c r="C56" s="20" t="s">
        <v>65</v>
      </c>
      <c r="D56" s="46">
        <v>33518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33518</v>
      </c>
      <c r="O56" s="47">
        <f t="shared" si="7"/>
        <v>0.9839135795221041</v>
      </c>
      <c r="P56" s="9"/>
    </row>
    <row r="57" spans="1:16" ht="15">
      <c r="A57" s="12"/>
      <c r="B57" s="25">
        <v>368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2655172</v>
      </c>
      <c r="L57" s="46">
        <v>0</v>
      </c>
      <c r="M57" s="46">
        <v>0</v>
      </c>
      <c r="N57" s="46">
        <f t="shared" si="12"/>
        <v>2655172</v>
      </c>
      <c r="O57" s="47">
        <f t="shared" si="7"/>
        <v>77.94199495097752</v>
      </c>
      <c r="P57" s="9"/>
    </row>
    <row r="58" spans="1:16" ht="15">
      <c r="A58" s="12"/>
      <c r="B58" s="25">
        <v>369.3</v>
      </c>
      <c r="C58" s="20" t="s">
        <v>67</v>
      </c>
      <c r="D58" s="46">
        <v>13400</v>
      </c>
      <c r="E58" s="46">
        <v>0</v>
      </c>
      <c r="F58" s="46">
        <v>0</v>
      </c>
      <c r="G58" s="46">
        <v>0</v>
      </c>
      <c r="H58" s="46">
        <v>0</v>
      </c>
      <c r="I58" s="46">
        <v>20297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33697</v>
      </c>
      <c r="O58" s="47">
        <f t="shared" si="7"/>
        <v>0.9891680854811249</v>
      </c>
      <c r="P58" s="9"/>
    </row>
    <row r="59" spans="1:16" ht="15">
      <c r="A59" s="12"/>
      <c r="B59" s="25">
        <v>369.9</v>
      </c>
      <c r="C59" s="20" t="s">
        <v>68</v>
      </c>
      <c r="D59" s="46">
        <v>100891</v>
      </c>
      <c r="E59" s="46">
        <v>869</v>
      </c>
      <c r="F59" s="46">
        <v>109834</v>
      </c>
      <c r="G59" s="46">
        <v>0</v>
      </c>
      <c r="H59" s="46">
        <v>0</v>
      </c>
      <c r="I59" s="46">
        <v>2396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213990</v>
      </c>
      <c r="O59" s="47">
        <f t="shared" si="7"/>
        <v>6.281629777490753</v>
      </c>
      <c r="P59" s="9"/>
    </row>
    <row r="60" spans="1:16" ht="15.75">
      <c r="A60" s="29" t="s">
        <v>45</v>
      </c>
      <c r="B60" s="30"/>
      <c r="C60" s="31"/>
      <c r="D60" s="32">
        <f aca="true" t="shared" si="13" ref="D60:M60">SUM(D61:D62)</f>
        <v>2143455</v>
      </c>
      <c r="E60" s="32">
        <f t="shared" si="13"/>
        <v>0</v>
      </c>
      <c r="F60" s="32">
        <f t="shared" si="13"/>
        <v>1106000</v>
      </c>
      <c r="G60" s="32">
        <f t="shared" si="13"/>
        <v>212355</v>
      </c>
      <c r="H60" s="32">
        <f t="shared" si="13"/>
        <v>0</v>
      </c>
      <c r="I60" s="32">
        <f t="shared" si="13"/>
        <v>1513418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4975228</v>
      </c>
      <c r="O60" s="45">
        <f t="shared" si="7"/>
        <v>146.0467328127752</v>
      </c>
      <c r="P60" s="9"/>
    </row>
    <row r="61" spans="1:16" ht="15">
      <c r="A61" s="12"/>
      <c r="B61" s="25">
        <v>381</v>
      </c>
      <c r="C61" s="20" t="s">
        <v>69</v>
      </c>
      <c r="D61" s="46">
        <v>2143455</v>
      </c>
      <c r="E61" s="46">
        <v>0</v>
      </c>
      <c r="F61" s="46">
        <v>1106000</v>
      </c>
      <c r="G61" s="46">
        <v>172500</v>
      </c>
      <c r="H61" s="46">
        <v>0</v>
      </c>
      <c r="I61" s="46">
        <v>25432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3447387</v>
      </c>
      <c r="O61" s="47">
        <f t="shared" si="7"/>
        <v>101.19729348910937</v>
      </c>
      <c r="P61" s="9"/>
    </row>
    <row r="62" spans="1:16" ht="15.75" thickBot="1">
      <c r="A62" s="12"/>
      <c r="B62" s="25">
        <v>389.8</v>
      </c>
      <c r="C62" s="20" t="s">
        <v>122</v>
      </c>
      <c r="D62" s="46">
        <v>0</v>
      </c>
      <c r="E62" s="46">
        <v>0</v>
      </c>
      <c r="F62" s="46">
        <v>0</v>
      </c>
      <c r="G62" s="46">
        <v>39855</v>
      </c>
      <c r="H62" s="46">
        <v>0</v>
      </c>
      <c r="I62" s="46">
        <v>1487986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1527841</v>
      </c>
      <c r="O62" s="47">
        <f t="shared" si="7"/>
        <v>44.84943932366583</v>
      </c>
      <c r="P62" s="9"/>
    </row>
    <row r="63" spans="1:119" ht="16.5" thickBot="1">
      <c r="A63" s="14" t="s">
        <v>57</v>
      </c>
      <c r="B63" s="23"/>
      <c r="C63" s="22"/>
      <c r="D63" s="15">
        <f aca="true" t="shared" si="14" ref="D63:M63">SUM(D5,D15,D27,D39,D50,D52,D60)</f>
        <v>15930169</v>
      </c>
      <c r="E63" s="15">
        <f t="shared" si="14"/>
        <v>5003080</v>
      </c>
      <c r="F63" s="15">
        <f t="shared" si="14"/>
        <v>1543939</v>
      </c>
      <c r="G63" s="15">
        <f t="shared" si="14"/>
        <v>227801</v>
      </c>
      <c r="H63" s="15">
        <f t="shared" si="14"/>
        <v>0</v>
      </c>
      <c r="I63" s="15">
        <f t="shared" si="14"/>
        <v>12812393</v>
      </c>
      <c r="J63" s="15">
        <f t="shared" si="14"/>
        <v>0</v>
      </c>
      <c r="K63" s="15">
        <f t="shared" si="14"/>
        <v>7043125</v>
      </c>
      <c r="L63" s="15">
        <f t="shared" si="14"/>
        <v>0</v>
      </c>
      <c r="M63" s="15">
        <f t="shared" si="14"/>
        <v>0</v>
      </c>
      <c r="N63" s="15">
        <f>SUM(D63:M63)</f>
        <v>42560507</v>
      </c>
      <c r="O63" s="38">
        <f t="shared" si="7"/>
        <v>1249.354400281806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123</v>
      </c>
      <c r="M65" s="48"/>
      <c r="N65" s="48"/>
      <c r="O65" s="43">
        <v>34066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2022-05-31T17:44:27Z</cp:lastPrinted>
  <dcterms:created xsi:type="dcterms:W3CDTF">2000-08-31T21:26:31Z</dcterms:created>
  <dcterms:modified xsi:type="dcterms:W3CDTF">2022-05-31T17:45:11Z</dcterms:modified>
  <cp:category/>
  <cp:version/>
  <cp:contentType/>
  <cp:contentStatus/>
</cp:coreProperties>
</file>