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35" activeTab="0"/>
  </bookViews>
  <sheets>
    <sheet name="Cover" sheetId="1" r:id="rId1"/>
    <sheet name="Diff" sheetId="2" r:id="rId2"/>
    <sheet name="Percent" sheetId="3" r:id="rId3"/>
  </sheets>
  <externalReferences>
    <externalReference r:id="rId6"/>
    <externalReference r:id="rId7"/>
  </externalReferences>
  <definedNames>
    <definedName name="FTEDATA">#REF!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1">'Diff'!$B$3:$L$45</definedName>
    <definedName name="_xlnm.Print_Area" localSheetId="2">'Percent'!$B$3:$L$45</definedName>
    <definedName name="TITLES" localSheetId="2">'Percent'!$B$16:$B$143</definedName>
    <definedName name="TITLES">'Diff'!$B$16:$B$143</definedName>
  </definedNames>
  <calcPr fullCalcOnLoad="1"/>
</workbook>
</file>

<file path=xl/sharedStrings.xml><?xml version="1.0" encoding="utf-8"?>
<sst xmlns="http://schemas.openxmlformats.org/spreadsheetml/2006/main" count="102" uniqueCount="56">
  <si>
    <t>REPORT FOR</t>
  </si>
  <si>
    <t>PreK-12 ENROLLMENT ESTIMATING CONFERENCE</t>
  </si>
  <si>
    <t>FLORIDA SCHOOL DISTRICT PROGRAMS</t>
  </si>
  <si>
    <t>UNWEIGHTED FTE</t>
  </si>
  <si>
    <t>2008-09 Projected Student Enrollment (UFTE) for Florida School Districts</t>
  </si>
  <si>
    <t>Compared with 2006-07 Final, 2007-08 Appropriated, 2007-08 3rd Calculation, 2008-09 Feb 6 Forecast UFTE, and 2008-09 Feb 28 Forecast UFTE</t>
  </si>
  <si>
    <t>2008-09 Projected FTE Student Enrollment for Florida School Districts</t>
  </si>
  <si>
    <t>School District PreK-12 Programs</t>
  </si>
  <si>
    <t>Change from</t>
  </si>
  <si>
    <t>2006-07</t>
  </si>
  <si>
    <t>2007-08</t>
  </si>
  <si>
    <t>2008-09</t>
  </si>
  <si>
    <t>2007-08 App</t>
  </si>
  <si>
    <t>07-08 3rd</t>
  </si>
  <si>
    <t>Third Calculation</t>
  </si>
  <si>
    <t>Final</t>
  </si>
  <si>
    <t>Appropriated</t>
  </si>
  <si>
    <t>Third</t>
  </si>
  <si>
    <t>EOG</t>
  </si>
  <si>
    <t>Calculation</t>
  </si>
  <si>
    <t>FTE</t>
  </si>
  <si>
    <t>Forecast</t>
  </si>
  <si>
    <t>(4-2)</t>
  </si>
  <si>
    <t>(4-3)</t>
  </si>
  <si>
    <t>(8-3)</t>
  </si>
  <si>
    <t>(8-7)</t>
  </si>
  <si>
    <t>K-12 Basic</t>
  </si>
  <si>
    <t xml:space="preserve">  K-3</t>
  </si>
  <si>
    <t xml:space="preserve">  4-8</t>
  </si>
  <si>
    <t xml:space="preserve">  9-12</t>
  </si>
  <si>
    <t xml:space="preserve">      Total K-12 Basic Non-ESE</t>
  </si>
  <si>
    <t xml:space="preserve">  K-3 ESE in Basic</t>
  </si>
  <si>
    <t xml:space="preserve">  4-8 ESE in Basic</t>
  </si>
  <si>
    <t xml:space="preserve">  9-12 ESE in Basic</t>
  </si>
  <si>
    <t xml:space="preserve">      Total ESE Basic</t>
  </si>
  <si>
    <t xml:space="preserve">  Total K-12 Basic</t>
  </si>
  <si>
    <t>ESOL</t>
  </si>
  <si>
    <t>Exceptional Student Education</t>
  </si>
  <si>
    <t xml:space="preserve">  ESE Support Level IV</t>
  </si>
  <si>
    <t xml:space="preserve">  ESE Support Level V</t>
  </si>
  <si>
    <t xml:space="preserve">Total </t>
  </si>
  <si>
    <t>Career Education</t>
  </si>
  <si>
    <t>Total Group Two</t>
  </si>
  <si>
    <t>Total</t>
  </si>
  <si>
    <t xml:space="preserve"> </t>
  </si>
  <si>
    <t>District</t>
  </si>
  <si>
    <t>2006-07 to</t>
  </si>
  <si>
    <t>2007-08 3rd</t>
  </si>
  <si>
    <t>Third Calc</t>
  </si>
  <si>
    <t>Feb 6</t>
  </si>
  <si>
    <t>to EOG</t>
  </si>
  <si>
    <t>to Feb 28</t>
  </si>
  <si>
    <t>(3-1)</t>
  </si>
  <si>
    <t xml:space="preserve">    Total K-12 Basic Non-ESE</t>
  </si>
  <si>
    <r>
      <t>Total ESE</t>
    </r>
    <r>
      <rPr>
        <sz val="11"/>
        <rFont val="Arial Narrow"/>
        <family val="2"/>
      </rPr>
      <t xml:space="preserve"> (ESE and ESE Basic)</t>
    </r>
  </si>
  <si>
    <r>
      <t>Total ESE</t>
    </r>
    <r>
      <rPr>
        <sz val="10"/>
        <rFont val="Arial Narrow"/>
        <family val="2"/>
      </rPr>
      <t xml:space="preserve"> (ESE and ESE Basic)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</si>
</sst>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%"/>
    <numFmt numFmtId="167" formatCode="[$-409]mmmm\ d\,\ yyyy;@"/>
    <numFmt numFmtId="168" formatCode="[$-F800]dddd\,\ mmmm\ dd\,\ yyyy"/>
    <numFmt numFmtId="169" formatCode="\-\ #\ \-"/>
    <numFmt numFmtId="170" formatCode="[$-409]dddd\,\ mmmm\ dd\,\ yyyy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000000_);_(* \(#,##0.000000000\);_(* &quot;-&quot;??_);_(@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3" fillId="0" borderId="0" xfId="21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4" fillId="0" borderId="0" xfId="22">
      <alignment/>
      <protection/>
    </xf>
    <xf numFmtId="14" fontId="5" fillId="0" borderId="0" xfId="22" applyNumberFormat="1" applyFont="1" applyAlignment="1">
      <alignment horizontal="left"/>
      <protection/>
    </xf>
    <xf numFmtId="168" fontId="5" fillId="0" borderId="0" xfId="22" applyNumberFormat="1" applyFont="1" applyAlignment="1">
      <alignment horizontal="center"/>
      <protection/>
    </xf>
    <xf numFmtId="0" fontId="6" fillId="0" borderId="0" xfId="22" applyFont="1" applyAlignment="1">
      <alignment horizontal="centerContinuous"/>
      <protection/>
    </xf>
    <xf numFmtId="0" fontId="7" fillId="0" borderId="0" xfId="22" applyFont="1" applyAlignment="1">
      <alignment horizontal="centerContinuous"/>
      <protection/>
    </xf>
    <xf numFmtId="168" fontId="5" fillId="0" borderId="0" xfId="22" applyNumberFormat="1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 wrapText="1"/>
      <protection/>
    </xf>
    <xf numFmtId="0" fontId="5" fillId="0" borderId="0" xfId="21" applyFont="1" applyAlignment="1">
      <alignment horizontal="center"/>
      <protection/>
    </xf>
    <xf numFmtId="0" fontId="8" fillId="0" borderId="0" xfId="21" applyFont="1" applyFill="1" applyBorder="1">
      <alignment/>
      <protection/>
    </xf>
    <xf numFmtId="0" fontId="8" fillId="0" borderId="0" xfId="21" applyFont="1" applyFill="1" applyBorder="1" applyAlignment="1">
      <alignment horizontal="left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 quotePrefix="1">
      <alignment horizontal="center"/>
      <protection/>
    </xf>
    <xf numFmtId="0" fontId="11" fillId="0" borderId="0" xfId="21" applyFont="1" applyFill="1" applyBorder="1" applyAlignment="1">
      <alignment horizontal="left"/>
      <protection/>
    </xf>
    <xf numFmtId="0" fontId="11" fillId="0" borderId="0" xfId="21" applyFont="1" applyFill="1" applyBorder="1" applyAlignment="1">
      <alignment horizontal="centerContinuous"/>
      <protection/>
    </xf>
    <xf numFmtId="0" fontId="11" fillId="0" borderId="0" xfId="21" applyFont="1" applyFill="1" applyBorder="1">
      <alignment/>
      <protection/>
    </xf>
    <xf numFmtId="0" fontId="11" fillId="0" borderId="0" xfId="21" applyFont="1" applyFill="1" applyBorder="1" applyAlignment="1">
      <alignment horizontal="right"/>
      <protection/>
    </xf>
    <xf numFmtId="0" fontId="11" fillId="0" borderId="0" xfId="21" applyFont="1" applyFill="1" applyBorder="1" applyAlignment="1" quotePrefix="1">
      <alignment horizontal="right"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 quotePrefix="1">
      <alignment horizontal="center"/>
      <protection/>
    </xf>
    <xf numFmtId="165" fontId="8" fillId="0" borderId="0" xfId="15" applyNumberFormat="1" applyFont="1" applyFill="1" applyBorder="1" applyAlignment="1">
      <alignment horizontal="right"/>
    </xf>
    <xf numFmtId="0" fontId="11" fillId="2" borderId="0" xfId="21" applyFont="1" applyFill="1" applyBorder="1" applyAlignment="1" quotePrefix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1" fontId="11" fillId="2" borderId="0" xfId="21" applyNumberFormat="1" applyFont="1" applyFill="1" applyBorder="1" applyAlignment="1">
      <alignment horizontal="center"/>
      <protection/>
    </xf>
    <xf numFmtId="16" fontId="11" fillId="0" borderId="0" xfId="21" applyNumberFormat="1" applyFont="1" applyFill="1" applyBorder="1" applyAlignment="1">
      <alignment horizontal="center"/>
      <protection/>
    </xf>
    <xf numFmtId="16" fontId="8" fillId="0" borderId="0" xfId="21" applyNumberFormat="1" applyFont="1" applyFill="1" applyBorder="1" applyAlignment="1">
      <alignment horizontal="center"/>
      <protection/>
    </xf>
    <xf numFmtId="1" fontId="11" fillId="0" borderId="0" xfId="21" applyNumberFormat="1" applyFont="1" applyFill="1" applyBorder="1" applyAlignment="1">
      <alignment horizontal="center"/>
      <protection/>
    </xf>
    <xf numFmtId="16" fontId="11" fillId="2" borderId="0" xfId="21" applyNumberFormat="1" applyFont="1" applyFill="1" applyBorder="1" applyAlignment="1">
      <alignment horizontal="center"/>
      <protection/>
    </xf>
    <xf numFmtId="16" fontId="11" fillId="0" borderId="0" xfId="21" applyNumberFormat="1" applyFont="1" applyFill="1" applyBorder="1" applyAlignment="1" quotePrefix="1">
      <alignment horizontal="center"/>
      <protection/>
    </xf>
    <xf numFmtId="169" fontId="11" fillId="0" borderId="0" xfId="21" applyNumberFormat="1" applyFont="1" applyFill="1" applyBorder="1" applyAlignment="1">
      <alignment horizontal="center"/>
      <protection/>
    </xf>
    <xf numFmtId="169" fontId="11" fillId="0" borderId="0" xfId="21" applyNumberFormat="1" applyFont="1" applyFill="1" applyBorder="1" applyAlignment="1" quotePrefix="1">
      <alignment horizontal="center"/>
      <protection/>
    </xf>
    <xf numFmtId="0" fontId="11" fillId="0" borderId="0" xfId="21" applyFont="1">
      <alignment/>
      <protection/>
    </xf>
    <xf numFmtId="0" fontId="8" fillId="0" borderId="0" xfId="2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43" fontId="11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0" fontId="12" fillId="0" borderId="0" xfId="21" applyFont="1" applyFill="1" applyBorder="1" applyAlignment="1">
      <alignment horizontal="left"/>
      <protection/>
    </xf>
    <xf numFmtId="4" fontId="12" fillId="0" borderId="0" xfId="15" applyNumberFormat="1" applyFont="1" applyFill="1" applyBorder="1" applyAlignment="1">
      <alignment/>
    </xf>
    <xf numFmtId="4" fontId="12" fillId="0" borderId="0" xfId="21" applyNumberFormat="1" applyFont="1" applyFill="1" applyBorder="1">
      <alignment/>
      <protection/>
    </xf>
    <xf numFmtId="43" fontId="11" fillId="0" borderId="0" xfId="15" applyFont="1" applyFill="1" applyBorder="1" applyAlignment="1">
      <alignment/>
    </xf>
    <xf numFmtId="0" fontId="13" fillId="0" borderId="0" xfId="21" applyFont="1" applyFill="1" applyBorder="1">
      <alignment/>
      <protection/>
    </xf>
    <xf numFmtId="43" fontId="11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/>
    </xf>
    <xf numFmtId="0" fontId="14" fillId="0" borderId="0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4" fontId="11" fillId="0" borderId="0" xfId="15" applyNumberFormat="1" applyFont="1" applyFill="1" applyBorder="1" applyAlignment="1">
      <alignment/>
    </xf>
    <xf numFmtId="4" fontId="12" fillId="0" borderId="0" xfId="21" applyNumberFormat="1" applyFont="1" applyFill="1" applyBorder="1" applyAlignment="1">
      <alignment horizontal="right"/>
      <protection/>
    </xf>
    <xf numFmtId="165" fontId="11" fillId="0" borderId="0" xfId="15" applyNumberFormat="1" applyFont="1" applyFill="1" applyBorder="1" applyAlignment="1">
      <alignment/>
    </xf>
    <xf numFmtId="3" fontId="11" fillId="0" borderId="0" xfId="15" applyNumberFormat="1" applyFont="1" applyFill="1" applyBorder="1" applyAlignment="1">
      <alignment/>
    </xf>
    <xf numFmtId="3" fontId="11" fillId="0" borderId="0" xfId="21" applyNumberFormat="1" applyFont="1" applyFill="1" applyBorder="1">
      <alignment/>
      <protection/>
    </xf>
    <xf numFmtId="3" fontId="11" fillId="0" borderId="0" xfId="15" applyNumberFormat="1" applyFont="1" applyAlignment="1">
      <alignment/>
    </xf>
    <xf numFmtId="165" fontId="11" fillId="0" borderId="0" xfId="21" applyNumberFormat="1" applyFont="1" applyFill="1" applyBorder="1">
      <alignment/>
      <protection/>
    </xf>
    <xf numFmtId="43" fontId="11" fillId="0" borderId="0" xfId="21" applyNumberFormat="1" applyFont="1" applyFill="1" applyBorder="1" applyAlignment="1">
      <alignment horizontal="centerContinuous"/>
      <protection/>
    </xf>
    <xf numFmtId="43" fontId="11" fillId="0" borderId="0" xfId="21" applyNumberFormat="1" applyFont="1" applyFill="1" applyBorder="1" applyAlignment="1">
      <alignment horizontal="right"/>
      <protection/>
    </xf>
    <xf numFmtId="3" fontId="11" fillId="0" borderId="0" xfId="21" applyNumberFormat="1" applyFont="1" applyFill="1" applyBorder="1" applyAlignment="1" quotePrefix="1">
      <alignment horizontal="right"/>
      <protection/>
    </xf>
    <xf numFmtId="3" fontId="13" fillId="0" borderId="0" xfId="21" applyNumberFormat="1" applyFont="1" applyFill="1" applyBorder="1">
      <alignment/>
      <protection/>
    </xf>
    <xf numFmtId="3" fontId="15" fillId="0" borderId="0" xfId="21" applyNumberFormat="1" applyFont="1" applyFill="1" applyBorder="1">
      <alignment/>
      <protection/>
    </xf>
    <xf numFmtId="0" fontId="8" fillId="0" borderId="0" xfId="21" applyFont="1" applyFill="1" applyBorder="1" applyAlignment="1">
      <alignment horizontal="centerContinuous"/>
      <protection/>
    </xf>
    <xf numFmtId="2" fontId="8" fillId="0" borderId="0" xfId="21" applyNumberFormat="1" applyFont="1" applyFill="1" applyBorder="1" applyAlignment="1">
      <alignment horizontal="right"/>
      <protection/>
    </xf>
    <xf numFmtId="2" fontId="8" fillId="0" borderId="0" xfId="21" applyNumberFormat="1" applyFont="1" applyFill="1" applyBorder="1">
      <alignment/>
      <protection/>
    </xf>
    <xf numFmtId="0" fontId="8" fillId="0" borderId="0" xfId="21" applyFont="1" applyFill="1" applyBorder="1" applyAlignment="1">
      <alignment horizontal="center" wrapText="1"/>
      <protection/>
    </xf>
    <xf numFmtId="167" fontId="10" fillId="0" borderId="0" xfId="21" applyNumberFormat="1" applyFont="1" applyFill="1" applyBorder="1" applyAlignment="1">
      <alignment horizontal="center"/>
      <protection/>
    </xf>
    <xf numFmtId="0" fontId="16" fillId="0" borderId="0" xfId="21" applyFont="1" applyFill="1" applyBorder="1" applyAlignment="1">
      <alignment horizontal="center"/>
      <protection/>
    </xf>
    <xf numFmtId="0" fontId="16" fillId="0" borderId="0" xfId="21" applyNumberFormat="1" applyFont="1" applyFill="1" applyBorder="1" applyAlignment="1">
      <alignment horizontal="center"/>
      <protection/>
    </xf>
    <xf numFmtId="16" fontId="16" fillId="0" borderId="0" xfId="21" applyNumberFormat="1" applyFont="1" applyFill="1" applyBorder="1" applyAlignment="1">
      <alignment horizontal="center"/>
      <protection/>
    </xf>
    <xf numFmtId="16" fontId="16" fillId="0" borderId="0" xfId="21" applyNumberFormat="1" applyFont="1" applyFill="1" applyBorder="1" applyAlignment="1" quotePrefix="1">
      <alignment horizontal="center"/>
      <protection/>
    </xf>
    <xf numFmtId="0" fontId="17" fillId="0" borderId="0" xfId="21" applyNumberFormat="1" applyFont="1" applyFill="1" applyBorder="1" applyAlignment="1">
      <alignment horizontal="center"/>
      <protection/>
    </xf>
    <xf numFmtId="43" fontId="11" fillId="0" borderId="0" xfId="15" applyFont="1" applyFill="1" applyBorder="1" applyAlignment="1">
      <alignment horizontal="center"/>
    </xf>
    <xf numFmtId="43" fontId="16" fillId="0" borderId="0" xfId="15" applyFont="1" applyFill="1" applyBorder="1" applyAlignment="1">
      <alignment/>
    </xf>
    <xf numFmtId="166" fontId="16" fillId="0" borderId="0" xfId="23" applyNumberFormat="1" applyFont="1" applyFill="1" applyBorder="1" applyAlignment="1">
      <alignment horizontal="center"/>
    </xf>
    <xf numFmtId="43" fontId="16" fillId="0" borderId="0" xfId="23" applyNumberFormat="1" applyFont="1" applyFill="1" applyBorder="1" applyAlignment="1">
      <alignment/>
    </xf>
    <xf numFmtId="177" fontId="11" fillId="0" borderId="0" xfId="21" applyNumberFormat="1" applyFont="1" applyFill="1" applyBorder="1" applyAlignment="1">
      <alignment horizontal="left"/>
      <protection/>
    </xf>
    <xf numFmtId="0" fontId="17" fillId="0" borderId="0" xfId="21" applyFont="1" applyFill="1" applyBorder="1" applyAlignment="1">
      <alignment horizontal="left"/>
      <protection/>
    </xf>
    <xf numFmtId="43" fontId="17" fillId="0" borderId="0" xfId="23" applyNumberFormat="1" applyFont="1" applyFill="1" applyBorder="1" applyAlignment="1">
      <alignment/>
    </xf>
    <xf numFmtId="166" fontId="17" fillId="0" borderId="0" xfId="23" applyNumberFormat="1" applyFont="1" applyFill="1" applyBorder="1" applyAlignment="1">
      <alignment horizontal="center"/>
    </xf>
    <xf numFmtId="166" fontId="17" fillId="0" borderId="0" xfId="23" applyNumberFormat="1" applyFont="1" applyFill="1" applyBorder="1" applyAlignment="1">
      <alignment/>
    </xf>
    <xf numFmtId="3" fontId="16" fillId="0" borderId="0" xfId="21" applyNumberFormat="1" applyFont="1" applyFill="1" applyBorder="1">
      <alignment/>
      <protection/>
    </xf>
    <xf numFmtId="3" fontId="16" fillId="0" borderId="0" xfId="21" applyNumberFormat="1" applyFont="1" applyFill="1" applyBorder="1" applyAlignment="1">
      <alignment horizontal="center"/>
      <protection/>
    </xf>
    <xf numFmtId="0" fontId="17" fillId="0" borderId="0" xfId="21" applyFont="1" applyFill="1" applyBorder="1">
      <alignment/>
      <protection/>
    </xf>
    <xf numFmtId="166" fontId="11" fillId="0" borderId="0" xfId="23" applyNumberFormat="1" applyFont="1" applyFill="1" applyBorder="1" applyAlignment="1">
      <alignment/>
    </xf>
    <xf numFmtId="3" fontId="8" fillId="0" borderId="0" xfId="21" applyNumberFormat="1" applyFont="1" applyFill="1" applyBorder="1" applyAlignment="1" quotePrefix="1">
      <alignment horizontal="right"/>
      <protection/>
    </xf>
    <xf numFmtId="3" fontId="8" fillId="0" borderId="0" xfId="21" applyNumberFormat="1" applyFont="1" applyFill="1" applyBorder="1">
      <alignment/>
      <protection/>
    </xf>
    <xf numFmtId="3" fontId="14" fillId="0" borderId="0" xfId="21" applyNumberFormat="1" applyFont="1" applyFill="1" applyBorder="1">
      <alignment/>
      <protection/>
    </xf>
    <xf numFmtId="0" fontId="8" fillId="0" borderId="0" xfId="21" applyFont="1" applyFill="1" applyBorder="1" applyAlignment="1" quotePrefix="1">
      <alignment horizontal="right"/>
      <protection/>
    </xf>
    <xf numFmtId="3" fontId="18" fillId="0" borderId="0" xfId="21" applyNumberFormat="1" applyFont="1" applyFill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EC Official Summary Report 12-15-06" xfId="21"/>
    <cellStyle name="Normal_IMPAC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rk.hudson\My%20Documents\Forecasts\FTE%20Forecast%202005-06\WINDOWS\TEMP\2003-04%20Forecast%20By%20Grade%20---Dec%2005%202002---E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ubard.carolyn\Local%20Settings\Temporary%20Internet%20Files\OLK17F\EEC%20Official%20Summary%2002-28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ff"/>
      <sheetName val="Percent"/>
      <sheetName val="Long-Range FEFP Summary"/>
      <sheetName val="2007-08 FEFP 3rd Calc Detail"/>
      <sheetName val="2008-09 FEFP Detail"/>
      <sheetName val="2009-10"/>
      <sheetName val="2010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9"/>
    <pageSetUpPr fitToPage="1"/>
  </sheetPr>
  <dimension ref="A1:K28"/>
  <sheetViews>
    <sheetView tabSelected="1" zoomScale="95" zoomScaleNormal="95" workbookViewId="0" topLeftCell="A1">
      <selection activeCell="A13" sqref="A13:I13"/>
    </sheetView>
  </sheetViews>
  <sheetFormatPr defaultColWidth="9.140625" defaultRowHeight="12.75"/>
  <cols>
    <col min="1" max="8" width="13.140625" style="2" customWidth="1"/>
    <col min="9" max="9" width="2.7109375" style="2" customWidth="1"/>
    <col min="10" max="16384" width="8.00390625" style="2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3"/>
      <c r="B2" s="4"/>
      <c r="C2" s="4"/>
      <c r="D2" s="4"/>
      <c r="E2" s="4"/>
      <c r="F2" s="4"/>
      <c r="G2" s="4"/>
      <c r="H2" s="5"/>
      <c r="I2" s="5"/>
    </row>
    <row r="3" spans="1:9" ht="1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5">
      <c r="A4" s="3"/>
      <c r="B4" s="4"/>
      <c r="C4" s="4"/>
      <c r="D4" s="4"/>
      <c r="E4" s="4"/>
      <c r="F4" s="4"/>
      <c r="G4" s="4"/>
      <c r="H4" s="5"/>
      <c r="I4" s="5"/>
    </row>
    <row r="5" spans="1:9" ht="15">
      <c r="A5" s="1" t="s">
        <v>2</v>
      </c>
      <c r="B5" s="1"/>
      <c r="C5" s="1"/>
      <c r="D5" s="1"/>
      <c r="E5" s="1"/>
      <c r="F5" s="1"/>
      <c r="G5" s="1"/>
      <c r="H5" s="1"/>
      <c r="I5" s="1"/>
    </row>
    <row r="6" spans="1:9" ht="15">
      <c r="A6" s="6"/>
      <c r="B6" s="4"/>
      <c r="C6" s="4"/>
      <c r="D6" s="4"/>
      <c r="E6" s="4"/>
      <c r="F6" s="4"/>
      <c r="G6" s="4"/>
      <c r="H6" s="5"/>
      <c r="I6" s="5"/>
    </row>
    <row r="7" spans="1:9" ht="1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ht="15">
      <c r="A8" s="3"/>
      <c r="B8" s="4"/>
      <c r="C8" s="4"/>
      <c r="D8" s="4"/>
      <c r="E8" s="4"/>
      <c r="F8" s="4"/>
      <c r="G8" s="4"/>
      <c r="H8" s="5"/>
      <c r="I8" s="5"/>
    </row>
    <row r="9" spans="1:9" ht="15">
      <c r="A9" s="3"/>
      <c r="B9" s="4"/>
      <c r="C9" s="4"/>
      <c r="D9" s="4"/>
      <c r="E9" s="4"/>
      <c r="F9" s="4"/>
      <c r="G9" s="4"/>
      <c r="H9" s="5"/>
      <c r="I9" s="5"/>
    </row>
    <row r="10" spans="1:9" ht="15">
      <c r="A10" s="3"/>
      <c r="B10" s="4"/>
      <c r="C10" s="4"/>
      <c r="D10" s="4"/>
      <c r="E10" s="4"/>
      <c r="F10" s="4"/>
      <c r="G10" s="4"/>
      <c r="H10" s="5"/>
      <c r="I10" s="5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7">
        <v>39506</v>
      </c>
      <c r="B12" s="7"/>
      <c r="C12" s="7"/>
      <c r="D12" s="7"/>
      <c r="E12" s="7"/>
      <c r="F12" s="7"/>
      <c r="G12" s="7"/>
      <c r="H12" s="7"/>
      <c r="I12" s="7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3"/>
      <c r="B14" s="4"/>
      <c r="C14" s="4"/>
      <c r="D14" s="4"/>
      <c r="E14" s="4"/>
      <c r="F14" s="4"/>
      <c r="G14" s="4"/>
      <c r="H14" s="5"/>
      <c r="I14" s="5"/>
    </row>
    <row r="15" spans="1:9" ht="15">
      <c r="A15" s="3"/>
      <c r="B15" s="4"/>
      <c r="C15" s="4"/>
      <c r="D15" s="4"/>
      <c r="E15" s="4"/>
      <c r="F15" s="4"/>
      <c r="G15" s="4"/>
      <c r="H15" s="5"/>
      <c r="I15" s="5"/>
    </row>
    <row r="16" spans="1:9" ht="15">
      <c r="A16" s="3"/>
      <c r="B16" s="4"/>
      <c r="C16" s="4"/>
      <c r="D16" s="4"/>
      <c r="E16" s="4"/>
      <c r="F16" s="4"/>
      <c r="G16" s="4"/>
      <c r="H16" s="5"/>
      <c r="I16" s="5"/>
    </row>
    <row r="17" spans="1:9" ht="15">
      <c r="A17" s="3"/>
      <c r="B17" s="4"/>
      <c r="C17" s="4"/>
      <c r="D17" s="4"/>
      <c r="E17" s="4"/>
      <c r="F17" s="4"/>
      <c r="G17" s="4"/>
      <c r="H17" s="5"/>
      <c r="I17" s="5"/>
    </row>
    <row r="18" spans="1:9" ht="15">
      <c r="A18" s="3"/>
      <c r="B18" s="4"/>
      <c r="C18" s="4"/>
      <c r="D18" s="4"/>
      <c r="E18" s="4"/>
      <c r="F18" s="4"/>
      <c r="G18" s="4"/>
      <c r="H18" s="5"/>
      <c r="I18" s="5"/>
    </row>
    <row r="19" spans="1:9" ht="15">
      <c r="A19" s="8"/>
      <c r="B19" s="8"/>
      <c r="C19" s="8"/>
      <c r="D19" s="8"/>
      <c r="E19" s="8"/>
      <c r="F19" s="8"/>
      <c r="G19" s="8"/>
      <c r="H19" s="9"/>
      <c r="I19" s="5"/>
    </row>
    <row r="20" spans="1:9" ht="15">
      <c r="A20" s="3"/>
      <c r="B20" s="4"/>
      <c r="C20" s="4"/>
      <c r="D20" s="4"/>
      <c r="E20" s="4"/>
      <c r="F20" s="4"/>
      <c r="G20" s="4"/>
      <c r="H20" s="5"/>
      <c r="I20" s="5"/>
    </row>
    <row r="21" spans="1:11" ht="15">
      <c r="A21" s="1" t="s">
        <v>4</v>
      </c>
      <c r="B21" s="1"/>
      <c r="C21" s="1"/>
      <c r="D21" s="1"/>
      <c r="E21" s="1"/>
      <c r="F21" s="1"/>
      <c r="G21" s="1"/>
      <c r="H21" s="1"/>
      <c r="I21" s="1"/>
      <c r="K21" s="10"/>
    </row>
    <row r="22" spans="1:11" ht="15">
      <c r="A22" s="11"/>
      <c r="B22" s="11"/>
      <c r="C22" s="11"/>
      <c r="D22" s="11"/>
      <c r="E22" s="11"/>
      <c r="F22" s="11"/>
      <c r="G22" s="11"/>
      <c r="H22" s="11"/>
      <c r="I22" s="11"/>
      <c r="K22" s="10"/>
    </row>
    <row r="23" spans="1:11" ht="15">
      <c r="A23" s="12" t="s">
        <v>5</v>
      </c>
      <c r="B23" s="12"/>
      <c r="C23" s="12"/>
      <c r="D23" s="12"/>
      <c r="E23" s="12"/>
      <c r="F23" s="12"/>
      <c r="G23" s="12"/>
      <c r="H23" s="12"/>
      <c r="I23" s="12"/>
      <c r="K23" s="10"/>
    </row>
    <row r="24" spans="1:11" ht="15">
      <c r="A24" s="12"/>
      <c r="B24" s="12"/>
      <c r="C24" s="12"/>
      <c r="D24" s="12"/>
      <c r="E24" s="12"/>
      <c r="F24" s="12"/>
      <c r="G24" s="12"/>
      <c r="H24" s="12"/>
      <c r="I24" s="12"/>
      <c r="K24" s="10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K25" s="10"/>
    </row>
    <row r="26" ht="15">
      <c r="K26" s="10"/>
    </row>
    <row r="27" ht="15">
      <c r="K27" s="10"/>
    </row>
    <row r="28" ht="15">
      <c r="K28" s="10"/>
    </row>
  </sheetData>
  <mergeCells count="9">
    <mergeCell ref="A1:I1"/>
    <mergeCell ref="A3:I3"/>
    <mergeCell ref="A5:I5"/>
    <mergeCell ref="A11:I11"/>
    <mergeCell ref="A7:I7"/>
    <mergeCell ref="A12:I12"/>
    <mergeCell ref="A13:I13"/>
    <mergeCell ref="A21:I21"/>
    <mergeCell ref="A23:I24"/>
  </mergeCells>
  <printOptions horizontalCentered="1" verticalCentered="1"/>
  <pageMargins left="0.23" right="0.5" top="1" bottom="1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tabColor indexed="49"/>
    <pageSetUpPr fitToPage="1"/>
  </sheetPr>
  <dimension ref="A1:HM224"/>
  <sheetViews>
    <sheetView zoomScaleSheetLayoutView="80" workbookViewId="0" topLeftCell="B7">
      <selection activeCell="A13" sqref="A13:I13"/>
    </sheetView>
  </sheetViews>
  <sheetFormatPr defaultColWidth="8.421875" defaultRowHeight="12.75"/>
  <cols>
    <col min="1" max="1" width="3.28125" style="14" hidden="1" customWidth="1"/>
    <col min="2" max="2" width="29.57421875" style="14" customWidth="1"/>
    <col min="3" max="3" width="16.28125" style="14" customWidth="1"/>
    <col min="4" max="5" width="14.7109375" style="14" customWidth="1"/>
    <col min="6" max="6" width="14.28125" style="14" customWidth="1"/>
    <col min="7" max="8" width="14.00390625" style="14" bestFit="1" customWidth="1"/>
    <col min="9" max="9" width="16.140625" style="14" customWidth="1"/>
    <col min="10" max="10" width="15.00390625" style="14" customWidth="1"/>
    <col min="11" max="11" width="15.421875" style="14" customWidth="1"/>
    <col min="12" max="12" width="13.00390625" style="14" customWidth="1"/>
    <col min="13" max="13" width="8.421875" style="14" customWidth="1"/>
    <col min="14" max="14" width="18.57421875" style="14" bestFit="1" customWidth="1"/>
    <col min="15" max="15" width="0.85546875" style="14" customWidth="1"/>
    <col min="16" max="16" width="12.00390625" style="14" bestFit="1" customWidth="1"/>
    <col min="17" max="17" width="8.421875" style="14" customWidth="1"/>
    <col min="18" max="18" width="12.421875" style="14" bestFit="1" customWidth="1"/>
    <col min="19" max="19" width="8.421875" style="14" customWidth="1"/>
    <col min="20" max="20" width="12.421875" style="14" bestFit="1" customWidth="1"/>
    <col min="21" max="21" width="10.00390625" style="14" bestFit="1" customWidth="1"/>
    <col min="22" max="16384" width="8.421875" style="14" customWidth="1"/>
  </cols>
  <sheetData>
    <row r="1" ht="14.25">
      <c r="K1" s="15"/>
    </row>
    <row r="2" spans="3:10" ht="14.25">
      <c r="C2"/>
      <c r="D2"/>
      <c r="E2"/>
      <c r="F2"/>
      <c r="I2"/>
      <c r="J2"/>
    </row>
    <row r="3" spans="2:12" ht="18"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8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18">
      <c r="B5" s="18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ht="18">
      <c r="B6" s="18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 ht="18">
      <c r="B7" s="19">
        <f>Cover!A12</f>
        <v>39506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2" ht="16.5">
      <c r="B8" s="20"/>
      <c r="C8" s="21"/>
      <c r="D8" s="21"/>
      <c r="E8" s="21"/>
      <c r="F8" s="21"/>
      <c r="G8" s="21"/>
      <c r="H8" s="21"/>
      <c r="I8" s="21"/>
      <c r="J8" s="22"/>
      <c r="K8" s="22"/>
      <c r="L8" s="22"/>
    </row>
    <row r="9" spans="2:12" ht="16.5">
      <c r="B9" s="20"/>
      <c r="C9" s="23"/>
      <c r="D9" s="24"/>
      <c r="E9" s="23"/>
      <c r="F9" s="23"/>
      <c r="G9" s="23"/>
      <c r="H9" s="23"/>
      <c r="I9" s="22"/>
      <c r="J9" s="22"/>
      <c r="K9" s="23"/>
      <c r="L9" s="23"/>
    </row>
    <row r="10" spans="2:18" ht="16.5">
      <c r="B10" s="22"/>
      <c r="C10" s="25"/>
      <c r="D10" s="26"/>
      <c r="E10" s="25"/>
      <c r="F10" s="25"/>
      <c r="G10" s="25" t="s">
        <v>8</v>
      </c>
      <c r="H10" s="25" t="s">
        <v>8</v>
      </c>
      <c r="K10" s="25" t="s">
        <v>8</v>
      </c>
      <c r="L10" s="25" t="s">
        <v>8</v>
      </c>
      <c r="R10" s="27"/>
    </row>
    <row r="11" spans="2:18" ht="16.5">
      <c r="B11" s="22"/>
      <c r="C11" s="26" t="s">
        <v>9</v>
      </c>
      <c r="D11" s="26" t="s">
        <v>10</v>
      </c>
      <c r="E11" s="28" t="s">
        <v>10</v>
      </c>
      <c r="F11" s="29" t="s">
        <v>11</v>
      </c>
      <c r="G11" s="25" t="s">
        <v>12</v>
      </c>
      <c r="H11" s="25" t="s">
        <v>13</v>
      </c>
      <c r="I11" s="26" t="s">
        <v>11</v>
      </c>
      <c r="J11" s="25" t="s">
        <v>11</v>
      </c>
      <c r="K11" s="30" t="s">
        <v>14</v>
      </c>
      <c r="L11" s="31">
        <v>39484</v>
      </c>
      <c r="R11" s="27"/>
    </row>
    <row r="12" spans="2:18" ht="16.5">
      <c r="B12" s="22"/>
      <c r="C12" s="25" t="s">
        <v>15</v>
      </c>
      <c r="D12" s="25" t="s">
        <v>16</v>
      </c>
      <c r="E12" s="25" t="s">
        <v>17</v>
      </c>
      <c r="F12" s="32" t="s">
        <v>18</v>
      </c>
      <c r="G12" s="33" t="s">
        <v>18</v>
      </c>
      <c r="H12" s="33" t="s">
        <v>18</v>
      </c>
      <c r="I12" s="31">
        <v>39484</v>
      </c>
      <c r="J12" s="34">
        <v>39506</v>
      </c>
      <c r="K12" s="31">
        <v>39506</v>
      </c>
      <c r="L12" s="31">
        <v>39506</v>
      </c>
      <c r="R12" s="27"/>
    </row>
    <row r="13" spans="2:18" ht="16.5">
      <c r="B13" s="22"/>
      <c r="C13" s="25" t="s">
        <v>19</v>
      </c>
      <c r="D13" s="25" t="s">
        <v>20</v>
      </c>
      <c r="E13" s="25" t="s">
        <v>19</v>
      </c>
      <c r="F13" s="29" t="s">
        <v>21</v>
      </c>
      <c r="G13" s="25" t="s">
        <v>22</v>
      </c>
      <c r="H13" s="35" t="s">
        <v>23</v>
      </c>
      <c r="I13" s="25" t="s">
        <v>21</v>
      </c>
      <c r="J13" s="25" t="s">
        <v>21</v>
      </c>
      <c r="K13" s="25" t="s">
        <v>24</v>
      </c>
      <c r="L13" s="25" t="s">
        <v>25</v>
      </c>
      <c r="R13" s="27"/>
    </row>
    <row r="14" spans="2:12" ht="16.5">
      <c r="B14" s="22"/>
      <c r="C14" s="36">
        <v>1</v>
      </c>
      <c r="D14" s="37">
        <v>2</v>
      </c>
      <c r="E14" s="36">
        <v>3</v>
      </c>
      <c r="F14" s="36">
        <v>4</v>
      </c>
      <c r="G14" s="36">
        <v>5</v>
      </c>
      <c r="H14" s="36">
        <v>6</v>
      </c>
      <c r="I14" s="36">
        <v>7</v>
      </c>
      <c r="J14" s="36">
        <v>8</v>
      </c>
      <c r="K14" s="36">
        <v>9</v>
      </c>
      <c r="L14" s="36">
        <v>10</v>
      </c>
    </row>
    <row r="15" spans="2:12" ht="16.5">
      <c r="B15" s="22"/>
      <c r="C15" s="22"/>
      <c r="D15" s="23"/>
      <c r="E15" s="23"/>
      <c r="F15" s="22"/>
      <c r="G15" s="23"/>
      <c r="H15" s="23"/>
      <c r="I15" s="38"/>
      <c r="J15" s="22"/>
      <c r="K15" s="23"/>
      <c r="L15" s="22"/>
    </row>
    <row r="16" spans="2:20" ht="16.5">
      <c r="B16" s="20" t="s">
        <v>26</v>
      </c>
      <c r="C16" s="22"/>
      <c r="D16" s="23"/>
      <c r="E16" s="22"/>
      <c r="F16" s="22"/>
      <c r="G16" s="23"/>
      <c r="H16" s="23"/>
      <c r="I16" s="38"/>
      <c r="J16" s="22"/>
      <c r="K16" s="23"/>
      <c r="L16" s="22"/>
      <c r="N16" s="15"/>
      <c r="T16" s="39"/>
    </row>
    <row r="17" spans="1:221" ht="16.5">
      <c r="A17" s="14">
        <v>1</v>
      </c>
      <c r="B17" s="20" t="s">
        <v>27</v>
      </c>
      <c r="C17" s="40">
        <v>603364.26</v>
      </c>
      <c r="D17" s="40">
        <v>604516.57</v>
      </c>
      <c r="E17" s="40">
        <v>604255.44</v>
      </c>
      <c r="F17" s="40">
        <v>600354.27</v>
      </c>
      <c r="G17" s="41">
        <f aca="true" t="shared" si="0" ref="G17:H19">$F17-D17</f>
        <v>-4162.29999999993</v>
      </c>
      <c r="H17" s="41">
        <f t="shared" si="0"/>
        <v>-3901.1700000001583</v>
      </c>
      <c r="I17" s="42">
        <v>604259.97</v>
      </c>
      <c r="J17" s="40">
        <v>604259.97</v>
      </c>
      <c r="K17" s="40">
        <f>J17-E17</f>
        <v>4.529999999678694</v>
      </c>
      <c r="L17" s="40">
        <f>J17-I17</f>
        <v>0</v>
      </c>
      <c r="M17" s="29"/>
      <c r="N17" s="15"/>
      <c r="O17" s="39"/>
      <c r="P17" s="43"/>
      <c r="Q17" s="39"/>
      <c r="R17" s="27"/>
      <c r="S17" s="39"/>
      <c r="T17" s="27"/>
      <c r="U17" s="27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</row>
    <row r="18" spans="1:21" ht="16.5">
      <c r="A18" s="14">
        <v>2</v>
      </c>
      <c r="B18" s="20" t="s">
        <v>28</v>
      </c>
      <c r="C18" s="40">
        <v>733827.58</v>
      </c>
      <c r="D18" s="40">
        <v>728189.56</v>
      </c>
      <c r="E18" s="40">
        <v>726692.39</v>
      </c>
      <c r="F18" s="40">
        <v>733981.28</v>
      </c>
      <c r="G18" s="41">
        <f t="shared" si="0"/>
        <v>5791.719999999972</v>
      </c>
      <c r="H18" s="41">
        <f t="shared" si="0"/>
        <v>7288.89000000013</v>
      </c>
      <c r="I18" s="42">
        <v>729354.65</v>
      </c>
      <c r="J18" s="40">
        <v>729344.65</v>
      </c>
      <c r="K18" s="40">
        <f>J18-E18</f>
        <v>2652.2600000003586</v>
      </c>
      <c r="L18" s="40">
        <f>J18-I18</f>
        <v>-9.99999999976717</v>
      </c>
      <c r="M18" s="29"/>
      <c r="N18" s="15"/>
      <c r="P18" s="43"/>
      <c r="R18" s="27"/>
      <c r="T18" s="43"/>
      <c r="U18" s="43"/>
    </row>
    <row r="19" spans="1:21" ht="16.5">
      <c r="A19" s="14">
        <v>3</v>
      </c>
      <c r="B19" s="20" t="s">
        <v>29</v>
      </c>
      <c r="C19" s="40">
        <v>544225.73</v>
      </c>
      <c r="D19" s="40">
        <v>543098.36</v>
      </c>
      <c r="E19" s="40">
        <v>546297.04</v>
      </c>
      <c r="F19" s="40">
        <v>538541.9</v>
      </c>
      <c r="G19" s="41">
        <f t="shared" si="0"/>
        <v>-4556.459999999963</v>
      </c>
      <c r="H19" s="41">
        <f t="shared" si="0"/>
        <v>-7755.139999999898</v>
      </c>
      <c r="I19" s="42">
        <v>541506.72</v>
      </c>
      <c r="J19" s="40">
        <v>540571.94</v>
      </c>
      <c r="K19" s="40">
        <f>J19-E19</f>
        <v>-5725.099999999744</v>
      </c>
      <c r="L19" s="40">
        <f>J19-I19</f>
        <v>-934.7799999997951</v>
      </c>
      <c r="M19" s="29"/>
      <c r="N19" s="15"/>
      <c r="P19" s="43"/>
      <c r="R19" s="27"/>
      <c r="T19" s="43"/>
      <c r="U19" s="43"/>
    </row>
    <row r="20" spans="2:21" ht="16.5">
      <c r="B20" s="44" t="s">
        <v>30</v>
      </c>
      <c r="C20" s="45">
        <f aca="true" t="shared" si="1" ref="C20:L20">SUM(C17:C19)</f>
        <v>1881417.5699999998</v>
      </c>
      <c r="D20" s="45">
        <f t="shared" si="1"/>
        <v>1875804.4899999998</v>
      </c>
      <c r="E20" s="45">
        <f t="shared" si="1"/>
        <v>1877244.87</v>
      </c>
      <c r="F20" s="45">
        <f t="shared" si="1"/>
        <v>1872877.4500000002</v>
      </c>
      <c r="G20" s="45">
        <f t="shared" si="1"/>
        <v>-2927.039999999921</v>
      </c>
      <c r="H20" s="45">
        <f t="shared" si="1"/>
        <v>-4367.4199999999255</v>
      </c>
      <c r="I20" s="45">
        <f t="shared" si="1"/>
        <v>1875121.34</v>
      </c>
      <c r="J20" s="45">
        <f t="shared" si="1"/>
        <v>1874176.5600000003</v>
      </c>
      <c r="K20" s="45">
        <f t="shared" si="1"/>
        <v>-3068.3099999997066</v>
      </c>
      <c r="L20" s="45">
        <f t="shared" si="1"/>
        <v>-944.7799999995623</v>
      </c>
      <c r="M20" s="29"/>
      <c r="N20" s="15"/>
      <c r="R20" s="43"/>
      <c r="T20" s="43"/>
      <c r="U20" s="43"/>
    </row>
    <row r="21" spans="2:21" ht="16.5">
      <c r="B21" s="44"/>
      <c r="C21" s="45"/>
      <c r="D21" s="45"/>
      <c r="E21" s="45"/>
      <c r="F21" s="45"/>
      <c r="G21" s="41"/>
      <c r="H21" s="41"/>
      <c r="I21" s="45"/>
      <c r="J21" s="45"/>
      <c r="K21" s="46"/>
      <c r="L21" s="46"/>
      <c r="M21" s="29"/>
      <c r="N21" s="15"/>
      <c r="R21" s="43"/>
      <c r="T21" s="43"/>
      <c r="U21" s="43"/>
    </row>
    <row r="22" spans="1:21" ht="16.5">
      <c r="A22" s="14">
        <v>4</v>
      </c>
      <c r="B22" s="20" t="s">
        <v>31</v>
      </c>
      <c r="C22" s="40">
        <v>140968.33</v>
      </c>
      <c r="D22" s="42">
        <v>141157.6</v>
      </c>
      <c r="E22" s="40">
        <v>138463.98</v>
      </c>
      <c r="F22" s="40">
        <v>137690.45</v>
      </c>
      <c r="G22" s="41">
        <f aca="true" t="shared" si="2" ref="G22:H24">$F22-D22</f>
        <v>-3467.149999999994</v>
      </c>
      <c r="H22" s="41">
        <f t="shared" si="2"/>
        <v>-773.5299999999697</v>
      </c>
      <c r="I22" s="42">
        <v>138740.86</v>
      </c>
      <c r="J22" s="40">
        <v>138740.86</v>
      </c>
      <c r="K22" s="40">
        <f>J22-E22</f>
        <v>276.88000000006286</v>
      </c>
      <c r="L22" s="40">
        <f>J22-I22</f>
        <v>0</v>
      </c>
      <c r="M22" s="29"/>
      <c r="N22" s="15"/>
      <c r="P22" s="43"/>
      <c r="R22" s="27"/>
      <c r="T22" s="43"/>
      <c r="U22" s="43"/>
    </row>
    <row r="23" spans="1:21" ht="16.5">
      <c r="A23" s="14">
        <v>5</v>
      </c>
      <c r="B23" s="20" t="s">
        <v>32</v>
      </c>
      <c r="C23" s="40">
        <v>220461.3</v>
      </c>
      <c r="D23" s="42">
        <v>220882.65</v>
      </c>
      <c r="E23" s="40">
        <v>217473.98</v>
      </c>
      <c r="F23" s="40">
        <v>219291.48</v>
      </c>
      <c r="G23" s="41">
        <f t="shared" si="2"/>
        <v>-1591.1699999999837</v>
      </c>
      <c r="H23" s="41">
        <f t="shared" si="2"/>
        <v>1817.5000000000582</v>
      </c>
      <c r="I23" s="42">
        <v>218469.12</v>
      </c>
      <c r="J23" s="40">
        <v>218454.12</v>
      </c>
      <c r="K23" s="40">
        <f>J23-E23</f>
        <v>980.1400000000431</v>
      </c>
      <c r="L23" s="40">
        <f>J23-I23</f>
        <v>-15</v>
      </c>
      <c r="M23" s="29"/>
      <c r="N23" s="15"/>
      <c r="P23" s="43"/>
      <c r="R23" s="27"/>
      <c r="T23" s="43"/>
      <c r="U23" s="43"/>
    </row>
    <row r="24" spans="1:21" ht="16.5">
      <c r="A24" s="14">
        <v>6</v>
      </c>
      <c r="B24" s="20" t="s">
        <v>33</v>
      </c>
      <c r="C24" s="40">
        <v>135758.01</v>
      </c>
      <c r="D24" s="42">
        <v>138175.79</v>
      </c>
      <c r="E24" s="40">
        <v>137397.7</v>
      </c>
      <c r="F24" s="40">
        <v>134615.1</v>
      </c>
      <c r="G24" s="41">
        <f t="shared" si="2"/>
        <v>-3560.6900000000023</v>
      </c>
      <c r="H24" s="41">
        <f t="shared" si="2"/>
        <v>-2782.5999999999767</v>
      </c>
      <c r="I24" s="42">
        <v>137969.64</v>
      </c>
      <c r="J24" s="40">
        <v>137874.28</v>
      </c>
      <c r="K24" s="40">
        <f>J24-E24</f>
        <v>476.5799999999581</v>
      </c>
      <c r="L24" s="40">
        <f>J24-I24</f>
        <v>-95.36000000007334</v>
      </c>
      <c r="M24" s="29"/>
      <c r="N24" s="15"/>
      <c r="P24" s="43"/>
      <c r="R24" s="27"/>
      <c r="T24" s="43"/>
      <c r="U24" s="43"/>
    </row>
    <row r="25" spans="2:21" ht="16.5">
      <c r="B25" s="44" t="s">
        <v>34</v>
      </c>
      <c r="C25" s="45">
        <f aca="true" t="shared" si="3" ref="C25:L25">SUM(C22:C24)</f>
        <v>497187.64</v>
      </c>
      <c r="D25" s="45">
        <f t="shared" si="3"/>
        <v>500216.04000000004</v>
      </c>
      <c r="E25" s="45">
        <f t="shared" si="3"/>
        <v>493335.6599999999</v>
      </c>
      <c r="F25" s="45">
        <f t="shared" si="3"/>
        <v>491597.03</v>
      </c>
      <c r="G25" s="45">
        <f t="shared" si="3"/>
        <v>-8619.00999999998</v>
      </c>
      <c r="H25" s="45">
        <f t="shared" si="3"/>
        <v>-1738.6299999998882</v>
      </c>
      <c r="I25" s="45">
        <f t="shared" si="3"/>
        <v>495179.62</v>
      </c>
      <c r="J25" s="45">
        <f t="shared" si="3"/>
        <v>495069.26</v>
      </c>
      <c r="K25" s="45">
        <f t="shared" si="3"/>
        <v>1733.600000000064</v>
      </c>
      <c r="L25" s="45">
        <f t="shared" si="3"/>
        <v>-110.36000000007334</v>
      </c>
      <c r="M25" s="29"/>
      <c r="N25" s="15"/>
      <c r="R25" s="43"/>
      <c r="T25" s="43"/>
      <c r="U25" s="43"/>
    </row>
    <row r="26" spans="2:21" ht="16.5">
      <c r="B26" s="44"/>
      <c r="C26" s="45"/>
      <c r="D26" s="45"/>
      <c r="E26" s="45"/>
      <c r="F26" s="45"/>
      <c r="G26" s="41"/>
      <c r="H26" s="41"/>
      <c r="I26" s="45"/>
      <c r="J26" s="45"/>
      <c r="K26" s="46"/>
      <c r="L26" s="46"/>
      <c r="M26" s="29"/>
      <c r="N26" s="15"/>
      <c r="R26" s="43"/>
      <c r="T26" s="43"/>
      <c r="U26" s="43"/>
    </row>
    <row r="27" spans="2:21" ht="16.5">
      <c r="B27" s="44" t="s">
        <v>35</v>
      </c>
      <c r="C27" s="45">
        <f aca="true" t="shared" si="4" ref="C27:L27">C20+C25</f>
        <v>2378605.21</v>
      </c>
      <c r="D27" s="45">
        <f t="shared" si="4"/>
        <v>2376020.53</v>
      </c>
      <c r="E27" s="45">
        <f t="shared" si="4"/>
        <v>2370580.5300000003</v>
      </c>
      <c r="F27" s="45">
        <f t="shared" si="4"/>
        <v>2364474.4800000004</v>
      </c>
      <c r="G27" s="45">
        <f t="shared" si="4"/>
        <v>-11546.049999999901</v>
      </c>
      <c r="H27" s="45">
        <f t="shared" si="4"/>
        <v>-6106.049999999814</v>
      </c>
      <c r="I27" s="45">
        <f t="shared" si="4"/>
        <v>2370300.96</v>
      </c>
      <c r="J27" s="45">
        <f t="shared" si="4"/>
        <v>2369245.8200000003</v>
      </c>
      <c r="K27" s="45">
        <f t="shared" si="4"/>
        <v>-1334.7099999996426</v>
      </c>
      <c r="L27" s="45">
        <f t="shared" si="4"/>
        <v>-1055.1399999996356</v>
      </c>
      <c r="M27" s="29"/>
      <c r="N27" s="15"/>
      <c r="R27" s="43"/>
      <c r="T27" s="43"/>
      <c r="U27" s="43"/>
    </row>
    <row r="28" spans="2:20" ht="16.5">
      <c r="B28" s="22"/>
      <c r="C28" s="40"/>
      <c r="D28" s="40"/>
      <c r="E28" s="40"/>
      <c r="F28" s="40"/>
      <c r="G28" s="41"/>
      <c r="H28" s="41"/>
      <c r="I28" s="40"/>
      <c r="J28" s="40"/>
      <c r="K28" s="40"/>
      <c r="L28" s="40"/>
      <c r="M28" s="29"/>
      <c r="T28" s="43"/>
    </row>
    <row r="29" spans="1:21" ht="16.5">
      <c r="A29" s="14">
        <v>7</v>
      </c>
      <c r="B29" s="20" t="s">
        <v>36</v>
      </c>
      <c r="C29" s="40">
        <v>159019.17</v>
      </c>
      <c r="D29" s="42">
        <v>164362.53</v>
      </c>
      <c r="E29" s="40">
        <v>160004.62</v>
      </c>
      <c r="F29" s="40">
        <v>164656.74</v>
      </c>
      <c r="G29" s="41">
        <f>$F29-D29</f>
        <v>294.20999999999185</v>
      </c>
      <c r="H29" s="41">
        <f>$F29-E29</f>
        <v>4652.119999999995</v>
      </c>
      <c r="I29" s="47">
        <v>161870.2</v>
      </c>
      <c r="J29" s="40">
        <v>161863.73</v>
      </c>
      <c r="K29" s="40">
        <f>J29-E29</f>
        <v>1859.109999999957</v>
      </c>
      <c r="L29" s="40">
        <f>J29-I29</f>
        <v>-6.470000000059372</v>
      </c>
      <c r="M29" s="29"/>
      <c r="N29" s="15"/>
      <c r="P29" s="43"/>
      <c r="R29" s="27"/>
      <c r="T29" s="43"/>
      <c r="U29" s="43"/>
    </row>
    <row r="30" spans="2:20" ht="16.5">
      <c r="B30" s="22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29"/>
      <c r="R30" s="27"/>
      <c r="T30" s="43"/>
    </row>
    <row r="31" spans="2:20" ht="16.5">
      <c r="B31" s="20" t="s">
        <v>37</v>
      </c>
      <c r="C31" s="40"/>
      <c r="D31" s="40"/>
      <c r="E31" s="40"/>
      <c r="F31" s="40"/>
      <c r="G31" s="41"/>
      <c r="H31" s="41"/>
      <c r="I31" s="40"/>
      <c r="J31" s="40"/>
      <c r="K31" s="40"/>
      <c r="L31" s="40"/>
      <c r="M31" s="29"/>
      <c r="N31" s="15"/>
      <c r="R31" s="27"/>
      <c r="T31" s="43"/>
    </row>
    <row r="32" spans="1:20" ht="16.5">
      <c r="A32" s="14">
        <v>8</v>
      </c>
      <c r="B32" s="48" t="s">
        <v>38</v>
      </c>
      <c r="C32" s="40">
        <v>19147.37</v>
      </c>
      <c r="D32" s="49">
        <v>19629.17</v>
      </c>
      <c r="E32" s="40">
        <v>18993.78</v>
      </c>
      <c r="F32" s="40">
        <v>18781.15</v>
      </c>
      <c r="G32" s="41">
        <f>$F32-D32</f>
        <v>-848.0199999999968</v>
      </c>
      <c r="H32" s="41">
        <f>$F32-E32</f>
        <v>-212.63000000000466</v>
      </c>
      <c r="I32" s="50">
        <v>19475.19</v>
      </c>
      <c r="J32" s="40">
        <v>19464.94</v>
      </c>
      <c r="K32" s="40">
        <f>J32-E32</f>
        <v>471.15999999998894</v>
      </c>
      <c r="L32" s="40">
        <f>J32-I32</f>
        <v>-10.250000000003638</v>
      </c>
      <c r="M32" s="29"/>
      <c r="N32" s="51"/>
      <c r="P32" s="43"/>
      <c r="R32" s="27"/>
      <c r="T32" s="43"/>
    </row>
    <row r="33" spans="1:20" ht="16.5">
      <c r="A33" s="14">
        <v>9</v>
      </c>
      <c r="B33" s="48" t="s">
        <v>39</v>
      </c>
      <c r="C33" s="40">
        <v>6065.41</v>
      </c>
      <c r="D33" s="49">
        <v>6253.21</v>
      </c>
      <c r="E33" s="40">
        <v>5964.17</v>
      </c>
      <c r="F33" s="40">
        <v>5784.93</v>
      </c>
      <c r="G33" s="41">
        <f>$F33-D33</f>
        <v>-468.27999999999975</v>
      </c>
      <c r="H33" s="41">
        <f>$F33-E33</f>
        <v>-179.23999999999796</v>
      </c>
      <c r="I33" s="50">
        <v>6098.86</v>
      </c>
      <c r="J33" s="40">
        <v>6093.84</v>
      </c>
      <c r="K33" s="40">
        <f>J33-E33</f>
        <v>129.6700000000028</v>
      </c>
      <c r="L33" s="40">
        <f>J33-I33</f>
        <v>-5.019999999998618</v>
      </c>
      <c r="M33" s="29"/>
      <c r="N33" s="51"/>
      <c r="P33" s="43"/>
      <c r="R33" s="27"/>
      <c r="T33" s="43"/>
    </row>
    <row r="34" spans="2:18" ht="16.5">
      <c r="B34" s="52" t="s">
        <v>40</v>
      </c>
      <c r="C34" s="45">
        <f aca="true" t="shared" si="5" ref="C34:L34">SUM(C32:C33)</f>
        <v>25212.78</v>
      </c>
      <c r="D34" s="45">
        <f t="shared" si="5"/>
        <v>25882.379999999997</v>
      </c>
      <c r="E34" s="45">
        <f t="shared" si="5"/>
        <v>24957.950000000004</v>
      </c>
      <c r="F34" s="45">
        <f t="shared" si="5"/>
        <v>24566.08</v>
      </c>
      <c r="G34" s="45">
        <f t="shared" si="5"/>
        <v>-1316.2999999999965</v>
      </c>
      <c r="H34" s="45">
        <f t="shared" si="5"/>
        <v>-391.8700000000026</v>
      </c>
      <c r="I34" s="45">
        <f t="shared" si="5"/>
        <v>25574.05</v>
      </c>
      <c r="J34" s="45">
        <f t="shared" si="5"/>
        <v>25558.779999999995</v>
      </c>
      <c r="K34" s="45">
        <f t="shared" si="5"/>
        <v>600.8299999999917</v>
      </c>
      <c r="L34" s="45">
        <f t="shared" si="5"/>
        <v>-15.270000000002256</v>
      </c>
      <c r="M34" s="29"/>
      <c r="N34" s="51"/>
      <c r="R34" s="27"/>
    </row>
    <row r="35" spans="2:21" ht="16.5">
      <c r="B35" s="22"/>
      <c r="C35" s="40"/>
      <c r="D35" s="40"/>
      <c r="E35" s="40"/>
      <c r="F35" s="40"/>
      <c r="G35" s="41"/>
      <c r="H35" s="41"/>
      <c r="I35" s="40"/>
      <c r="J35" s="40"/>
      <c r="K35" s="40"/>
      <c r="L35" s="40"/>
      <c r="M35" s="29"/>
      <c r="N35" s="51"/>
      <c r="R35" s="43"/>
      <c r="U35" s="43"/>
    </row>
    <row r="36" spans="2:21" ht="16.5">
      <c r="B36" s="52" t="s">
        <v>54</v>
      </c>
      <c r="C36" s="45">
        <f aca="true" t="shared" si="6" ref="C36:L36">C34+C25</f>
        <v>522400.42000000004</v>
      </c>
      <c r="D36" s="45">
        <f t="shared" si="6"/>
        <v>526098.42</v>
      </c>
      <c r="E36" s="45">
        <f t="shared" si="6"/>
        <v>518293.6099999999</v>
      </c>
      <c r="F36" s="45">
        <f t="shared" si="6"/>
        <v>516163.11000000004</v>
      </c>
      <c r="G36" s="45">
        <f t="shared" si="6"/>
        <v>-9935.309999999976</v>
      </c>
      <c r="H36" s="45">
        <f t="shared" si="6"/>
        <v>-2130.499999999891</v>
      </c>
      <c r="I36" s="45">
        <f t="shared" si="6"/>
        <v>520753.67</v>
      </c>
      <c r="J36" s="45">
        <f t="shared" si="6"/>
        <v>520628.04</v>
      </c>
      <c r="K36" s="45">
        <f t="shared" si="6"/>
        <v>2334.4300000000558</v>
      </c>
      <c r="L36" s="45">
        <f t="shared" si="6"/>
        <v>-125.6300000000756</v>
      </c>
      <c r="M36" s="29"/>
      <c r="N36" s="51"/>
      <c r="R36" s="43"/>
      <c r="U36" s="43"/>
    </row>
    <row r="37" spans="2:21" ht="16.5">
      <c r="B37" s="22"/>
      <c r="C37" s="40"/>
      <c r="D37" s="40"/>
      <c r="E37" s="40"/>
      <c r="F37" s="40"/>
      <c r="G37" s="41"/>
      <c r="H37" s="41"/>
      <c r="I37" s="40"/>
      <c r="J37" s="40"/>
      <c r="K37" s="40"/>
      <c r="L37" s="40"/>
      <c r="M37" s="29"/>
      <c r="P37" s="43"/>
      <c r="R37" s="43"/>
      <c r="U37" s="43"/>
    </row>
    <row r="38" spans="1:18" ht="16.5">
      <c r="A38" s="14">
        <v>10</v>
      </c>
      <c r="B38" s="20" t="s">
        <v>41</v>
      </c>
      <c r="C38" s="40">
        <v>75493.94</v>
      </c>
      <c r="D38" s="40">
        <v>76055.43</v>
      </c>
      <c r="E38" s="40">
        <v>75095.9</v>
      </c>
      <c r="F38" s="40">
        <v>75961.18</v>
      </c>
      <c r="G38" s="41">
        <f>$F38-D38</f>
        <v>-94.25</v>
      </c>
      <c r="H38" s="41">
        <f>$F38-E38</f>
        <v>865.2799999999843</v>
      </c>
      <c r="I38" s="40">
        <v>74940.95</v>
      </c>
      <c r="J38" s="40">
        <v>74940.95</v>
      </c>
      <c r="K38" s="40">
        <f>J38-E38</f>
        <v>-154.95000000001164</v>
      </c>
      <c r="L38" s="40">
        <f>J38-I38</f>
        <v>0</v>
      </c>
      <c r="M38" s="29"/>
      <c r="P38" s="43"/>
      <c r="R38" s="27"/>
    </row>
    <row r="39" spans="2:21" ht="16.5">
      <c r="B39" s="22"/>
      <c r="C39" s="40"/>
      <c r="D39" s="40"/>
      <c r="E39" s="40"/>
      <c r="F39" s="40"/>
      <c r="G39" s="41"/>
      <c r="H39" s="41"/>
      <c r="I39" s="40"/>
      <c r="J39" s="40"/>
      <c r="K39" s="40"/>
      <c r="L39" s="40"/>
      <c r="P39" s="43"/>
      <c r="R39" s="27"/>
      <c r="U39" s="43"/>
    </row>
    <row r="40" spans="2:18" ht="16.5">
      <c r="B40" s="52" t="s">
        <v>42</v>
      </c>
      <c r="C40" s="45">
        <f aca="true" t="shared" si="7" ref="C40:L40">C29+C34+C38</f>
        <v>259725.89</v>
      </c>
      <c r="D40" s="45">
        <f t="shared" si="7"/>
        <v>266300.33999999997</v>
      </c>
      <c r="E40" s="45">
        <f t="shared" si="7"/>
        <v>260058.47000000003</v>
      </c>
      <c r="F40" s="45">
        <f t="shared" si="7"/>
        <v>265184</v>
      </c>
      <c r="G40" s="45">
        <f t="shared" si="7"/>
        <v>-1116.3400000000047</v>
      </c>
      <c r="H40" s="45">
        <f t="shared" si="7"/>
        <v>5125.529999999977</v>
      </c>
      <c r="I40" s="45">
        <f t="shared" si="7"/>
        <v>262385.2</v>
      </c>
      <c r="J40" s="45">
        <f t="shared" si="7"/>
        <v>262363.45999999996</v>
      </c>
      <c r="K40" s="45">
        <f t="shared" si="7"/>
        <v>2304.989999999937</v>
      </c>
      <c r="L40" s="45">
        <f t="shared" si="7"/>
        <v>-21.740000000061627</v>
      </c>
      <c r="P40" s="43"/>
      <c r="R40" s="27"/>
    </row>
    <row r="41" spans="2:21" ht="16.5">
      <c r="B41" s="22"/>
      <c r="C41" s="53"/>
      <c r="D41" s="53"/>
      <c r="E41" s="53"/>
      <c r="F41" s="53"/>
      <c r="G41" s="54"/>
      <c r="H41" s="54"/>
      <c r="I41" s="53"/>
      <c r="J41" s="53"/>
      <c r="K41" s="40"/>
      <c r="L41" s="40"/>
      <c r="N41" s="15"/>
      <c r="P41" s="43"/>
      <c r="R41" s="43"/>
      <c r="U41" s="43"/>
    </row>
    <row r="42" spans="2:16" ht="16.5">
      <c r="B42" s="44" t="s">
        <v>43</v>
      </c>
      <c r="C42" s="45">
        <f aca="true" t="shared" si="8" ref="C42:L42">C40+C27</f>
        <v>2638331.1</v>
      </c>
      <c r="D42" s="45">
        <f t="shared" si="8"/>
        <v>2642320.8699999996</v>
      </c>
      <c r="E42" s="45">
        <f t="shared" si="8"/>
        <v>2630639.0000000005</v>
      </c>
      <c r="F42" s="45">
        <f t="shared" si="8"/>
        <v>2629658.4800000004</v>
      </c>
      <c r="G42" s="45">
        <f t="shared" si="8"/>
        <v>-12662.389999999905</v>
      </c>
      <c r="H42" s="45">
        <f t="shared" si="8"/>
        <v>-980.5199999998367</v>
      </c>
      <c r="I42" s="45">
        <f t="shared" si="8"/>
        <v>2632686.16</v>
      </c>
      <c r="J42" s="45">
        <f t="shared" si="8"/>
        <v>2631609.2800000003</v>
      </c>
      <c r="K42" s="45">
        <f t="shared" si="8"/>
        <v>970.2800000002944</v>
      </c>
      <c r="L42" s="45">
        <f t="shared" si="8"/>
        <v>-1076.8799999996972</v>
      </c>
      <c r="P42" s="43"/>
    </row>
    <row r="43" spans="2:12" ht="16.5">
      <c r="B43" s="20"/>
      <c r="C43" s="55"/>
      <c r="D43" s="56"/>
      <c r="E43" s="57"/>
      <c r="F43" s="56"/>
      <c r="G43" s="57"/>
      <c r="H43" s="57"/>
      <c r="I43" s="58"/>
      <c r="J43" s="56"/>
      <c r="K43" s="57"/>
      <c r="L43" s="57"/>
    </row>
    <row r="44" spans="2:12" ht="16.5">
      <c r="B44" s="22" t="s">
        <v>44</v>
      </c>
      <c r="C44" s="59"/>
      <c r="D44" s="55"/>
      <c r="E44" s="55"/>
      <c r="F44" s="55"/>
      <c r="G44" s="55"/>
      <c r="H44" s="55"/>
      <c r="I44" s="55"/>
      <c r="J44" s="22"/>
      <c r="K44" s="22"/>
      <c r="L44" s="22"/>
    </row>
    <row r="45" spans="2:12" ht="16.5">
      <c r="B45" s="22"/>
      <c r="C45" s="22"/>
      <c r="D45" s="22"/>
      <c r="E45" s="55"/>
      <c r="F45" s="42"/>
      <c r="G45" s="42"/>
      <c r="H45" s="42"/>
      <c r="I45" s="42"/>
      <c r="J45" s="60"/>
      <c r="K45" s="61"/>
      <c r="L45" s="61"/>
    </row>
    <row r="46" spans="2:12" ht="16.5">
      <c r="B46" s="22"/>
      <c r="C46" s="22"/>
      <c r="D46" s="40"/>
      <c r="E46" s="55"/>
      <c r="F46" s="55"/>
      <c r="G46" s="55"/>
      <c r="H46" s="21"/>
      <c r="K46" s="22"/>
      <c r="L46" s="22"/>
    </row>
    <row r="47" spans="2:12" ht="16.5">
      <c r="B47" s="20"/>
      <c r="C47" s="62"/>
      <c r="D47" s="62"/>
      <c r="E47" s="62"/>
      <c r="F47" s="62"/>
      <c r="G47" s="22"/>
      <c r="H47" s="22"/>
      <c r="I47" s="22"/>
      <c r="J47" s="22"/>
      <c r="K47" s="22"/>
      <c r="L47" s="22"/>
    </row>
    <row r="48" spans="2:7" ht="16.5">
      <c r="B48" s="20"/>
      <c r="C48" s="62"/>
      <c r="D48" s="62"/>
      <c r="E48" s="62"/>
      <c r="F48" s="62"/>
      <c r="G48" s="22"/>
    </row>
    <row r="49" spans="2:12" ht="16.5">
      <c r="B49" s="20"/>
      <c r="C49" s="62"/>
      <c r="D49" s="62"/>
      <c r="E49" s="62"/>
      <c r="F49" s="62"/>
      <c r="G49" s="22"/>
      <c r="H49" s="22"/>
      <c r="I49" s="22"/>
      <c r="J49" s="22"/>
      <c r="K49" s="22"/>
      <c r="L49" s="22"/>
    </row>
    <row r="50" spans="2:12" ht="16.5">
      <c r="B50" s="20"/>
      <c r="C50" s="62"/>
      <c r="D50" s="62"/>
      <c r="E50" s="62"/>
      <c r="F50" s="62"/>
      <c r="G50" s="22"/>
      <c r="H50" s="22"/>
      <c r="I50" s="22"/>
      <c r="J50" s="22"/>
      <c r="K50" s="22"/>
      <c r="L50" s="22"/>
    </row>
    <row r="51" spans="2:12" ht="16.5">
      <c r="B51" s="20"/>
      <c r="C51" s="62"/>
      <c r="D51" s="62"/>
      <c r="E51" s="62"/>
      <c r="F51" s="62"/>
      <c r="G51" s="22"/>
      <c r="H51" s="22"/>
      <c r="I51" s="22"/>
      <c r="J51" s="22"/>
      <c r="K51" s="22"/>
      <c r="L51" s="22"/>
    </row>
    <row r="52" spans="2:12" ht="16.5">
      <c r="B52" s="20"/>
      <c r="C52" s="62"/>
      <c r="D52" s="62"/>
      <c r="E52" s="62"/>
      <c r="F52" s="62"/>
      <c r="G52" s="22"/>
      <c r="H52" s="22"/>
      <c r="I52" s="22"/>
      <c r="J52" s="22"/>
      <c r="K52" s="22"/>
      <c r="L52" s="22"/>
    </row>
    <row r="53" spans="2:12" ht="16.5">
      <c r="B53" s="20"/>
      <c r="C53" s="62"/>
      <c r="D53" s="62"/>
      <c r="E53" s="62"/>
      <c r="F53" s="62"/>
      <c r="G53" s="22"/>
      <c r="H53" s="22"/>
      <c r="I53" s="22"/>
      <c r="J53" s="22"/>
      <c r="K53" s="22"/>
      <c r="L53" s="22"/>
    </row>
    <row r="54" spans="2:12" ht="16.5">
      <c r="B54" s="20"/>
      <c r="C54" s="62"/>
      <c r="D54" s="62"/>
      <c r="E54" s="62"/>
      <c r="F54" s="62"/>
      <c r="G54" s="22"/>
      <c r="H54" s="22"/>
      <c r="I54" s="22"/>
      <c r="J54" s="22"/>
      <c r="K54" s="22"/>
      <c r="L54" s="22"/>
    </row>
    <row r="55" spans="2:12" ht="16.5">
      <c r="B55" s="20"/>
      <c r="C55" s="62"/>
      <c r="D55" s="62"/>
      <c r="E55" s="62"/>
      <c r="F55" s="62"/>
      <c r="G55" s="22"/>
      <c r="H55" s="22"/>
      <c r="I55" s="22"/>
      <c r="J55" s="22"/>
      <c r="K55" s="22"/>
      <c r="L55" s="22"/>
    </row>
    <row r="56" spans="2:12" ht="16.5">
      <c r="B56" s="20"/>
      <c r="C56" s="62"/>
      <c r="D56" s="62"/>
      <c r="E56" s="62"/>
      <c r="F56" s="62"/>
      <c r="G56" s="22"/>
      <c r="H56" s="22"/>
      <c r="I56" s="22"/>
      <c r="J56" s="22"/>
      <c r="K56" s="22"/>
      <c r="L56" s="22"/>
    </row>
    <row r="57" spans="2:12" ht="16.5">
      <c r="B57" s="20"/>
      <c r="C57" s="62"/>
      <c r="D57" s="62"/>
      <c r="E57" s="62"/>
      <c r="F57" s="62"/>
      <c r="G57" s="22"/>
      <c r="H57" s="22"/>
      <c r="I57" s="22"/>
      <c r="J57" s="22"/>
      <c r="K57" s="22"/>
      <c r="L57" s="22"/>
    </row>
    <row r="58" spans="2:12" ht="16.5">
      <c r="B58" s="20"/>
      <c r="C58" s="62"/>
      <c r="D58" s="62"/>
      <c r="E58" s="62"/>
      <c r="F58" s="62"/>
      <c r="G58" s="22"/>
      <c r="H58" s="22"/>
      <c r="I58" s="22"/>
      <c r="J58" s="22"/>
      <c r="K58" s="22"/>
      <c r="L58" s="22"/>
    </row>
    <row r="59" spans="2:12" ht="16.5">
      <c r="B59" s="20"/>
      <c r="C59" s="62"/>
      <c r="D59" s="62"/>
      <c r="E59" s="62"/>
      <c r="F59" s="62"/>
      <c r="G59" s="22"/>
      <c r="H59" s="22"/>
      <c r="I59" s="22"/>
      <c r="J59" s="22"/>
      <c r="K59" s="22"/>
      <c r="L59" s="22"/>
    </row>
    <row r="60" spans="2:12" ht="16.5">
      <c r="B60" s="22"/>
      <c r="C60" s="57"/>
      <c r="D60" s="22"/>
      <c r="E60" s="22"/>
      <c r="F60" s="22"/>
      <c r="G60" s="22"/>
      <c r="H60" s="22"/>
      <c r="I60" s="22"/>
      <c r="J60" s="22"/>
      <c r="K60" s="22"/>
      <c r="L60" s="22"/>
    </row>
    <row r="61" spans="2:12" ht="16.5">
      <c r="B61" s="48"/>
      <c r="C61" s="63"/>
      <c r="D61" s="55"/>
      <c r="E61" s="55"/>
      <c r="F61" s="55"/>
      <c r="G61" s="22"/>
      <c r="H61" s="22"/>
      <c r="I61" s="22"/>
      <c r="J61" s="22"/>
      <c r="K61" s="22"/>
      <c r="L61" s="22"/>
    </row>
    <row r="62" spans="2:12" ht="16.5">
      <c r="B62" s="48"/>
      <c r="C62" s="63"/>
      <c r="D62" s="55"/>
      <c r="E62" s="55"/>
      <c r="F62" s="55"/>
      <c r="G62" s="22"/>
      <c r="H62" s="22"/>
      <c r="I62" s="22"/>
      <c r="J62" s="22"/>
      <c r="K62" s="22"/>
      <c r="L62" s="22"/>
    </row>
    <row r="63" spans="2:12" ht="16.5">
      <c r="B63" s="48"/>
      <c r="C63" s="63"/>
      <c r="D63" s="55"/>
      <c r="E63" s="55"/>
      <c r="F63" s="55"/>
      <c r="G63" s="22"/>
      <c r="H63" s="22"/>
      <c r="I63" s="22"/>
      <c r="J63" s="22"/>
      <c r="K63" s="22"/>
      <c r="L63" s="22"/>
    </row>
    <row r="64" spans="2:12" ht="16.5">
      <c r="B64" s="48"/>
      <c r="C64" s="63"/>
      <c r="D64" s="55"/>
      <c r="E64" s="55"/>
      <c r="F64" s="55"/>
      <c r="G64" s="22"/>
      <c r="H64" s="22"/>
      <c r="I64" s="22"/>
      <c r="J64" s="22"/>
      <c r="K64" s="22"/>
      <c r="L64" s="22"/>
    </row>
    <row r="65" spans="2:12" ht="16.5">
      <c r="B65" s="48"/>
      <c r="C65" s="63"/>
      <c r="D65" s="55"/>
      <c r="E65" s="55"/>
      <c r="F65" s="55"/>
      <c r="G65" s="22"/>
      <c r="H65" s="22"/>
      <c r="I65" s="22"/>
      <c r="J65" s="22"/>
      <c r="K65" s="22"/>
      <c r="L65" s="22"/>
    </row>
    <row r="66" spans="2:12" ht="16.5">
      <c r="B66" s="20"/>
      <c r="C66" s="63"/>
      <c r="D66" s="55"/>
      <c r="E66" s="55"/>
      <c r="F66" s="55"/>
      <c r="G66" s="22"/>
      <c r="H66" s="22"/>
      <c r="I66" s="22"/>
      <c r="J66" s="22"/>
      <c r="K66" s="22"/>
      <c r="L66" s="22"/>
    </row>
    <row r="67" spans="2:12" ht="16.5">
      <c r="B67" s="20"/>
      <c r="C67" s="63"/>
      <c r="D67" s="22"/>
      <c r="E67" s="22"/>
      <c r="F67" s="22"/>
      <c r="G67" s="22"/>
      <c r="H67" s="22"/>
      <c r="I67" s="22"/>
      <c r="J67" s="22"/>
      <c r="K67" s="22"/>
      <c r="L67" s="22"/>
    </row>
    <row r="68" spans="2:12" ht="16.5">
      <c r="B68" s="22"/>
      <c r="C68" s="57"/>
      <c r="D68" s="55"/>
      <c r="E68" s="55"/>
      <c r="F68" s="55"/>
      <c r="G68" s="22"/>
      <c r="H68" s="22"/>
      <c r="I68" s="22"/>
      <c r="J68" s="22"/>
      <c r="K68" s="22"/>
      <c r="L68" s="22"/>
    </row>
    <row r="69" spans="2:12" ht="16.5">
      <c r="B69" s="21"/>
      <c r="C69" s="21"/>
      <c r="D69" s="21"/>
      <c r="E69" s="21"/>
      <c r="F69" s="21"/>
      <c r="G69" s="22"/>
      <c r="H69" s="22"/>
      <c r="I69" s="22"/>
      <c r="J69" s="22"/>
      <c r="K69" s="22"/>
      <c r="L69" s="22"/>
    </row>
    <row r="70" spans="2:12" ht="16.5">
      <c r="B70" s="21"/>
      <c r="C70" s="21"/>
      <c r="D70" s="21"/>
      <c r="E70" s="21"/>
      <c r="F70" s="21"/>
      <c r="G70" s="22"/>
      <c r="H70" s="22"/>
      <c r="I70" s="22"/>
      <c r="J70" s="22"/>
      <c r="K70" s="22"/>
      <c r="L70" s="22"/>
    </row>
    <row r="71" spans="2:12" ht="16.5">
      <c r="B71" s="21"/>
      <c r="C71" s="21"/>
      <c r="D71" s="21"/>
      <c r="E71" s="21"/>
      <c r="F71" s="21"/>
      <c r="G71" s="22"/>
      <c r="H71" s="22"/>
      <c r="I71" s="22"/>
      <c r="J71" s="22"/>
      <c r="K71" s="22"/>
      <c r="L71" s="22"/>
    </row>
    <row r="72" spans="2:12" ht="16.5">
      <c r="B72" s="21"/>
      <c r="C72" s="21"/>
      <c r="D72" s="21"/>
      <c r="E72" s="21"/>
      <c r="F72" s="21"/>
      <c r="G72" s="22"/>
      <c r="H72" s="22"/>
      <c r="I72" s="22"/>
      <c r="J72" s="22"/>
      <c r="K72" s="22"/>
      <c r="L72" s="22"/>
    </row>
    <row r="73" spans="2:12" ht="16.5">
      <c r="B73" s="20"/>
      <c r="C73" s="21"/>
      <c r="D73" s="21"/>
      <c r="E73" s="21"/>
      <c r="F73" s="21"/>
      <c r="G73" s="22"/>
      <c r="H73" s="22"/>
      <c r="I73" s="22"/>
      <c r="J73" s="22"/>
      <c r="K73" s="22"/>
      <c r="L73" s="22"/>
    </row>
    <row r="74" spans="2:12" ht="16.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 ht="16.5">
      <c r="B75" s="22"/>
      <c r="C75" s="23"/>
      <c r="D75" s="23"/>
      <c r="E75" s="23"/>
      <c r="F75" s="23"/>
      <c r="G75" s="22"/>
      <c r="H75" s="22"/>
      <c r="I75" s="22"/>
      <c r="J75" s="22"/>
      <c r="K75" s="22"/>
      <c r="L75" s="22"/>
    </row>
    <row r="76" spans="2:12" ht="16.5">
      <c r="B76" s="22"/>
      <c r="C76" s="23"/>
      <c r="D76" s="23"/>
      <c r="E76" s="23"/>
      <c r="F76" s="23"/>
      <c r="G76" s="22"/>
      <c r="H76" s="22"/>
      <c r="I76" s="22"/>
      <c r="J76" s="22"/>
      <c r="K76" s="22"/>
      <c r="L76" s="22"/>
    </row>
    <row r="77" spans="2:12" ht="16.5">
      <c r="B77" s="22"/>
      <c r="C77" s="23"/>
      <c r="D77" s="23"/>
      <c r="E77" s="23"/>
      <c r="F77" s="23"/>
      <c r="G77" s="22"/>
      <c r="H77" s="22"/>
      <c r="I77" s="22"/>
      <c r="J77" s="22"/>
      <c r="K77" s="22"/>
      <c r="L77" s="22"/>
    </row>
    <row r="78" spans="2:12" ht="16.5">
      <c r="B78" s="22"/>
      <c r="C78" s="24"/>
      <c r="D78" s="23"/>
      <c r="E78" s="23"/>
      <c r="F78" s="23"/>
      <c r="G78" s="22"/>
      <c r="H78" s="22"/>
      <c r="I78" s="22"/>
      <c r="J78" s="22"/>
      <c r="K78" s="22"/>
      <c r="L78" s="22"/>
    </row>
    <row r="79" spans="2:12" ht="16.5">
      <c r="B79" s="20"/>
      <c r="C79" s="23"/>
      <c r="D79" s="23"/>
      <c r="E79" s="23"/>
      <c r="F79" s="23"/>
      <c r="G79" s="22"/>
      <c r="H79" s="22"/>
      <c r="I79" s="22"/>
      <c r="J79" s="22"/>
      <c r="K79" s="22"/>
      <c r="L79" s="22"/>
    </row>
    <row r="80" spans="2:12" ht="16.5">
      <c r="B80" s="22"/>
      <c r="C80" s="57"/>
      <c r="D80" s="22"/>
      <c r="E80" s="22"/>
      <c r="F80" s="22"/>
      <c r="G80" s="22"/>
      <c r="H80" s="22"/>
      <c r="I80" s="22"/>
      <c r="J80" s="22"/>
      <c r="K80" s="22"/>
      <c r="L80" s="22"/>
    </row>
    <row r="81" spans="2:12" ht="16.5">
      <c r="B81" s="20"/>
      <c r="C81" s="64"/>
      <c r="D81" s="22"/>
      <c r="E81" s="22"/>
      <c r="F81" s="22"/>
      <c r="G81" s="22"/>
      <c r="H81" s="22"/>
      <c r="I81" s="22"/>
      <c r="J81" s="22"/>
      <c r="K81" s="22"/>
      <c r="L81" s="22"/>
    </row>
    <row r="82" spans="2:12" ht="16.5">
      <c r="B82" s="20"/>
      <c r="C82" s="63"/>
      <c r="D82" s="62"/>
      <c r="E82" s="62"/>
      <c r="F82" s="62"/>
      <c r="G82" s="22"/>
      <c r="H82" s="22"/>
      <c r="I82" s="22"/>
      <c r="J82" s="22"/>
      <c r="K82" s="22"/>
      <c r="L82" s="22"/>
    </row>
    <row r="83" spans="2:12" ht="16.5">
      <c r="B83" s="20"/>
      <c r="C83" s="63"/>
      <c r="D83" s="62"/>
      <c r="E83" s="62"/>
      <c r="F83" s="62"/>
      <c r="G83" s="22"/>
      <c r="H83" s="22"/>
      <c r="I83" s="22"/>
      <c r="J83" s="22"/>
      <c r="K83" s="22"/>
      <c r="L83" s="22"/>
    </row>
    <row r="84" spans="2:12" ht="16.5">
      <c r="B84" s="20"/>
      <c r="C84" s="57"/>
      <c r="D84" s="55"/>
      <c r="E84" s="55"/>
      <c r="F84" s="55"/>
      <c r="G84" s="22"/>
      <c r="H84" s="22"/>
      <c r="I84" s="22"/>
      <c r="J84" s="22"/>
      <c r="K84" s="22"/>
      <c r="L84" s="22"/>
    </row>
    <row r="85" spans="2:12" ht="16.5">
      <c r="B85" s="20"/>
      <c r="C85" s="63"/>
      <c r="D85" s="55"/>
      <c r="E85" s="55"/>
      <c r="F85" s="55"/>
      <c r="G85" s="22"/>
      <c r="H85" s="22"/>
      <c r="I85" s="22"/>
      <c r="J85" s="22"/>
      <c r="K85" s="22"/>
      <c r="L85" s="22"/>
    </row>
    <row r="86" spans="2:12" ht="16.5">
      <c r="B86" s="20"/>
      <c r="C86" s="57"/>
      <c r="D86" s="57"/>
      <c r="E86" s="57"/>
      <c r="F86" s="57"/>
      <c r="G86" s="22"/>
      <c r="H86" s="22"/>
      <c r="I86" s="22"/>
      <c r="J86" s="22"/>
      <c r="K86" s="22"/>
      <c r="L86" s="22"/>
    </row>
    <row r="87" spans="2:12" ht="16.5">
      <c r="B87" s="20"/>
      <c r="C87" s="57"/>
      <c r="D87" s="57"/>
      <c r="E87" s="57"/>
      <c r="F87" s="57"/>
      <c r="G87" s="22"/>
      <c r="H87" s="22"/>
      <c r="I87" s="22"/>
      <c r="J87" s="22"/>
      <c r="K87" s="22"/>
      <c r="L87" s="22"/>
    </row>
    <row r="88" spans="2:12" ht="16.5">
      <c r="B88" s="20"/>
      <c r="C88" s="63"/>
      <c r="D88" s="62"/>
      <c r="E88" s="62"/>
      <c r="F88" s="62"/>
      <c r="G88" s="22"/>
      <c r="H88" s="22"/>
      <c r="I88" s="22"/>
      <c r="J88" s="22"/>
      <c r="K88" s="22"/>
      <c r="L88" s="22"/>
    </row>
    <row r="89" spans="2:12" ht="16.5">
      <c r="B89" s="20"/>
      <c r="C89" s="63"/>
      <c r="D89" s="62"/>
      <c r="E89" s="62"/>
      <c r="F89" s="62"/>
      <c r="G89" s="22"/>
      <c r="H89" s="22"/>
      <c r="I89" s="22"/>
      <c r="J89" s="22"/>
      <c r="K89" s="22"/>
      <c r="L89" s="22"/>
    </row>
    <row r="90" spans="2:12" ht="16.5">
      <c r="B90" s="20"/>
      <c r="C90" s="63"/>
      <c r="D90" s="62"/>
      <c r="E90" s="62"/>
      <c r="F90" s="62"/>
      <c r="G90" s="22"/>
      <c r="H90" s="22"/>
      <c r="I90" s="22"/>
      <c r="J90" s="22"/>
      <c r="K90" s="22"/>
      <c r="L90" s="22"/>
    </row>
    <row r="91" spans="2:12" ht="16.5">
      <c r="B91" s="20"/>
      <c r="C91" s="57"/>
      <c r="D91" s="55"/>
      <c r="E91" s="55"/>
      <c r="F91" s="55"/>
      <c r="G91" s="22"/>
      <c r="H91" s="22"/>
      <c r="I91" s="22"/>
      <c r="J91" s="22"/>
      <c r="K91" s="22"/>
      <c r="L91" s="22"/>
    </row>
    <row r="92" spans="2:12" ht="16.5">
      <c r="B92" s="20"/>
      <c r="C92" s="63"/>
      <c r="D92" s="57"/>
      <c r="E92" s="57"/>
      <c r="F92" s="57"/>
      <c r="G92" s="22"/>
      <c r="H92" s="22"/>
      <c r="I92" s="22"/>
      <c r="J92" s="22"/>
      <c r="K92" s="22"/>
      <c r="L92" s="22"/>
    </row>
    <row r="93" spans="2:12" ht="16.5">
      <c r="B93" s="22"/>
      <c r="C93" s="57"/>
      <c r="D93" s="22"/>
      <c r="E93" s="22"/>
      <c r="F93" s="22"/>
      <c r="G93" s="22"/>
      <c r="H93" s="22"/>
      <c r="I93" s="22"/>
      <c r="J93" s="22"/>
      <c r="K93" s="22"/>
      <c r="L93" s="22"/>
    </row>
    <row r="94" spans="2:12" ht="16.5">
      <c r="B94" s="20"/>
      <c r="C94" s="57"/>
      <c r="D94" s="22"/>
      <c r="E94" s="22"/>
      <c r="F94" s="22"/>
      <c r="G94" s="22"/>
      <c r="H94" s="22"/>
      <c r="I94" s="22"/>
      <c r="J94" s="22"/>
      <c r="K94" s="22"/>
      <c r="L94" s="22"/>
    </row>
    <row r="95" spans="2:12" ht="16.5">
      <c r="B95" s="20"/>
      <c r="C95" s="63"/>
      <c r="D95" s="62"/>
      <c r="E95" s="62"/>
      <c r="F95" s="62"/>
      <c r="G95" s="22"/>
      <c r="H95" s="22"/>
      <c r="I95" s="22"/>
      <c r="J95" s="22"/>
      <c r="K95" s="22"/>
      <c r="L95" s="22"/>
    </row>
    <row r="96" spans="2:12" ht="16.5">
      <c r="B96" s="20"/>
      <c r="C96" s="63"/>
      <c r="D96" s="62"/>
      <c r="E96" s="62"/>
      <c r="F96" s="62"/>
      <c r="G96" s="22"/>
      <c r="H96" s="22"/>
      <c r="I96" s="22"/>
      <c r="J96" s="22"/>
      <c r="K96" s="22"/>
      <c r="L96" s="22"/>
    </row>
    <row r="97" spans="2:12" ht="16.5">
      <c r="B97" s="20"/>
      <c r="C97" s="63"/>
      <c r="D97" s="62"/>
      <c r="E97" s="62"/>
      <c r="F97" s="62"/>
      <c r="G97" s="22"/>
      <c r="H97" s="22"/>
      <c r="I97" s="22"/>
      <c r="J97" s="22"/>
      <c r="K97" s="22"/>
      <c r="L97" s="22"/>
    </row>
    <row r="98" spans="2:12" ht="16.5">
      <c r="B98" s="20"/>
      <c r="C98" s="63"/>
      <c r="D98" s="62"/>
      <c r="E98" s="62"/>
      <c r="F98" s="62"/>
      <c r="G98" s="22"/>
      <c r="H98" s="22"/>
      <c r="I98" s="22"/>
      <c r="J98" s="22"/>
      <c r="K98" s="22"/>
      <c r="L98" s="22"/>
    </row>
    <row r="99" spans="2:12" ht="16.5">
      <c r="B99" s="20"/>
      <c r="C99" s="63"/>
      <c r="D99" s="62"/>
      <c r="E99" s="62"/>
      <c r="F99" s="62"/>
      <c r="G99" s="22"/>
      <c r="H99" s="22"/>
      <c r="I99" s="22"/>
      <c r="J99" s="22"/>
      <c r="K99" s="22"/>
      <c r="L99" s="22"/>
    </row>
    <row r="100" spans="2:12" ht="16.5">
      <c r="B100" s="20"/>
      <c r="C100" s="63"/>
      <c r="D100" s="62"/>
      <c r="E100" s="62"/>
      <c r="F100" s="62"/>
      <c r="G100" s="22"/>
      <c r="H100" s="22"/>
      <c r="I100" s="22"/>
      <c r="J100" s="22"/>
      <c r="K100" s="22"/>
      <c r="L100" s="22"/>
    </row>
    <row r="101" spans="2:12" ht="16.5">
      <c r="B101" s="20"/>
      <c r="C101" s="63"/>
      <c r="D101" s="62"/>
      <c r="E101" s="62"/>
      <c r="F101" s="62"/>
      <c r="G101" s="22"/>
      <c r="H101" s="22"/>
      <c r="I101" s="22"/>
      <c r="J101" s="22"/>
      <c r="K101" s="22"/>
      <c r="L101" s="22"/>
    </row>
    <row r="102" spans="2:12" ht="16.5">
      <c r="B102" s="20"/>
      <c r="C102" s="63"/>
      <c r="D102" s="62"/>
      <c r="E102" s="62"/>
      <c r="F102" s="62"/>
      <c r="G102" s="22"/>
      <c r="H102" s="22"/>
      <c r="I102" s="22"/>
      <c r="J102" s="22"/>
      <c r="K102" s="22"/>
      <c r="L102" s="22"/>
    </row>
    <row r="103" spans="2:12" ht="16.5">
      <c r="B103" s="20"/>
      <c r="C103" s="63"/>
      <c r="D103" s="62"/>
      <c r="E103" s="62"/>
      <c r="F103" s="62"/>
      <c r="G103" s="22"/>
      <c r="H103" s="22"/>
      <c r="I103" s="22"/>
      <c r="J103" s="22"/>
      <c r="K103" s="22"/>
      <c r="L103" s="22"/>
    </row>
    <row r="104" spans="2:12" ht="16.5">
      <c r="B104" s="20"/>
      <c r="C104" s="57"/>
      <c r="D104" s="62"/>
      <c r="E104" s="62"/>
      <c r="F104" s="62"/>
      <c r="G104" s="22"/>
      <c r="H104" s="22"/>
      <c r="I104" s="22"/>
      <c r="J104" s="22"/>
      <c r="K104" s="22"/>
      <c r="L104" s="22"/>
    </row>
    <row r="105" spans="2:12" ht="16.5">
      <c r="B105" s="20"/>
      <c r="C105" s="63"/>
      <c r="D105" s="55"/>
      <c r="E105" s="55"/>
      <c r="F105" s="55"/>
      <c r="G105" s="22"/>
      <c r="H105" s="22"/>
      <c r="I105" s="22"/>
      <c r="J105" s="22"/>
      <c r="K105" s="22"/>
      <c r="L105" s="22"/>
    </row>
    <row r="106" spans="2:12" ht="16.5">
      <c r="B106" s="22"/>
      <c r="C106" s="57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 ht="16.5">
      <c r="B107" s="22"/>
      <c r="C107" s="63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 ht="16.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 ht="16.5">
      <c r="B109" s="20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 ht="16.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 ht="16.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 ht="16.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 ht="16.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 ht="16.5">
      <c r="B114" s="21"/>
      <c r="C114" s="21"/>
      <c r="D114" s="21"/>
      <c r="E114" s="21"/>
      <c r="F114" s="21"/>
      <c r="G114" s="22"/>
      <c r="H114" s="22"/>
      <c r="I114" s="22"/>
      <c r="J114" s="22"/>
      <c r="K114" s="22"/>
      <c r="L114" s="22"/>
    </row>
    <row r="115" spans="2:12" ht="16.5">
      <c r="B115" s="21"/>
      <c r="C115" s="21"/>
      <c r="D115" s="21"/>
      <c r="E115" s="21"/>
      <c r="F115" s="21"/>
      <c r="G115" s="22"/>
      <c r="H115" s="22"/>
      <c r="I115" s="22"/>
      <c r="J115" s="22"/>
      <c r="K115" s="22"/>
      <c r="L115" s="22"/>
    </row>
    <row r="116" spans="2:12" ht="16.5">
      <c r="B116" s="21"/>
      <c r="C116" s="21"/>
      <c r="D116" s="21"/>
      <c r="E116" s="21"/>
      <c r="F116" s="21"/>
      <c r="G116" s="22"/>
      <c r="H116" s="22"/>
      <c r="I116" s="22"/>
      <c r="J116" s="22"/>
      <c r="K116" s="22"/>
      <c r="L116" s="22"/>
    </row>
    <row r="117" spans="2:6" ht="14.25">
      <c r="B117" s="65"/>
      <c r="C117" s="65"/>
      <c r="D117" s="65"/>
      <c r="E117" s="65"/>
      <c r="F117" s="65"/>
    </row>
    <row r="118" spans="2:6" ht="14.25">
      <c r="B118" s="15"/>
      <c r="C118" s="65"/>
      <c r="D118" s="65"/>
      <c r="E118" s="65"/>
      <c r="F118" s="65"/>
    </row>
    <row r="119" spans="2:6" ht="14.25">
      <c r="B119" s="15"/>
      <c r="C119" s="65"/>
      <c r="D119" s="65"/>
      <c r="E119" s="65"/>
      <c r="F119" s="65"/>
    </row>
    <row r="120" spans="2:6" ht="14.25">
      <c r="B120" s="65"/>
      <c r="C120" s="65"/>
      <c r="D120" s="65"/>
      <c r="E120" s="65"/>
      <c r="F120" s="65"/>
    </row>
    <row r="121" spans="2:6" ht="14.25">
      <c r="B121" s="65"/>
      <c r="C121" s="65"/>
      <c r="D121" s="65"/>
      <c r="E121" s="65"/>
      <c r="F121" s="65"/>
    </row>
    <row r="122" spans="2:9" ht="14.25">
      <c r="B122" s="15"/>
      <c r="C122" s="66"/>
      <c r="D122" s="67"/>
      <c r="E122" s="67"/>
      <c r="F122" s="67"/>
      <c r="G122" s="67"/>
      <c r="H122" s="67"/>
      <c r="I122" s="67"/>
    </row>
    <row r="123" spans="2:9" ht="14.25">
      <c r="B123" s="15"/>
      <c r="C123" s="66"/>
      <c r="D123" s="67"/>
      <c r="E123" s="67"/>
      <c r="F123" s="67"/>
      <c r="G123" s="67"/>
      <c r="H123" s="67"/>
      <c r="I123" s="67"/>
    </row>
    <row r="124" spans="3:9" ht="14.25">
      <c r="C124" s="66"/>
      <c r="D124" s="67"/>
      <c r="E124" s="67"/>
      <c r="F124" s="67"/>
      <c r="G124" s="67"/>
      <c r="H124" s="67"/>
      <c r="I124" s="67"/>
    </row>
    <row r="125" spans="2:9" ht="14.25">
      <c r="B125" s="15"/>
      <c r="C125" s="66"/>
      <c r="D125" s="67"/>
      <c r="E125" s="67"/>
      <c r="F125" s="67"/>
      <c r="G125" s="67"/>
      <c r="H125" s="67"/>
      <c r="I125" s="67"/>
    </row>
    <row r="126" spans="2:9" ht="14.25">
      <c r="B126" s="15"/>
      <c r="C126" s="66"/>
      <c r="D126" s="67"/>
      <c r="E126" s="67"/>
      <c r="F126" s="67"/>
      <c r="G126" s="67"/>
      <c r="H126" s="67"/>
      <c r="I126" s="67"/>
    </row>
    <row r="127" spans="2:9" ht="14.25">
      <c r="B127" s="15"/>
      <c r="C127" s="66"/>
      <c r="D127" s="67"/>
      <c r="E127" s="67"/>
      <c r="F127" s="67"/>
      <c r="G127" s="67"/>
      <c r="H127" s="67"/>
      <c r="I127" s="67"/>
    </row>
    <row r="128" spans="2:9" ht="14.25">
      <c r="B128" s="15"/>
      <c r="C128" s="66"/>
      <c r="D128" s="67"/>
      <c r="E128" s="67"/>
      <c r="F128" s="67"/>
      <c r="G128" s="67"/>
      <c r="H128" s="67"/>
      <c r="I128" s="67"/>
    </row>
    <row r="129" spans="2:9" ht="14.25">
      <c r="B129" s="15"/>
      <c r="C129" s="66"/>
      <c r="D129" s="67"/>
      <c r="E129" s="67"/>
      <c r="F129" s="67"/>
      <c r="G129" s="67"/>
      <c r="H129" s="67"/>
      <c r="I129" s="67"/>
    </row>
    <row r="130" spans="2:9" ht="14.25">
      <c r="B130" s="15"/>
      <c r="C130" s="66"/>
      <c r="D130" s="67"/>
      <c r="E130" s="67"/>
      <c r="F130" s="67"/>
      <c r="G130" s="67"/>
      <c r="H130" s="67"/>
      <c r="I130" s="67"/>
    </row>
    <row r="131" spans="2:9" ht="14.25">
      <c r="B131" s="15"/>
      <c r="C131" s="66"/>
      <c r="D131" s="67"/>
      <c r="E131" s="67"/>
      <c r="F131" s="67"/>
      <c r="G131" s="67"/>
      <c r="H131" s="67"/>
      <c r="I131" s="67"/>
    </row>
    <row r="132" spans="2:9" ht="14.25">
      <c r="B132" s="15"/>
      <c r="C132" s="66"/>
      <c r="D132" s="67"/>
      <c r="E132" s="67"/>
      <c r="F132" s="67"/>
      <c r="G132" s="67"/>
      <c r="H132" s="67"/>
      <c r="I132" s="67"/>
    </row>
    <row r="133" spans="2:9" ht="14.25">
      <c r="B133" s="15"/>
      <c r="C133" s="66"/>
      <c r="D133" s="67"/>
      <c r="E133" s="67"/>
      <c r="F133" s="67"/>
      <c r="G133" s="67"/>
      <c r="H133" s="67"/>
      <c r="I133" s="67"/>
    </row>
    <row r="134" spans="3:9" ht="14.25">
      <c r="C134" s="66"/>
      <c r="D134" s="67"/>
      <c r="E134" s="67"/>
      <c r="F134" s="67"/>
      <c r="G134" s="67"/>
      <c r="H134" s="67"/>
      <c r="I134" s="67"/>
    </row>
    <row r="135" spans="2:9" ht="14.25">
      <c r="B135" s="15"/>
      <c r="C135" s="66"/>
      <c r="D135" s="67"/>
      <c r="E135" s="67"/>
      <c r="F135" s="67"/>
      <c r="G135" s="67"/>
      <c r="H135" s="67"/>
      <c r="I135" s="67"/>
    </row>
    <row r="136" spans="3:9" ht="14.25">
      <c r="C136" s="66"/>
      <c r="D136" s="67"/>
      <c r="E136" s="67"/>
      <c r="F136" s="67"/>
      <c r="G136" s="67"/>
      <c r="H136" s="67"/>
      <c r="I136" s="67"/>
    </row>
    <row r="137" spans="2:9" ht="14.25">
      <c r="B137" s="15"/>
      <c r="C137" s="66"/>
      <c r="D137" s="67"/>
      <c r="E137" s="67"/>
      <c r="F137" s="67"/>
      <c r="G137" s="67"/>
      <c r="H137" s="67"/>
      <c r="I137" s="67"/>
    </row>
    <row r="138" spans="2:9" ht="14.25">
      <c r="B138" s="15"/>
      <c r="C138" s="66"/>
      <c r="D138" s="67"/>
      <c r="E138" s="67"/>
      <c r="F138" s="67"/>
      <c r="G138" s="67"/>
      <c r="H138" s="67"/>
      <c r="I138" s="67"/>
    </row>
    <row r="139" spans="2:9" ht="14.25">
      <c r="B139" s="15"/>
      <c r="C139" s="66"/>
      <c r="D139" s="67"/>
      <c r="E139" s="67"/>
      <c r="F139" s="67"/>
      <c r="G139" s="67"/>
      <c r="H139" s="67"/>
      <c r="I139" s="67"/>
    </row>
    <row r="140" spans="3:9" ht="14.25">
      <c r="C140" s="66"/>
      <c r="D140" s="67"/>
      <c r="E140" s="67"/>
      <c r="F140" s="67"/>
      <c r="G140" s="67"/>
      <c r="H140" s="67"/>
      <c r="I140" s="67"/>
    </row>
    <row r="141" spans="2:9" ht="14.25">
      <c r="B141" s="15"/>
      <c r="C141" s="66"/>
      <c r="D141" s="67"/>
      <c r="E141" s="67"/>
      <c r="F141" s="67"/>
      <c r="G141" s="67"/>
      <c r="H141" s="67"/>
      <c r="I141" s="67"/>
    </row>
    <row r="142" spans="3:9" ht="14.25">
      <c r="C142" s="66"/>
      <c r="D142" s="67"/>
      <c r="E142" s="67"/>
      <c r="F142" s="67"/>
      <c r="G142" s="67"/>
      <c r="H142" s="67"/>
      <c r="I142" s="67"/>
    </row>
    <row r="143" spans="2:9" ht="14.25">
      <c r="B143" s="15"/>
      <c r="C143" s="66"/>
      <c r="D143" s="67"/>
      <c r="E143" s="67"/>
      <c r="F143" s="67"/>
      <c r="G143" s="67"/>
      <c r="H143" s="67"/>
      <c r="I143" s="67"/>
    </row>
    <row r="144" spans="3:9" ht="14.25">
      <c r="C144" s="67"/>
      <c r="D144" s="67"/>
      <c r="E144" s="67"/>
      <c r="F144" s="67"/>
      <c r="G144" s="67"/>
      <c r="H144" s="67"/>
      <c r="I144" s="67"/>
    </row>
    <row r="145" spans="3:9" ht="14.25">
      <c r="C145" s="67"/>
      <c r="D145" s="67"/>
      <c r="E145" s="67"/>
      <c r="F145" s="67"/>
      <c r="G145" s="67"/>
      <c r="H145" s="67"/>
      <c r="I145" s="67"/>
    </row>
    <row r="146" spans="3:9" ht="14.25">
      <c r="C146" s="67"/>
      <c r="D146" s="67"/>
      <c r="E146" s="67"/>
      <c r="F146" s="67"/>
      <c r="G146" s="67"/>
      <c r="H146" s="67"/>
      <c r="I146" s="67"/>
    </row>
    <row r="147" spans="3:9" ht="14.25">
      <c r="C147" s="67"/>
      <c r="D147" s="67"/>
      <c r="E147" s="67"/>
      <c r="F147" s="67"/>
      <c r="G147" s="67"/>
      <c r="H147" s="67"/>
      <c r="I147" s="67"/>
    </row>
    <row r="148" spans="3:9" ht="14.25">
      <c r="C148" s="67"/>
      <c r="D148" s="67"/>
      <c r="E148" s="67"/>
      <c r="F148" s="67"/>
      <c r="G148" s="67"/>
      <c r="H148" s="67"/>
      <c r="I148" s="67"/>
    </row>
    <row r="149" spans="3:9" ht="14.25">
      <c r="C149" s="67"/>
      <c r="D149" s="67"/>
      <c r="E149" s="67"/>
      <c r="F149" s="67"/>
      <c r="G149" s="67"/>
      <c r="H149" s="67"/>
      <c r="I149" s="67"/>
    </row>
    <row r="150" spans="3:9" ht="14.25">
      <c r="C150" s="67"/>
      <c r="D150" s="67"/>
      <c r="E150" s="67"/>
      <c r="F150" s="67"/>
      <c r="G150" s="67"/>
      <c r="H150" s="67"/>
      <c r="I150" s="67"/>
    </row>
    <row r="151" spans="3:9" ht="14.25">
      <c r="C151" s="67"/>
      <c r="D151" s="67"/>
      <c r="E151" s="67"/>
      <c r="F151" s="67"/>
      <c r="G151" s="67"/>
      <c r="H151" s="67"/>
      <c r="I151" s="67"/>
    </row>
    <row r="152" spans="3:9" ht="14.25">
      <c r="C152" s="67"/>
      <c r="D152" s="67"/>
      <c r="E152" s="67"/>
      <c r="F152" s="67"/>
      <c r="G152" s="67"/>
      <c r="H152" s="67"/>
      <c r="I152" s="67"/>
    </row>
    <row r="153" spans="3:9" ht="14.25">
      <c r="C153" s="67"/>
      <c r="D153" s="67"/>
      <c r="E153" s="67"/>
      <c r="F153" s="67"/>
      <c r="G153" s="67"/>
      <c r="H153" s="67"/>
      <c r="I153" s="67"/>
    </row>
    <row r="154" spans="3:9" ht="14.25">
      <c r="C154" s="67"/>
      <c r="D154" s="67"/>
      <c r="E154" s="67"/>
      <c r="F154" s="67"/>
      <c r="G154" s="67"/>
      <c r="H154" s="67"/>
      <c r="I154" s="67"/>
    </row>
    <row r="155" spans="3:9" ht="14.25">
      <c r="C155" s="67"/>
      <c r="D155" s="67"/>
      <c r="E155" s="67"/>
      <c r="F155" s="67"/>
      <c r="G155" s="67"/>
      <c r="H155" s="67"/>
      <c r="I155" s="67"/>
    </row>
    <row r="156" spans="3:9" ht="14.25">
      <c r="C156" s="67"/>
      <c r="D156" s="67"/>
      <c r="E156" s="67"/>
      <c r="F156" s="67"/>
      <c r="G156" s="67"/>
      <c r="H156" s="67"/>
      <c r="I156" s="67"/>
    </row>
    <row r="157" spans="3:9" ht="14.25">
      <c r="C157" s="67"/>
      <c r="D157" s="67"/>
      <c r="E157" s="67"/>
      <c r="F157" s="67"/>
      <c r="G157" s="67"/>
      <c r="H157" s="67"/>
      <c r="I157" s="67"/>
    </row>
    <row r="158" spans="3:9" ht="14.25">
      <c r="C158" s="67"/>
      <c r="D158" s="67"/>
      <c r="E158" s="67"/>
      <c r="F158" s="67"/>
      <c r="G158" s="67"/>
      <c r="H158" s="67"/>
      <c r="I158" s="67"/>
    </row>
    <row r="159" spans="3:9" ht="14.25">
      <c r="C159" s="67"/>
      <c r="D159" s="67"/>
      <c r="E159" s="67"/>
      <c r="F159" s="67"/>
      <c r="G159" s="67"/>
      <c r="H159" s="67"/>
      <c r="I159" s="67"/>
    </row>
    <row r="160" spans="3:9" ht="14.25">
      <c r="C160" s="67"/>
      <c r="D160" s="67"/>
      <c r="E160" s="67"/>
      <c r="F160" s="67"/>
      <c r="G160" s="67"/>
      <c r="H160" s="67"/>
      <c r="I160" s="67"/>
    </row>
    <row r="161" spans="3:9" ht="14.25">
      <c r="C161" s="67"/>
      <c r="D161" s="67"/>
      <c r="E161" s="67"/>
      <c r="F161" s="67"/>
      <c r="G161" s="67"/>
      <c r="H161" s="67"/>
      <c r="I161" s="67"/>
    </row>
    <row r="162" spans="3:9" ht="14.25">
      <c r="C162" s="67"/>
      <c r="D162" s="67"/>
      <c r="E162" s="67"/>
      <c r="F162" s="67"/>
      <c r="G162" s="67"/>
      <c r="H162" s="67"/>
      <c r="I162" s="67"/>
    </row>
    <row r="163" spans="3:9" ht="14.25">
      <c r="C163" s="67"/>
      <c r="D163" s="67"/>
      <c r="E163" s="67"/>
      <c r="F163" s="67"/>
      <c r="G163" s="67"/>
      <c r="H163" s="67"/>
      <c r="I163" s="67"/>
    </row>
    <row r="164" spans="3:9" ht="14.25">
      <c r="C164" s="67"/>
      <c r="D164" s="67"/>
      <c r="E164" s="67"/>
      <c r="F164" s="67"/>
      <c r="G164" s="67"/>
      <c r="H164" s="67"/>
      <c r="I164" s="67"/>
    </row>
    <row r="165" spans="3:9" ht="14.25">
      <c r="C165" s="67"/>
      <c r="D165" s="67"/>
      <c r="E165" s="67"/>
      <c r="F165" s="67"/>
      <c r="G165" s="67"/>
      <c r="H165" s="67"/>
      <c r="I165" s="67"/>
    </row>
    <row r="166" spans="3:9" ht="14.25">
      <c r="C166" s="67"/>
      <c r="D166" s="67"/>
      <c r="E166" s="67"/>
      <c r="F166" s="67"/>
      <c r="G166" s="67"/>
      <c r="H166" s="67"/>
      <c r="I166" s="67"/>
    </row>
    <row r="167" spans="3:9" ht="14.25">
      <c r="C167" s="67"/>
      <c r="D167" s="67"/>
      <c r="E167" s="67"/>
      <c r="F167" s="67"/>
      <c r="G167" s="67"/>
      <c r="H167" s="67"/>
      <c r="I167" s="67"/>
    </row>
    <row r="168" spans="3:9" ht="14.25">
      <c r="C168" s="67"/>
      <c r="D168" s="67"/>
      <c r="E168" s="67"/>
      <c r="F168" s="67"/>
      <c r="G168" s="67"/>
      <c r="H168" s="67"/>
      <c r="I168" s="67"/>
    </row>
    <row r="169" spans="3:9" ht="14.25">
      <c r="C169" s="67"/>
      <c r="D169" s="67"/>
      <c r="E169" s="67"/>
      <c r="F169" s="67"/>
      <c r="G169" s="67"/>
      <c r="H169" s="67"/>
      <c r="I169" s="67"/>
    </row>
    <row r="170" spans="3:9" ht="14.25">
      <c r="C170" s="67"/>
      <c r="D170" s="67"/>
      <c r="E170" s="67"/>
      <c r="F170" s="67"/>
      <c r="G170" s="67"/>
      <c r="H170" s="67"/>
      <c r="I170" s="67"/>
    </row>
    <row r="171" spans="3:9" ht="14.25">
      <c r="C171" s="67"/>
      <c r="D171" s="67"/>
      <c r="E171" s="67"/>
      <c r="F171" s="67"/>
      <c r="G171" s="67"/>
      <c r="H171" s="67"/>
      <c r="I171" s="67"/>
    </row>
    <row r="172" spans="3:9" ht="14.25">
      <c r="C172" s="67"/>
      <c r="D172" s="67"/>
      <c r="E172" s="67"/>
      <c r="F172" s="67"/>
      <c r="G172" s="67"/>
      <c r="H172" s="67"/>
      <c r="I172" s="67"/>
    </row>
    <row r="173" spans="3:9" ht="14.25">
      <c r="C173" s="67"/>
      <c r="D173" s="67"/>
      <c r="E173" s="67"/>
      <c r="F173" s="67"/>
      <c r="G173" s="67"/>
      <c r="H173" s="67"/>
      <c r="I173" s="67"/>
    </row>
    <row r="174" spans="3:9" ht="14.25">
      <c r="C174" s="67"/>
      <c r="D174" s="67"/>
      <c r="E174" s="67"/>
      <c r="F174" s="67"/>
      <c r="G174" s="67"/>
      <c r="H174" s="67"/>
      <c r="I174" s="67"/>
    </row>
    <row r="175" spans="3:9" ht="14.25">
      <c r="C175" s="67"/>
      <c r="D175" s="67"/>
      <c r="E175" s="67"/>
      <c r="F175" s="67"/>
      <c r="G175" s="67"/>
      <c r="H175" s="67"/>
      <c r="I175" s="67"/>
    </row>
    <row r="176" spans="3:9" ht="14.25">
      <c r="C176" s="67"/>
      <c r="D176" s="67"/>
      <c r="E176" s="67"/>
      <c r="F176" s="67"/>
      <c r="G176" s="67"/>
      <c r="H176" s="67"/>
      <c r="I176" s="67"/>
    </row>
    <row r="177" spans="3:9" ht="14.25">
      <c r="C177" s="67"/>
      <c r="D177" s="67"/>
      <c r="E177" s="67"/>
      <c r="F177" s="67"/>
      <c r="G177" s="67"/>
      <c r="H177" s="67"/>
      <c r="I177" s="67"/>
    </row>
    <row r="178" spans="3:9" ht="14.25">
      <c r="C178" s="67"/>
      <c r="D178" s="67"/>
      <c r="E178" s="67"/>
      <c r="F178" s="67"/>
      <c r="G178" s="67"/>
      <c r="H178" s="67"/>
      <c r="I178" s="67"/>
    </row>
    <row r="179" spans="3:9" ht="14.25">
      <c r="C179" s="67"/>
      <c r="D179" s="67"/>
      <c r="E179" s="67"/>
      <c r="F179" s="67"/>
      <c r="G179" s="67"/>
      <c r="H179" s="67"/>
      <c r="I179" s="67"/>
    </row>
    <row r="180" spans="3:9" ht="14.25">
      <c r="C180" s="67"/>
      <c r="D180" s="67"/>
      <c r="E180" s="67"/>
      <c r="F180" s="67"/>
      <c r="G180" s="67"/>
      <c r="H180" s="67"/>
      <c r="I180" s="67"/>
    </row>
    <row r="181" spans="3:9" ht="14.25">
      <c r="C181" s="67"/>
      <c r="D181" s="67"/>
      <c r="E181" s="67"/>
      <c r="F181" s="67"/>
      <c r="G181" s="67"/>
      <c r="H181" s="67"/>
      <c r="I181" s="67"/>
    </row>
    <row r="182" spans="3:9" ht="14.25">
      <c r="C182" s="67"/>
      <c r="D182" s="67"/>
      <c r="E182" s="67"/>
      <c r="F182" s="67"/>
      <c r="G182" s="67"/>
      <c r="H182" s="67"/>
      <c r="I182" s="67"/>
    </row>
    <row r="183" spans="3:9" ht="14.25">
      <c r="C183" s="67"/>
      <c r="D183" s="67"/>
      <c r="E183" s="67"/>
      <c r="F183" s="67"/>
      <c r="G183" s="67"/>
      <c r="H183" s="67"/>
      <c r="I183" s="67"/>
    </row>
    <row r="184" spans="3:9" ht="14.25">
      <c r="C184" s="67"/>
      <c r="D184" s="67"/>
      <c r="E184" s="67"/>
      <c r="F184" s="67"/>
      <c r="G184" s="67"/>
      <c r="H184" s="67"/>
      <c r="I184" s="67"/>
    </row>
    <row r="185" spans="3:9" ht="14.25">
      <c r="C185" s="67"/>
      <c r="D185" s="67"/>
      <c r="E185" s="67"/>
      <c r="F185" s="67"/>
      <c r="G185" s="67"/>
      <c r="H185" s="67"/>
      <c r="I185" s="67"/>
    </row>
    <row r="186" spans="3:9" ht="14.25">
      <c r="C186" s="67"/>
      <c r="D186" s="67"/>
      <c r="E186" s="67"/>
      <c r="F186" s="67"/>
      <c r="G186" s="67"/>
      <c r="H186" s="67"/>
      <c r="I186" s="67"/>
    </row>
    <row r="187" spans="3:9" ht="14.25">
      <c r="C187" s="67"/>
      <c r="D187" s="67"/>
      <c r="E187" s="67"/>
      <c r="F187" s="67"/>
      <c r="G187" s="67"/>
      <c r="H187" s="67"/>
      <c r="I187" s="67"/>
    </row>
    <row r="188" spans="3:9" ht="14.25">
      <c r="C188" s="67"/>
      <c r="D188" s="67"/>
      <c r="E188" s="67"/>
      <c r="F188" s="67"/>
      <c r="G188" s="67"/>
      <c r="H188" s="67"/>
      <c r="I188" s="67"/>
    </row>
    <row r="189" spans="3:9" ht="14.25">
      <c r="C189" s="67"/>
      <c r="D189" s="67"/>
      <c r="E189" s="67"/>
      <c r="F189" s="67"/>
      <c r="G189" s="67"/>
      <c r="H189" s="67"/>
      <c r="I189" s="67"/>
    </row>
    <row r="190" spans="3:9" ht="14.25">
      <c r="C190" s="67"/>
      <c r="D190" s="67"/>
      <c r="E190" s="67"/>
      <c r="F190" s="67"/>
      <c r="G190" s="67"/>
      <c r="H190" s="67"/>
      <c r="I190" s="67"/>
    </row>
    <row r="191" spans="3:9" ht="14.25">
      <c r="C191" s="67"/>
      <c r="D191" s="67"/>
      <c r="E191" s="67"/>
      <c r="F191" s="67"/>
      <c r="G191" s="67"/>
      <c r="H191" s="67"/>
      <c r="I191" s="67"/>
    </row>
    <row r="192" spans="3:9" ht="14.25">
      <c r="C192" s="67"/>
      <c r="D192" s="67"/>
      <c r="E192" s="67"/>
      <c r="F192" s="67"/>
      <c r="G192" s="67"/>
      <c r="H192" s="67"/>
      <c r="I192" s="67"/>
    </row>
    <row r="193" spans="3:9" ht="14.25">
      <c r="C193" s="67"/>
      <c r="D193" s="67"/>
      <c r="E193" s="67"/>
      <c r="F193" s="67"/>
      <c r="G193" s="67"/>
      <c r="H193" s="67"/>
      <c r="I193" s="67"/>
    </row>
    <row r="194" spans="3:9" ht="14.25">
      <c r="C194" s="67"/>
      <c r="D194" s="67"/>
      <c r="E194" s="67"/>
      <c r="F194" s="67"/>
      <c r="G194" s="67"/>
      <c r="H194" s="67"/>
      <c r="I194" s="67"/>
    </row>
    <row r="195" spans="3:9" ht="14.25">
      <c r="C195" s="67"/>
      <c r="D195" s="67"/>
      <c r="E195" s="67"/>
      <c r="F195" s="67"/>
      <c r="G195" s="67"/>
      <c r="H195" s="67"/>
      <c r="I195" s="67"/>
    </row>
    <row r="196" spans="3:9" ht="14.25">
      <c r="C196" s="67"/>
      <c r="D196" s="67"/>
      <c r="E196" s="67"/>
      <c r="F196" s="67"/>
      <c r="G196" s="67"/>
      <c r="H196" s="67"/>
      <c r="I196" s="67"/>
    </row>
    <row r="197" spans="3:9" ht="14.25">
      <c r="C197" s="67"/>
      <c r="D197" s="67"/>
      <c r="E197" s="67"/>
      <c r="F197" s="67"/>
      <c r="G197" s="67"/>
      <c r="H197" s="67"/>
      <c r="I197" s="67"/>
    </row>
    <row r="198" spans="3:9" ht="14.25">
      <c r="C198" s="67"/>
      <c r="D198" s="67"/>
      <c r="E198" s="67"/>
      <c r="F198" s="67"/>
      <c r="G198" s="67"/>
      <c r="H198" s="67"/>
      <c r="I198" s="67"/>
    </row>
    <row r="199" spans="3:9" ht="14.25">
      <c r="C199" s="67"/>
      <c r="D199" s="67"/>
      <c r="E199" s="67"/>
      <c r="F199" s="67"/>
      <c r="G199" s="67"/>
      <c r="H199" s="67"/>
      <c r="I199" s="67"/>
    </row>
    <row r="200" spans="3:9" ht="14.25">
      <c r="C200" s="67"/>
      <c r="D200" s="67"/>
      <c r="E200" s="67"/>
      <c r="F200" s="67"/>
      <c r="G200" s="67"/>
      <c r="H200" s="67"/>
      <c r="I200" s="67"/>
    </row>
    <row r="201" spans="3:9" ht="14.25">
      <c r="C201" s="67"/>
      <c r="D201" s="67"/>
      <c r="E201" s="67"/>
      <c r="F201" s="67"/>
      <c r="G201" s="67"/>
      <c r="H201" s="67"/>
      <c r="I201" s="67"/>
    </row>
    <row r="202" spans="3:9" ht="14.25">
      <c r="C202" s="67"/>
      <c r="D202" s="67"/>
      <c r="E202" s="67"/>
      <c r="F202" s="67"/>
      <c r="G202" s="67"/>
      <c r="H202" s="67"/>
      <c r="I202" s="67"/>
    </row>
    <row r="203" spans="3:9" ht="14.25">
      <c r="C203" s="67"/>
      <c r="D203" s="67"/>
      <c r="E203" s="67"/>
      <c r="F203" s="67"/>
      <c r="G203" s="67"/>
      <c r="H203" s="67"/>
      <c r="I203" s="67"/>
    </row>
    <row r="204" spans="3:9" ht="14.25">
      <c r="C204" s="67"/>
      <c r="D204" s="67"/>
      <c r="E204" s="67"/>
      <c r="F204" s="67"/>
      <c r="G204" s="67"/>
      <c r="H204" s="67"/>
      <c r="I204" s="67"/>
    </row>
    <row r="205" spans="3:9" ht="14.25">
      <c r="C205" s="67"/>
      <c r="D205" s="67"/>
      <c r="E205" s="67"/>
      <c r="F205" s="67"/>
      <c r="G205" s="67"/>
      <c r="H205" s="67"/>
      <c r="I205" s="67"/>
    </row>
    <row r="206" spans="3:9" ht="14.25">
      <c r="C206" s="67"/>
      <c r="D206" s="67"/>
      <c r="E206" s="67"/>
      <c r="F206" s="67"/>
      <c r="G206" s="67"/>
      <c r="H206" s="67"/>
      <c r="I206" s="67"/>
    </row>
    <row r="207" spans="3:9" ht="14.25">
      <c r="C207" s="67"/>
      <c r="D207" s="67"/>
      <c r="E207" s="67"/>
      <c r="F207" s="67"/>
      <c r="G207" s="67"/>
      <c r="H207" s="67"/>
      <c r="I207" s="67"/>
    </row>
    <row r="208" spans="3:9" ht="14.25">
      <c r="C208" s="67"/>
      <c r="D208" s="67"/>
      <c r="E208" s="67"/>
      <c r="F208" s="67"/>
      <c r="G208" s="67"/>
      <c r="H208" s="67"/>
      <c r="I208" s="67"/>
    </row>
    <row r="209" spans="3:9" ht="14.25">
      <c r="C209" s="67"/>
      <c r="D209" s="67"/>
      <c r="E209" s="67"/>
      <c r="F209" s="67"/>
      <c r="G209" s="67"/>
      <c r="H209" s="67"/>
      <c r="I209" s="67"/>
    </row>
    <row r="210" spans="3:9" ht="14.25">
      <c r="C210" s="67"/>
      <c r="D210" s="67"/>
      <c r="E210" s="67"/>
      <c r="F210" s="67"/>
      <c r="G210" s="67"/>
      <c r="H210" s="67"/>
      <c r="I210" s="67"/>
    </row>
    <row r="211" spans="3:9" ht="14.25">
      <c r="C211" s="67"/>
      <c r="D211" s="67"/>
      <c r="E211" s="67"/>
      <c r="F211" s="67"/>
      <c r="G211" s="67"/>
      <c r="H211" s="67"/>
      <c r="I211" s="67"/>
    </row>
    <row r="212" spans="3:9" ht="14.25">
      <c r="C212" s="67"/>
      <c r="D212" s="67"/>
      <c r="E212" s="67"/>
      <c r="F212" s="67"/>
      <c r="G212" s="67"/>
      <c r="H212" s="67"/>
      <c r="I212" s="67"/>
    </row>
    <row r="213" spans="3:9" ht="14.25">
      <c r="C213" s="67"/>
      <c r="D213" s="67"/>
      <c r="E213" s="67"/>
      <c r="F213" s="67"/>
      <c r="G213" s="67"/>
      <c r="H213" s="67"/>
      <c r="I213" s="67"/>
    </row>
    <row r="214" spans="3:9" ht="14.25">
      <c r="C214" s="67"/>
      <c r="D214" s="67"/>
      <c r="E214" s="67"/>
      <c r="F214" s="67"/>
      <c r="G214" s="67"/>
      <c r="H214" s="67"/>
      <c r="I214" s="67"/>
    </row>
    <row r="215" spans="3:9" ht="14.25">
      <c r="C215" s="67"/>
      <c r="D215" s="67"/>
      <c r="E215" s="67"/>
      <c r="F215" s="67"/>
      <c r="G215" s="67"/>
      <c r="H215" s="67"/>
      <c r="I215" s="67"/>
    </row>
    <row r="216" spans="3:9" ht="14.25">
      <c r="C216" s="67"/>
      <c r="D216" s="67"/>
      <c r="E216" s="67"/>
      <c r="F216" s="67"/>
      <c r="G216" s="67"/>
      <c r="H216" s="67"/>
      <c r="I216" s="67"/>
    </row>
    <row r="217" spans="3:9" ht="14.25">
      <c r="C217" s="67"/>
      <c r="D217" s="67"/>
      <c r="E217" s="67"/>
      <c r="F217" s="67"/>
      <c r="G217" s="67"/>
      <c r="H217" s="67"/>
      <c r="I217" s="67"/>
    </row>
    <row r="218" spans="3:9" ht="14.25">
      <c r="C218" s="67"/>
      <c r="D218" s="67"/>
      <c r="E218" s="67"/>
      <c r="F218" s="67"/>
      <c r="G218" s="67"/>
      <c r="H218" s="67"/>
      <c r="I218" s="67"/>
    </row>
    <row r="219" spans="3:9" ht="14.25">
      <c r="C219" s="67"/>
      <c r="D219" s="67"/>
      <c r="E219" s="67"/>
      <c r="F219" s="67"/>
      <c r="G219" s="67"/>
      <c r="H219" s="67"/>
      <c r="I219" s="67"/>
    </row>
    <row r="220" spans="3:9" ht="14.25">
      <c r="C220" s="67"/>
      <c r="D220" s="67"/>
      <c r="E220" s="67"/>
      <c r="F220" s="67"/>
      <c r="G220" s="67"/>
      <c r="H220" s="67"/>
      <c r="I220" s="67"/>
    </row>
    <row r="221" spans="3:9" ht="14.25">
      <c r="C221" s="67"/>
      <c r="D221" s="67"/>
      <c r="E221" s="67"/>
      <c r="F221" s="67"/>
      <c r="G221" s="67"/>
      <c r="H221" s="67"/>
      <c r="I221" s="67"/>
    </row>
    <row r="222" spans="3:9" ht="14.25">
      <c r="C222" s="67"/>
      <c r="D222" s="67"/>
      <c r="E222" s="67"/>
      <c r="F222" s="67"/>
      <c r="G222" s="67"/>
      <c r="H222" s="67"/>
      <c r="I222" s="67"/>
    </row>
    <row r="223" spans="3:9" ht="14.25">
      <c r="C223" s="67"/>
      <c r="D223" s="67"/>
      <c r="E223" s="67"/>
      <c r="F223" s="67"/>
      <c r="G223" s="67"/>
      <c r="H223" s="67"/>
      <c r="I223" s="67"/>
    </row>
    <row r="224" spans="3:9" ht="14.25">
      <c r="C224" s="67"/>
      <c r="D224" s="67"/>
      <c r="E224" s="67"/>
      <c r="F224" s="67"/>
      <c r="G224" s="67"/>
      <c r="H224" s="67"/>
      <c r="I224" s="67"/>
    </row>
  </sheetData>
  <mergeCells count="4">
    <mergeCell ref="B7:L7"/>
    <mergeCell ref="B6:L6"/>
    <mergeCell ref="B3:L3"/>
    <mergeCell ref="B5:L5"/>
  </mergeCells>
  <printOptions horizontalCentered="1" verticalCentered="1"/>
  <pageMargins left="0.5" right="0.5" top="0.25" bottom="0.25" header="0.17" footer="0.31"/>
  <pageSetup fitToHeight="2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>
    <tabColor indexed="49"/>
  </sheetPr>
  <dimension ref="B1:HM224"/>
  <sheetViews>
    <sheetView workbookViewId="0" topLeftCell="A1">
      <selection activeCell="A13" sqref="A13:I13"/>
    </sheetView>
  </sheetViews>
  <sheetFormatPr defaultColWidth="8.421875" defaultRowHeight="12.75"/>
  <cols>
    <col min="1" max="1" width="2.140625" style="14" customWidth="1"/>
    <col min="2" max="2" width="25.7109375" style="14" bestFit="1" customWidth="1"/>
    <col min="3" max="6" width="11.140625" style="14" bestFit="1" customWidth="1"/>
    <col min="7" max="7" width="9.7109375" style="14" bestFit="1" customWidth="1"/>
    <col min="8" max="8" width="9.8515625" style="14" bestFit="1" customWidth="1"/>
    <col min="9" max="10" width="12.421875" style="14" bestFit="1" customWidth="1"/>
    <col min="11" max="12" width="9.7109375" style="14" bestFit="1" customWidth="1"/>
    <col min="13" max="13" width="8.421875" style="14" customWidth="1"/>
    <col min="14" max="14" width="18.57421875" style="14" bestFit="1" customWidth="1"/>
    <col min="15" max="15" width="0.85546875" style="14" customWidth="1"/>
    <col min="16" max="16" width="10.00390625" style="14" bestFit="1" customWidth="1"/>
    <col min="17" max="17" width="8.421875" style="14" customWidth="1"/>
    <col min="18" max="18" width="12.421875" style="14" bestFit="1" customWidth="1"/>
    <col min="19" max="19" width="8.421875" style="14" customWidth="1"/>
    <col min="20" max="20" width="12.421875" style="14" bestFit="1" customWidth="1"/>
    <col min="21" max="21" width="10.00390625" style="14" bestFit="1" customWidth="1"/>
    <col min="22" max="16384" width="8.421875" style="14" customWidth="1"/>
  </cols>
  <sheetData>
    <row r="1" ht="13.5" customHeight="1">
      <c r="J1" s="68"/>
    </row>
    <row r="2" ht="13.5" customHeight="1">
      <c r="J2" s="50"/>
    </row>
    <row r="3" spans="2:12" ht="18"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8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18">
      <c r="B5" s="18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ht="18">
      <c r="B6" s="18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 ht="18">
      <c r="B7" s="69">
        <f>Cover!A12</f>
        <v>39506</v>
      </c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2:14" ht="13.5" customHeight="1">
      <c r="B8" s="20"/>
      <c r="C8" s="21"/>
      <c r="D8" s="21"/>
      <c r="E8" s="21"/>
      <c r="F8" s="21"/>
      <c r="G8" s="21"/>
      <c r="H8" s="21"/>
      <c r="I8" s="21"/>
      <c r="J8" s="22"/>
      <c r="K8" s="22"/>
      <c r="L8" s="22"/>
      <c r="M8" s="22"/>
      <c r="N8" s="22"/>
    </row>
    <row r="9" spans="2:14" ht="14.25" customHeight="1">
      <c r="B9" s="20"/>
      <c r="C9" s="25" t="str">
        <f>IF(ISBLANK(Diff!C9)," ",Diff!C9)</f>
        <v> </v>
      </c>
      <c r="D9" s="25" t="str">
        <f>IF(ISBLANK(Diff!D9)," ",Diff!D9)</f>
        <v> </v>
      </c>
      <c r="E9" s="25" t="str">
        <f>IF(ISBLANK(Diff!E9)," ",Diff!E9)</f>
        <v> </v>
      </c>
      <c r="F9" s="25" t="str">
        <f>IF(ISBLANK(Diff!F9)," ",Diff!F9)</f>
        <v> </v>
      </c>
      <c r="G9" s="25" t="str">
        <f>IF(ISBLANK(Diff!G9)," ",Diff!G9)</f>
        <v> </v>
      </c>
      <c r="H9" s="25" t="str">
        <f>IF(ISBLANK(Diff!H9)," ",Diff!H9)</f>
        <v> </v>
      </c>
      <c r="I9" s="25" t="str">
        <f>IF(ISBLANK(Diff!I9)," ",Diff!I9)</f>
        <v> </v>
      </c>
      <c r="J9" s="25" t="str">
        <f>IF(ISBLANK(Diff!J9)," ",Diff!J9)</f>
        <v> </v>
      </c>
      <c r="K9" s="25" t="str">
        <f>IF(ISBLANK(Diff!K9)," ",Diff!K9)</f>
        <v> </v>
      </c>
      <c r="L9" s="25" t="str">
        <f>IF(ISBLANK(Diff!L9)," ",Diff!L9)</f>
        <v> </v>
      </c>
      <c r="M9" s="22"/>
      <c r="N9" s="22"/>
    </row>
    <row r="10" spans="2:14" ht="12.75" customHeight="1">
      <c r="B10" s="22"/>
      <c r="C10" s="70"/>
      <c r="D10" s="70" t="str">
        <f>IF(ISBLANK(Diff!D10)," ",Diff!D10)</f>
        <v> </v>
      </c>
      <c r="E10" s="70" t="str">
        <f>IF(ISBLANK(Diff!E10)," ",Diff!E10)</f>
        <v> </v>
      </c>
      <c r="F10" s="70" t="str">
        <f>IF(ISBLANK(Diff!F10)," ",Diff!F10)</f>
        <v> </v>
      </c>
      <c r="G10" s="71" t="str">
        <f>IF(ISBLANK(Diff!G10)," ",Diff!G10)</f>
        <v>Change from</v>
      </c>
      <c r="H10" s="71" t="str">
        <f>IF(ISBLANK(Diff!H10)," ",Diff!H10)</f>
        <v>Change from</v>
      </c>
      <c r="I10" s="71" t="s">
        <v>45</v>
      </c>
      <c r="J10" s="71" t="s">
        <v>45</v>
      </c>
      <c r="K10" s="71" t="str">
        <f>IF(ISBLANK(Diff!K10)," ",Diff!K10)</f>
        <v>Change from</v>
      </c>
      <c r="L10" s="71" t="str">
        <f>IF(ISBLANK(Diff!L10)," ",Diff!L10)</f>
        <v>Change from</v>
      </c>
      <c r="M10" s="22"/>
      <c r="N10" s="22"/>
    </row>
    <row r="11" spans="2:14" ht="12.75" customHeight="1">
      <c r="B11" s="22"/>
      <c r="C11" s="71" t="str">
        <f>IF(ISBLANK(Diff!C11)," ",Diff!C11)</f>
        <v>2006-07</v>
      </c>
      <c r="D11" s="71" t="str">
        <f>IF(ISBLANK(Diff!D11)," ",Diff!D11)</f>
        <v>2007-08</v>
      </c>
      <c r="E11" s="71" t="str">
        <f>IF(ISBLANK(Diff!D11)," ",Diff!D11)</f>
        <v>2007-08</v>
      </c>
      <c r="F11" s="71" t="s">
        <v>11</v>
      </c>
      <c r="G11" s="71" t="s">
        <v>46</v>
      </c>
      <c r="H11" s="71" t="s">
        <v>47</v>
      </c>
      <c r="I11" s="72" t="s">
        <v>11</v>
      </c>
      <c r="J11" s="71" t="s">
        <v>11</v>
      </c>
      <c r="K11" s="71" t="s">
        <v>48</v>
      </c>
      <c r="L11" s="73" t="s">
        <v>49</v>
      </c>
      <c r="M11" s="22"/>
      <c r="N11" s="22"/>
    </row>
    <row r="12" spans="2:14" ht="15" customHeight="1">
      <c r="B12" s="22"/>
      <c r="C12" s="71" t="str">
        <f>IF(ISBLANK(Diff!C12)," ",Diff!C12)</f>
        <v>Final</v>
      </c>
      <c r="D12" s="71" t="s">
        <v>16</v>
      </c>
      <c r="E12" s="71" t="s">
        <v>17</v>
      </c>
      <c r="F12" s="71" t="s">
        <v>18</v>
      </c>
      <c r="G12" s="71" t="s">
        <v>47</v>
      </c>
      <c r="H12" s="71" t="s">
        <v>50</v>
      </c>
      <c r="I12" s="71" t="s">
        <v>21</v>
      </c>
      <c r="J12" s="71" t="str">
        <f>IF(ISBLANK(Diff!J13)," ",Diff!J13)</f>
        <v>Forecast</v>
      </c>
      <c r="K12" s="71" t="s">
        <v>51</v>
      </c>
      <c r="L12" s="71" t="s">
        <v>51</v>
      </c>
      <c r="M12" s="22"/>
      <c r="N12" s="22"/>
    </row>
    <row r="13" spans="2:14" ht="15" customHeight="1">
      <c r="B13" s="22"/>
      <c r="C13" s="71" t="str">
        <f>IF(ISBLANK(Diff!C13)," ",Diff!C13)</f>
        <v>Calculation</v>
      </c>
      <c r="D13" s="71" t="s">
        <v>20</v>
      </c>
      <c r="E13" s="71" t="str">
        <f>IF(ISBLANK(Diff!E13)," ",Diff!E13)</f>
        <v>Calculation</v>
      </c>
      <c r="F13" s="71" t="str">
        <f>IF(ISBLANK(Diff!F13)," ",Diff!F13)</f>
        <v>Forecast</v>
      </c>
      <c r="G13" s="74" t="s">
        <v>52</v>
      </c>
      <c r="H13" s="74" t="str">
        <f>IF(ISBLANK(Diff!H13)," ",Diff!H13)</f>
        <v>(4-3)</v>
      </c>
      <c r="I13" s="72">
        <v>39484</v>
      </c>
      <c r="J13" s="72">
        <v>39506</v>
      </c>
      <c r="K13" s="74" t="s">
        <v>24</v>
      </c>
      <c r="L13" s="74" t="s">
        <v>25</v>
      </c>
      <c r="M13" s="22"/>
      <c r="N13" s="22"/>
    </row>
    <row r="14" spans="2:14" ht="12.75" customHeight="1">
      <c r="B14" s="22"/>
      <c r="C14" s="37">
        <f>IF(ISBLANK(Diff!C14)," ",Diff!C14)</f>
        <v>1</v>
      </c>
      <c r="D14" s="37">
        <v>2</v>
      </c>
      <c r="E14" s="36">
        <v>3</v>
      </c>
      <c r="F14" s="36">
        <v>4</v>
      </c>
      <c r="G14" s="36">
        <v>5</v>
      </c>
      <c r="H14" s="36">
        <v>6</v>
      </c>
      <c r="I14" s="36">
        <v>7</v>
      </c>
      <c r="J14" s="36">
        <v>8</v>
      </c>
      <c r="K14" s="36">
        <v>9</v>
      </c>
      <c r="L14" s="36">
        <v>10</v>
      </c>
      <c r="M14" s="22"/>
      <c r="N14" s="22"/>
    </row>
    <row r="15" spans="2:14" ht="12" customHeight="1">
      <c r="B15" s="22"/>
      <c r="C15" s="75" t="str">
        <f>IF(ISBLANK(Diff!C15)," ",Diff!C15)</f>
        <v> </v>
      </c>
      <c r="D15" s="23"/>
      <c r="E15" s="23"/>
      <c r="F15" s="22"/>
      <c r="G15" s="23"/>
      <c r="H15" s="23"/>
      <c r="I15" s="23"/>
      <c r="J15" s="22"/>
      <c r="K15" s="23"/>
      <c r="L15" s="22"/>
      <c r="M15" s="22"/>
      <c r="N15" s="22"/>
    </row>
    <row r="16" spans="2:20" ht="13.5" customHeight="1">
      <c r="B16" s="20" t="s">
        <v>26</v>
      </c>
      <c r="C16" s="75" t="str">
        <f>IF(ISBLANK(Diff!C16)," ",Diff!C16)</f>
        <v> </v>
      </c>
      <c r="D16" s="23"/>
      <c r="E16" s="22"/>
      <c r="F16" s="22"/>
      <c r="G16" s="23"/>
      <c r="H16" s="23"/>
      <c r="I16" s="23"/>
      <c r="J16" s="22"/>
      <c r="K16" s="23"/>
      <c r="L16" s="22"/>
      <c r="M16" s="22"/>
      <c r="N16" s="20"/>
      <c r="T16" s="39"/>
    </row>
    <row r="17" spans="2:221" ht="13.5" customHeight="1">
      <c r="B17" s="20" t="s">
        <v>27</v>
      </c>
      <c r="C17" s="76">
        <f>IF(ISBLANK(Diff!C17)," ",Diff!C17)</f>
        <v>603364.26</v>
      </c>
      <c r="D17" s="76">
        <f>IF(ISBLANK(Diff!D17)," ",Diff!D17)</f>
        <v>604516.57</v>
      </c>
      <c r="E17" s="76">
        <f>IF(ISBLANK(Diff!E17)," ",Diff!E17)</f>
        <v>604255.4400000002</v>
      </c>
      <c r="F17" s="76">
        <f>IF(ISBLANK(Diff!F17)," ",Diff!F17)</f>
        <v>600354.27</v>
      </c>
      <c r="G17" s="77">
        <f>$E17/C17-1</f>
        <v>0.0014770182111882857</v>
      </c>
      <c r="H17" s="77">
        <f>$F17/E17-1</f>
        <v>-0.006456160328486504</v>
      </c>
      <c r="I17" s="76">
        <f>IF(ISBLANK(Diff!I17)," ",Diff!I17)</f>
        <v>604259.97</v>
      </c>
      <c r="J17" s="76">
        <f>IF(ISBLANK(Diff!J17)," ",Diff!J17)</f>
        <v>604259.9699999999</v>
      </c>
      <c r="K17" s="77">
        <f>J17/E17-1</f>
        <v>7.4968294860866536E-06</v>
      </c>
      <c r="L17" s="77">
        <f>J17/I17-1</f>
        <v>0</v>
      </c>
      <c r="M17" s="25"/>
      <c r="N17" s="20"/>
      <c r="O17" s="39"/>
      <c r="P17" s="43"/>
      <c r="Q17" s="39"/>
      <c r="R17" s="27"/>
      <c r="S17" s="39"/>
      <c r="T17" s="27"/>
      <c r="U17" s="27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</row>
    <row r="18" spans="2:21" ht="13.5" customHeight="1">
      <c r="B18" s="20" t="s">
        <v>28</v>
      </c>
      <c r="C18" s="78">
        <f>IF(ISBLANK(Diff!C18)," ",Diff!C18)</f>
        <v>733827.58</v>
      </c>
      <c r="D18" s="78">
        <f>IF(ISBLANK(Diff!D18)," ",Diff!D18)</f>
        <v>728189.56</v>
      </c>
      <c r="E18" s="78">
        <f>IF(ISBLANK(Diff!E18)," ",Diff!E18)</f>
        <v>726692.3899999999</v>
      </c>
      <c r="F18" s="78">
        <f>IF(ISBLANK(Diff!F18)," ",Diff!F18)</f>
        <v>733981.28</v>
      </c>
      <c r="G18" s="77">
        <f>$E18/C18-1</f>
        <v>-0.009723251339231576</v>
      </c>
      <c r="H18" s="77">
        <f>$F18/E18-1</f>
        <v>0.010030227507955791</v>
      </c>
      <c r="I18" s="78">
        <f>IF(ISBLANK(Diff!I18)," ",Diff!I18)</f>
        <v>729354.65</v>
      </c>
      <c r="J18" s="78">
        <f>IF(ISBLANK(Diff!J18)," ",Diff!J18)</f>
        <v>729344.6500000003</v>
      </c>
      <c r="K18" s="77">
        <f>J18/E18-1</f>
        <v>0.003649769884063847</v>
      </c>
      <c r="L18" s="77">
        <f>J18/I18-1</f>
        <v>-1.3710751003981336E-05</v>
      </c>
      <c r="M18" s="25"/>
      <c r="N18" s="20"/>
      <c r="P18" s="43"/>
      <c r="R18" s="43"/>
      <c r="T18" s="43"/>
      <c r="U18" s="43"/>
    </row>
    <row r="19" spans="2:21" ht="13.5" customHeight="1">
      <c r="B19" s="20" t="s">
        <v>29</v>
      </c>
      <c r="C19" s="78">
        <f>IF(ISBLANK(Diff!C19)," ",Diff!C19)</f>
        <v>544225.73</v>
      </c>
      <c r="D19" s="78">
        <f>IF(ISBLANK(Diff!D19)," ",Diff!D19)</f>
        <v>543098.36</v>
      </c>
      <c r="E19" s="78">
        <f>IF(ISBLANK(Diff!E19)," ",Diff!E19)</f>
        <v>546297.0399999999</v>
      </c>
      <c r="F19" s="78">
        <f>IF(ISBLANK(Diff!F19)," ",Diff!F19)</f>
        <v>538541.9</v>
      </c>
      <c r="G19" s="77">
        <f>$E19/C19-1</f>
        <v>0.0038059758769581897</v>
      </c>
      <c r="H19" s="77">
        <f>$F19/E19-1</f>
        <v>-0.01419583016594761</v>
      </c>
      <c r="I19" s="78">
        <f>IF(ISBLANK(Diff!I19)," ",Diff!I19)</f>
        <v>541506.72</v>
      </c>
      <c r="J19" s="78">
        <f>IF(ISBLANK(Diff!J19)," ",Diff!J19)</f>
        <v>540571.9400000002</v>
      </c>
      <c r="K19" s="77">
        <f>J19/E19-1</f>
        <v>-0.010479829801017693</v>
      </c>
      <c r="L19" s="77">
        <f>J19/I19-1</f>
        <v>-0.0017262574322249868</v>
      </c>
      <c r="M19" s="25"/>
      <c r="N19" s="79"/>
      <c r="P19" s="43"/>
      <c r="R19" s="43"/>
      <c r="T19" s="43"/>
      <c r="U19" s="43"/>
    </row>
    <row r="20" spans="2:21" ht="13.5" customHeight="1">
      <c r="B20" s="80" t="s">
        <v>53</v>
      </c>
      <c r="C20" s="81">
        <f>IF(ISBLANK(Diff!C20)," ",Diff!C20)</f>
        <v>1881417.5699999998</v>
      </c>
      <c r="D20" s="81">
        <f>SUM(D17:D19)</f>
        <v>1875804.4899999998</v>
      </c>
      <c r="E20" s="81">
        <f>IF(ISBLANK(Diff!E20)," ",Diff!E20)</f>
        <v>1877244.87</v>
      </c>
      <c r="F20" s="81">
        <f>IF(ISBLANK(Diff!F20)," ",Diff!F20)</f>
        <v>1872877.4500000002</v>
      </c>
      <c r="G20" s="82">
        <f>$E20/C20-1</f>
        <v>-0.002217848959494839</v>
      </c>
      <c r="H20" s="82">
        <f>$F20/E20-1</f>
        <v>-0.002326505225714093</v>
      </c>
      <c r="I20" s="81">
        <f>IF(ISBLANK(Diff!I20)," ",Diff!I20)</f>
        <v>1875121.34</v>
      </c>
      <c r="J20" s="81">
        <f>IF(ISBLANK(Diff!J20)," ",Diff!J20)</f>
        <v>1874176.5600000003</v>
      </c>
      <c r="K20" s="82">
        <f>J20/E20-1</f>
        <v>-0.0016344751018015913</v>
      </c>
      <c r="L20" s="82">
        <f>J20/I20-1</f>
        <v>-0.0005038500601778351</v>
      </c>
      <c r="M20" s="25"/>
      <c r="N20" s="20"/>
      <c r="P20" s="43"/>
      <c r="R20" s="43"/>
      <c r="T20" s="43"/>
      <c r="U20" s="43"/>
    </row>
    <row r="21" spans="2:21" ht="13.5" customHeight="1">
      <c r="B21" s="44"/>
      <c r="C21" s="83" t="str">
        <f>IF(ISBLANK(Diff!C21)," ",Diff!C21)</f>
        <v> </v>
      </c>
      <c r="D21" s="83" t="str">
        <f>IF(ISBLANK(Diff!D21)," ",Diff!D21)</f>
        <v> </v>
      </c>
      <c r="E21" s="83" t="str">
        <f>IF(ISBLANK(Diff!E21)," ",Diff!E21)</f>
        <v> </v>
      </c>
      <c r="F21" s="83" t="str">
        <f>IF(ISBLANK(Diff!F21)," ",Diff!F21)</f>
        <v> </v>
      </c>
      <c r="G21" s="82"/>
      <c r="H21" s="82"/>
      <c r="I21" s="83" t="str">
        <f>IF(ISBLANK(Diff!I21)," ",Diff!I21)</f>
        <v> </v>
      </c>
      <c r="J21" s="83" t="str">
        <f>IF(ISBLANK(Diff!J21)," ",Diff!J21)</f>
        <v> </v>
      </c>
      <c r="K21" s="77"/>
      <c r="L21" s="77"/>
      <c r="M21" s="25"/>
      <c r="N21" s="20"/>
      <c r="P21" s="43"/>
      <c r="R21" s="43"/>
      <c r="T21" s="43"/>
      <c r="U21" s="43"/>
    </row>
    <row r="22" spans="2:21" ht="13.5" customHeight="1">
      <c r="B22" s="20" t="s">
        <v>31</v>
      </c>
      <c r="C22" s="78">
        <f>IF(ISBLANK(Diff!C22)," ",Diff!C22)</f>
        <v>140968.33</v>
      </c>
      <c r="D22" s="78">
        <f>IF(ISBLANK(Diff!D22)," ",Diff!D22)</f>
        <v>141157.6</v>
      </c>
      <c r="E22" s="78">
        <f>IF(ISBLANK(Diff!E22)," ",Diff!E22)</f>
        <v>138463.97999999998</v>
      </c>
      <c r="F22" s="78">
        <f>IF(ISBLANK(Diff!F22)," ",Diff!F22)</f>
        <v>137690.45</v>
      </c>
      <c r="G22" s="77">
        <f>$E22/C22-1</f>
        <v>-0.017765337788991364</v>
      </c>
      <c r="H22" s="77">
        <f>$F22/E22-1</f>
        <v>-0.005586507046814404</v>
      </c>
      <c r="I22" s="78">
        <f>IF(ISBLANK(Diff!I22)," ",Diff!I22)</f>
        <v>138740.86</v>
      </c>
      <c r="J22" s="78">
        <f>IF(ISBLANK(Diff!J22)," ",Diff!J22)</f>
        <v>138740.86000000004</v>
      </c>
      <c r="K22" s="77">
        <f>J22/E22-1</f>
        <v>0.0019996536283304334</v>
      </c>
      <c r="L22" s="77">
        <f>J22/I22-1</f>
        <v>0</v>
      </c>
      <c r="M22" s="25"/>
      <c r="N22" s="20"/>
      <c r="P22" s="43"/>
      <c r="R22" s="43"/>
      <c r="T22" s="43"/>
      <c r="U22" s="43"/>
    </row>
    <row r="23" spans="2:21" ht="13.5" customHeight="1">
      <c r="B23" s="20" t="s">
        <v>32</v>
      </c>
      <c r="C23" s="78">
        <f>IF(ISBLANK(Diff!C23)," ",Diff!C23)</f>
        <v>220461.3</v>
      </c>
      <c r="D23" s="78">
        <f>IF(ISBLANK(Diff!D23)," ",Diff!D23)</f>
        <v>220882.65</v>
      </c>
      <c r="E23" s="78">
        <f>IF(ISBLANK(Diff!E23)," ",Diff!E23)</f>
        <v>217473.97999999995</v>
      </c>
      <c r="F23" s="78">
        <f>IF(ISBLANK(Diff!F23)," ",Diff!F23)</f>
        <v>219291.48</v>
      </c>
      <c r="G23" s="77">
        <f>$E23/C23-1</f>
        <v>-0.013550314726439638</v>
      </c>
      <c r="H23" s="77">
        <f>$F23/E23-1</f>
        <v>0.008357321643720494</v>
      </c>
      <c r="I23" s="78">
        <f>IF(ISBLANK(Diff!I23)," ",Diff!I23)</f>
        <v>218469.12</v>
      </c>
      <c r="J23" s="78">
        <f>IF(ISBLANK(Diff!J23)," ",Diff!J23)</f>
        <v>218454.12</v>
      </c>
      <c r="K23" s="77">
        <f>J23/E23-1</f>
        <v>0.004506929978473906</v>
      </c>
      <c r="L23" s="77">
        <f>J23/I23-1</f>
        <v>-6.865958905311054E-05</v>
      </c>
      <c r="M23" s="25"/>
      <c r="N23" s="20"/>
      <c r="P23" s="43"/>
      <c r="R23" s="43"/>
      <c r="T23" s="43"/>
      <c r="U23" s="43"/>
    </row>
    <row r="24" spans="2:21" ht="13.5" customHeight="1">
      <c r="B24" s="20" t="s">
        <v>33</v>
      </c>
      <c r="C24" s="78">
        <f>IF(ISBLANK(Diff!C24)," ",Diff!C24)</f>
        <v>135758.01</v>
      </c>
      <c r="D24" s="78">
        <f>IF(ISBLANK(Diff!D24)," ",Diff!D24)</f>
        <v>138175.79</v>
      </c>
      <c r="E24" s="78">
        <f>IF(ISBLANK(Diff!E24)," ",Diff!E24)</f>
        <v>137397.69999999998</v>
      </c>
      <c r="F24" s="78">
        <f>IF(ISBLANK(Diff!F24)," ",Diff!F24)</f>
        <v>134615.1</v>
      </c>
      <c r="G24" s="77">
        <f>$E24/C24-1</f>
        <v>0.012078035027177858</v>
      </c>
      <c r="H24" s="77">
        <f>$F24/E24-1</f>
        <v>-0.02025215851502593</v>
      </c>
      <c r="I24" s="78">
        <f>IF(ISBLANK(Diff!I24)," ",Diff!I24)</f>
        <v>137969.64</v>
      </c>
      <c r="J24" s="78">
        <f>IF(ISBLANK(Diff!J24)," ",Diff!J24)</f>
        <v>137874.27999999994</v>
      </c>
      <c r="K24" s="77">
        <f>J24/E24-1</f>
        <v>0.003468617014694919</v>
      </c>
      <c r="L24" s="77">
        <f>J24/I24-1</f>
        <v>-0.0006911665493950503</v>
      </c>
      <c r="M24" s="25"/>
      <c r="N24" s="20"/>
      <c r="P24" s="43"/>
      <c r="R24" s="43"/>
      <c r="T24" s="43"/>
      <c r="U24" s="43"/>
    </row>
    <row r="25" spans="2:21" ht="13.5" customHeight="1">
      <c r="B25" s="80" t="s">
        <v>34</v>
      </c>
      <c r="C25" s="81">
        <f>IF(ISBLANK(Diff!C25)," ",Diff!C25)</f>
        <v>497187.64</v>
      </c>
      <c r="D25" s="81">
        <f>SUM(D22:D24)</f>
        <v>500216.04000000004</v>
      </c>
      <c r="E25" s="81">
        <f>IF(ISBLANK(Diff!E25)," ",Diff!E25)</f>
        <v>493335.6599999999</v>
      </c>
      <c r="F25" s="81">
        <f>IF(ISBLANK(Diff!F25)," ",Diff!F25)</f>
        <v>491597.03</v>
      </c>
      <c r="G25" s="82">
        <f>$E25/C25-1</f>
        <v>-0.0077475377304232484</v>
      </c>
      <c r="H25" s="82">
        <f>$F25/E25-1</f>
        <v>-0.0035242333789531344</v>
      </c>
      <c r="I25" s="81">
        <f>IF(ISBLANK(Diff!I25)," ",Diff!I25)</f>
        <v>495179.62</v>
      </c>
      <c r="J25" s="81">
        <f>IF(ISBLANK(Diff!J25)," ",Diff!J25)</f>
        <v>495069.26</v>
      </c>
      <c r="K25" s="82">
        <f>J25/E25-1</f>
        <v>0.0035140374810938013</v>
      </c>
      <c r="L25" s="82">
        <f>J25/I25-1</f>
        <v>-0.00022286862290488152</v>
      </c>
      <c r="M25" s="25"/>
      <c r="N25" s="20"/>
      <c r="P25" s="43"/>
      <c r="R25" s="43"/>
      <c r="T25" s="43"/>
      <c r="U25" s="43"/>
    </row>
    <row r="26" spans="2:21" ht="13.5" customHeight="1">
      <c r="B26" s="44"/>
      <c r="C26" s="83" t="str">
        <f>IF(ISBLANK(Diff!C26)," ",Diff!C26)</f>
        <v> </v>
      </c>
      <c r="D26" s="83" t="str">
        <f>IF(ISBLANK(Diff!D26)," ",Diff!D26)</f>
        <v> </v>
      </c>
      <c r="E26" s="83" t="str">
        <f>IF(ISBLANK(Diff!E26)," ",Diff!E26)</f>
        <v> </v>
      </c>
      <c r="F26" s="83" t="str">
        <f>IF(ISBLANK(Diff!F26)," ",Diff!F26)</f>
        <v> </v>
      </c>
      <c r="G26" s="77"/>
      <c r="H26" s="82"/>
      <c r="I26" s="83" t="str">
        <f>IF(ISBLANK(Diff!I26)," ",Diff!I26)</f>
        <v> </v>
      </c>
      <c r="J26" s="83" t="str">
        <f>IF(ISBLANK(Diff!J26)," ",Diff!J26)</f>
        <v> </v>
      </c>
      <c r="K26" s="77"/>
      <c r="L26" s="77"/>
      <c r="M26" s="25"/>
      <c r="N26" s="20"/>
      <c r="P26" s="43"/>
      <c r="R26" s="43"/>
      <c r="T26" s="43"/>
      <c r="U26" s="43"/>
    </row>
    <row r="27" spans="2:21" ht="13.5" customHeight="1">
      <c r="B27" s="80" t="s">
        <v>35</v>
      </c>
      <c r="C27" s="81">
        <f>IF(ISBLANK(Diff!C27)," ",Diff!C27)</f>
        <v>2378605.21</v>
      </c>
      <c r="D27" s="81">
        <f>SUM(D20+D25)</f>
        <v>2376020.53</v>
      </c>
      <c r="E27" s="81">
        <f>IF(ISBLANK(Diff!E27)," ",Diff!E27)</f>
        <v>2370580.5300000003</v>
      </c>
      <c r="F27" s="81">
        <f>IF(ISBLANK(Diff!F27)," ",Diff!F27)</f>
        <v>2364474.4800000004</v>
      </c>
      <c r="G27" s="82">
        <f>$E27/C27-1</f>
        <v>-0.0033736914248160277</v>
      </c>
      <c r="H27" s="82">
        <f>$F27/E27-1</f>
        <v>-0.002575761473920357</v>
      </c>
      <c r="I27" s="81">
        <f>IF(ISBLANK(Diff!I27)," ",Diff!I27)</f>
        <v>2370300.96</v>
      </c>
      <c r="J27" s="81">
        <f>IF(ISBLANK(Diff!J27)," ",Diff!J27)</f>
        <v>2369245.8200000003</v>
      </c>
      <c r="K27" s="82">
        <f>J27/E27-1</f>
        <v>-0.0005630308623179037</v>
      </c>
      <c r="L27" s="82">
        <f>J27/I27-1</f>
        <v>-0.000445150222611268</v>
      </c>
      <c r="M27" s="25"/>
      <c r="N27" s="20"/>
      <c r="P27" s="43"/>
      <c r="R27" s="43"/>
      <c r="T27" s="43"/>
      <c r="U27" s="43"/>
    </row>
    <row r="28" spans="2:20" ht="12" customHeight="1">
      <c r="B28" s="22"/>
      <c r="C28" s="84" t="str">
        <f>IF(ISBLANK(Diff!C28)," ",Diff!C28)</f>
        <v> </v>
      </c>
      <c r="D28" s="84" t="str">
        <f>IF(ISBLANK(Diff!D28)," ",Diff!D28)</f>
        <v> </v>
      </c>
      <c r="E28" s="84" t="str">
        <f>IF(ISBLANK(Diff!E28)," ",Diff!E28)</f>
        <v> </v>
      </c>
      <c r="F28" s="84" t="str">
        <f>IF(ISBLANK(Diff!F28)," ",Diff!F28)</f>
        <v> </v>
      </c>
      <c r="G28" s="85"/>
      <c r="H28" s="85"/>
      <c r="I28" s="84" t="str">
        <f>IF(ISBLANK(Diff!I28)," ",Diff!I28)</f>
        <v> </v>
      </c>
      <c r="J28" s="84" t="str">
        <f>IF(ISBLANK(Diff!J28)," ",Diff!J28)</f>
        <v> </v>
      </c>
      <c r="K28" s="77"/>
      <c r="L28" s="77"/>
      <c r="M28" s="25"/>
      <c r="N28" s="22"/>
      <c r="T28" s="43"/>
    </row>
    <row r="29" spans="2:21" ht="13.5" customHeight="1">
      <c r="B29" s="20" t="s">
        <v>36</v>
      </c>
      <c r="C29" s="78">
        <f>IF(ISBLANK(Diff!C29)," ",Diff!C29)</f>
        <v>159019.17</v>
      </c>
      <c r="D29" s="78">
        <f>IF(ISBLANK(Diff!D29)," ",Diff!D29)</f>
        <v>164362.53</v>
      </c>
      <c r="E29" s="78">
        <f>IF(ISBLANK(Diff!E29)," ",Diff!E29)</f>
        <v>160004.62</v>
      </c>
      <c r="F29" s="78">
        <f>IF(ISBLANK(Diff!F29)," ",Diff!F29)</f>
        <v>164656.74</v>
      </c>
      <c r="G29" s="77">
        <f>$E29/C29-1</f>
        <v>0.006197051588182623</v>
      </c>
      <c r="H29" s="77">
        <f>$F29/E29-1</f>
        <v>0.029074910461960313</v>
      </c>
      <c r="I29" s="78">
        <f>IF(ISBLANK(Diff!I29)," ",Diff!I29)</f>
        <v>161870.2</v>
      </c>
      <c r="J29" s="78">
        <f>IF(ISBLANK(Diff!J29)," ",Diff!J29)</f>
        <v>161863.72999999995</v>
      </c>
      <c r="K29" s="77">
        <f>J29/E29-1</f>
        <v>0.011619101998429526</v>
      </c>
      <c r="L29" s="77">
        <f>J29/I29-1</f>
        <v>-3.997029718905143E-05</v>
      </c>
      <c r="M29" s="25"/>
      <c r="N29" s="20"/>
      <c r="P29" s="43"/>
      <c r="R29" s="43"/>
      <c r="T29" s="43"/>
      <c r="U29" s="43"/>
    </row>
    <row r="30" spans="2:20" ht="12" customHeight="1">
      <c r="B30" s="22"/>
      <c r="C30" s="84" t="str">
        <f>IF(ISBLANK(Diff!C30)," ",Diff!C30)</f>
        <v> </v>
      </c>
      <c r="D30" s="84" t="str">
        <f>IF(ISBLANK(Diff!D30)," ",Diff!D30)</f>
        <v> </v>
      </c>
      <c r="E30" s="84" t="str">
        <f>IF(ISBLANK(Diff!E30)," ",Diff!E30)</f>
        <v> </v>
      </c>
      <c r="F30" s="84" t="str">
        <f>IF(ISBLANK(Diff!F30)," ",Diff!F30)</f>
        <v> </v>
      </c>
      <c r="G30" s="85"/>
      <c r="H30" s="85"/>
      <c r="I30" s="84" t="str">
        <f>IF(ISBLANK(Diff!I30)," ",Diff!I30)</f>
        <v> </v>
      </c>
      <c r="J30" s="84" t="str">
        <f>IF(ISBLANK(Diff!J30)," ",Diff!J30)</f>
        <v> </v>
      </c>
      <c r="K30" s="77"/>
      <c r="L30" s="77"/>
      <c r="M30" s="25"/>
      <c r="N30" s="22"/>
      <c r="T30" s="43"/>
    </row>
    <row r="31" spans="2:20" ht="13.5" customHeight="1">
      <c r="B31" s="20" t="s">
        <v>37</v>
      </c>
      <c r="C31" s="84" t="str">
        <f>IF(ISBLANK(Diff!C31)," ",Diff!C31)</f>
        <v> </v>
      </c>
      <c r="D31" s="84" t="str">
        <f>IF(ISBLANK(Diff!D31)," ",Diff!D31)</f>
        <v> </v>
      </c>
      <c r="E31" s="84" t="str">
        <f>IF(ISBLANK(Diff!E31)," ",Diff!E31)</f>
        <v> </v>
      </c>
      <c r="F31" s="84" t="str">
        <f>IF(ISBLANK(Diff!F31)," ",Diff!F31)</f>
        <v> </v>
      </c>
      <c r="G31" s="85"/>
      <c r="H31" s="85"/>
      <c r="I31" s="84" t="str">
        <f>IF(ISBLANK(Diff!I31)," ",Diff!I31)</f>
        <v> </v>
      </c>
      <c r="J31" s="84" t="str">
        <f>IF(ISBLANK(Diff!J31)," ",Diff!J31)</f>
        <v> </v>
      </c>
      <c r="K31" s="77"/>
      <c r="L31" s="77"/>
      <c r="M31" s="25"/>
      <c r="N31" s="20"/>
      <c r="T31" s="43"/>
    </row>
    <row r="32" spans="2:20" ht="13.5" customHeight="1">
      <c r="B32" s="48" t="s">
        <v>38</v>
      </c>
      <c r="C32" s="78">
        <f>IF(ISBLANK(Diff!C32)," ",Diff!C32)</f>
        <v>19147.37</v>
      </c>
      <c r="D32" s="78">
        <f>IF(ISBLANK(Diff!D32)," ",Diff!D32)</f>
        <v>19629.17</v>
      </c>
      <c r="E32" s="78">
        <f>IF(ISBLANK(Diff!E32)," ",Diff!E32)</f>
        <v>18993.780000000006</v>
      </c>
      <c r="F32" s="78">
        <f>IF(ISBLANK(Diff!F32)," ",Diff!F32)</f>
        <v>18781.15</v>
      </c>
      <c r="G32" s="77">
        <f>$E32/C32-1</f>
        <v>-0.008021467177998454</v>
      </c>
      <c r="H32" s="77">
        <f>$F32/E32-1</f>
        <v>-0.01119471742854794</v>
      </c>
      <c r="I32" s="78">
        <f>IF(ISBLANK(Diff!I32)," ",Diff!I32)</f>
        <v>19475.19</v>
      </c>
      <c r="J32" s="78">
        <f>IF(ISBLANK(Diff!J32)," ",Diff!J32)</f>
        <v>19464.939999999995</v>
      </c>
      <c r="K32" s="77">
        <f>J32/E32-1</f>
        <v>0.02480601544294969</v>
      </c>
      <c r="L32" s="77">
        <f>J32/I32-1</f>
        <v>-0.0005263106547357399</v>
      </c>
      <c r="M32" s="25"/>
      <c r="N32" s="48"/>
      <c r="T32" s="43"/>
    </row>
    <row r="33" spans="2:20" ht="13.5" customHeight="1">
      <c r="B33" s="48" t="s">
        <v>39</v>
      </c>
      <c r="C33" s="78">
        <f>IF(ISBLANK(Diff!C33)," ",Diff!C33)</f>
        <v>6065.41</v>
      </c>
      <c r="D33" s="78">
        <f>IF(ISBLANK(Diff!D33)," ",Diff!D33)</f>
        <v>6253.21</v>
      </c>
      <c r="E33" s="78">
        <f>IF(ISBLANK(Diff!E33)," ",Diff!E33)</f>
        <v>5964.169999999998</v>
      </c>
      <c r="F33" s="78">
        <f>IF(ISBLANK(Diff!F33)," ",Diff!F33)</f>
        <v>5784.93</v>
      </c>
      <c r="G33" s="77">
        <f>$E33/C33-1</f>
        <v>-0.016691369585898008</v>
      </c>
      <c r="H33" s="77">
        <f>$F33/E33-1</f>
        <v>-0.03005279862914667</v>
      </c>
      <c r="I33" s="78">
        <f>IF(ISBLANK(Diff!I33)," ",Diff!I33)</f>
        <v>6098.86</v>
      </c>
      <c r="J33" s="78">
        <f>IF(ISBLANK(Diff!J33)," ",Diff!J33)</f>
        <v>6093.840000000001</v>
      </c>
      <c r="K33" s="77">
        <f>J33/E33-1</f>
        <v>0.02174149965544281</v>
      </c>
      <c r="L33" s="77">
        <f>J33/I33-1</f>
        <v>-0.0008231046457860547</v>
      </c>
      <c r="M33" s="25"/>
      <c r="N33" s="48"/>
      <c r="T33" s="43"/>
    </row>
    <row r="34" spans="2:14" ht="13.5" customHeight="1">
      <c r="B34" s="86" t="s">
        <v>40</v>
      </c>
      <c r="C34" s="81">
        <f>IF(ISBLANK(Diff!C34)," ",Diff!C34)</f>
        <v>25212.78</v>
      </c>
      <c r="D34" s="81">
        <f>SUM(D32:D33)</f>
        <v>25882.379999999997</v>
      </c>
      <c r="E34" s="81">
        <f>IF(ISBLANK(Diff!E34)," ",Diff!E34)</f>
        <v>24957.950000000004</v>
      </c>
      <c r="F34" s="81">
        <f>IF(ISBLANK(Diff!F34)," ",Diff!F34)</f>
        <v>24566.08</v>
      </c>
      <c r="G34" s="77">
        <f>$E34/C34-1</f>
        <v>-0.010107175805285862</v>
      </c>
      <c r="H34" s="82">
        <f>$F34/E34-1</f>
        <v>-0.01570120943426856</v>
      </c>
      <c r="I34" s="81">
        <f>IF(ISBLANK(Diff!I34)," ",Diff!I34)</f>
        <v>25574.05</v>
      </c>
      <c r="J34" s="81">
        <f>IF(ISBLANK(Diff!J34)," ",Diff!J34)</f>
        <v>25558.779999999995</v>
      </c>
      <c r="K34" s="82">
        <f>J34/E34-1</f>
        <v>0.0240736919498592</v>
      </c>
      <c r="L34" s="77">
        <f>J34/I34-1</f>
        <v>-0.000597089627962899</v>
      </c>
      <c r="M34" s="25"/>
      <c r="N34" s="48"/>
    </row>
    <row r="35" spans="2:21" ht="12" customHeight="1">
      <c r="B35" s="22"/>
      <c r="C35" s="84" t="str">
        <f>IF(ISBLANK(Diff!C35)," ",Diff!C35)</f>
        <v> </v>
      </c>
      <c r="D35" s="84" t="str">
        <f>IF(ISBLANK(Diff!D35)," ",Diff!D35)</f>
        <v> </v>
      </c>
      <c r="E35" s="84" t="str">
        <f>IF(ISBLANK(Diff!E35)," ",Diff!E35)</f>
        <v> </v>
      </c>
      <c r="F35" s="84" t="str">
        <f>IF(ISBLANK(Diff!F35)," ",Diff!F35)</f>
        <v> </v>
      </c>
      <c r="G35" s="77"/>
      <c r="H35" s="85"/>
      <c r="I35" s="84" t="str">
        <f>IF(ISBLANK(Diff!I35)," ",Diff!I35)</f>
        <v> </v>
      </c>
      <c r="J35" s="84" t="str">
        <f>IF(ISBLANK(Diff!J35)," ",Diff!J35)</f>
        <v> </v>
      </c>
      <c r="K35" s="77"/>
      <c r="L35" s="77"/>
      <c r="M35" s="25"/>
      <c r="N35" s="48"/>
      <c r="P35" s="43"/>
      <c r="R35" s="43"/>
      <c r="U35" s="43"/>
    </row>
    <row r="36" spans="2:21" ht="13.5" customHeight="1">
      <c r="B36" s="86" t="s">
        <v>55</v>
      </c>
      <c r="C36" s="81">
        <f>IF(ISBLANK(Diff!C36)," ",Diff!C36)</f>
        <v>522400.42000000004</v>
      </c>
      <c r="D36" s="81">
        <f>D34+D25</f>
        <v>526098.42</v>
      </c>
      <c r="E36" s="81">
        <f>IF(ISBLANK(Diff!E36)," ",Diff!E36)</f>
        <v>518293.6099999999</v>
      </c>
      <c r="F36" s="81">
        <f>IF(ISBLANK(Diff!F36)," ",Diff!F36)</f>
        <v>516163.11000000004</v>
      </c>
      <c r="G36" s="82">
        <f>$E36/C36-1</f>
        <v>-0.007861421704063898</v>
      </c>
      <c r="H36" s="82">
        <f>$F36/E36-1</f>
        <v>-0.004110604412043362</v>
      </c>
      <c r="I36" s="81">
        <f>IF(ISBLANK(Diff!I36)," ",Diff!I36)</f>
        <v>520753.67</v>
      </c>
      <c r="J36" s="81">
        <f>IF(ISBLANK(Diff!J36)," ",Diff!J36)</f>
        <v>520628.04</v>
      </c>
      <c r="K36" s="82">
        <f>J36/E36-1</f>
        <v>0.004504068649428428</v>
      </c>
      <c r="L36" s="82">
        <f>J36/I36-1</f>
        <v>-0.00024124649952061983</v>
      </c>
      <c r="M36" s="25"/>
      <c r="N36" s="48"/>
      <c r="P36" s="43"/>
      <c r="R36" s="43"/>
      <c r="U36" s="43"/>
    </row>
    <row r="37" spans="2:21" ht="12" customHeight="1">
      <c r="B37" s="22"/>
      <c r="C37" s="84" t="str">
        <f>IF(ISBLANK(Diff!C37)," ",Diff!C37)</f>
        <v> </v>
      </c>
      <c r="D37" s="84" t="str">
        <f>IF(ISBLANK(Diff!D37)," ",Diff!D37)</f>
        <v> </v>
      </c>
      <c r="E37" s="84" t="str">
        <f>IF(ISBLANK(Diff!E37)," ",Diff!E37)</f>
        <v> </v>
      </c>
      <c r="F37" s="84" t="str">
        <f>IF(ISBLANK(Diff!F37)," ",Diff!F37)</f>
        <v> </v>
      </c>
      <c r="G37" s="77"/>
      <c r="H37" s="82"/>
      <c r="I37" s="84" t="str">
        <f>IF(ISBLANK(Diff!I37)," ",Diff!I37)</f>
        <v> </v>
      </c>
      <c r="J37" s="84" t="str">
        <f>IF(ISBLANK(Diff!J37)," ",Diff!J37)</f>
        <v> </v>
      </c>
      <c r="K37" s="77"/>
      <c r="L37" s="77"/>
      <c r="M37" s="25"/>
      <c r="N37" s="22"/>
      <c r="P37" s="43"/>
      <c r="R37" s="43"/>
      <c r="U37" s="43"/>
    </row>
    <row r="38" spans="2:14" ht="13.5" customHeight="1">
      <c r="B38" s="20" t="s">
        <v>41</v>
      </c>
      <c r="C38" s="78">
        <f>IF(ISBLANK(Diff!C38)," ",Diff!C38)</f>
        <v>75493.94</v>
      </c>
      <c r="D38" s="78">
        <f>IF(ISBLANK(Diff!D38)," ",Diff!D38)</f>
        <v>76055.43</v>
      </c>
      <c r="E38" s="78">
        <f>IF(ISBLANK(Diff!E38)," ",Diff!E38)</f>
        <v>75095.90000000001</v>
      </c>
      <c r="F38" s="78">
        <f>IF(ISBLANK(Diff!F38)," ",Diff!F38)</f>
        <v>75961.18</v>
      </c>
      <c r="G38" s="77">
        <f>$E38/C38-1</f>
        <v>-0.00527247617490878</v>
      </c>
      <c r="H38" s="77">
        <f>$F38/E38-1</f>
        <v>0.0115223334429706</v>
      </c>
      <c r="I38" s="78">
        <f>IF(ISBLANK(Diff!I38)," ",Diff!I38)</f>
        <v>74940.95</v>
      </c>
      <c r="J38" s="78">
        <f>IF(ISBLANK(Diff!J38)," ",Diff!J38)</f>
        <v>74940.95</v>
      </c>
      <c r="K38" s="77">
        <f>J38/E38-1</f>
        <v>-0.0020633616482392814</v>
      </c>
      <c r="L38" s="77">
        <f>J38/I38-1</f>
        <v>0</v>
      </c>
      <c r="M38" s="25"/>
      <c r="N38" s="22"/>
    </row>
    <row r="39" spans="2:21" ht="12" customHeight="1">
      <c r="B39" s="22"/>
      <c r="C39" s="84" t="str">
        <f>IF(ISBLANK(Diff!C39)," ",Diff!C39)</f>
        <v> </v>
      </c>
      <c r="D39" s="84" t="str">
        <f>IF(ISBLANK(Diff!D39)," ",Diff!D39)</f>
        <v> </v>
      </c>
      <c r="E39" s="84" t="str">
        <f>IF(ISBLANK(Diff!E39)," ",Diff!E39)</f>
        <v> </v>
      </c>
      <c r="F39" s="84" t="str">
        <f>IF(ISBLANK(Diff!F39)," ",Diff!F39)</f>
        <v> </v>
      </c>
      <c r="G39" s="77"/>
      <c r="H39" s="85"/>
      <c r="I39" s="84" t="str">
        <f>IF(ISBLANK(Diff!I39)," ",Diff!I39)</f>
        <v> </v>
      </c>
      <c r="J39" s="84" t="str">
        <f>IF(ISBLANK(Diff!J39)," ",Diff!J39)</f>
        <v> </v>
      </c>
      <c r="K39" s="77"/>
      <c r="L39" s="77"/>
      <c r="M39" s="22"/>
      <c r="N39" s="22"/>
      <c r="P39" s="43"/>
      <c r="R39" s="43"/>
      <c r="U39" s="43"/>
    </row>
    <row r="40" spans="2:14" ht="13.5" customHeight="1">
      <c r="B40" s="86" t="s">
        <v>42</v>
      </c>
      <c r="C40" s="81">
        <f>IF(ISBLANK(Diff!C40)," ",Diff!C40)</f>
        <v>259725.89</v>
      </c>
      <c r="D40" s="81">
        <f>D29+D34+D38</f>
        <v>266300.33999999997</v>
      </c>
      <c r="E40" s="81">
        <f>IF(ISBLANK(Diff!E40)," ",Diff!E40)</f>
        <v>260058.47000000003</v>
      </c>
      <c r="F40" s="81">
        <f>IF(ISBLANK(Diff!F40)," ",Diff!F40)</f>
        <v>265184</v>
      </c>
      <c r="G40" s="82">
        <f>$E40/C40-1</f>
        <v>0.001280503841954328</v>
      </c>
      <c r="H40" s="82">
        <f>$F40/E40-1</f>
        <v>0.01970914463966489</v>
      </c>
      <c r="I40" s="81">
        <f>IF(ISBLANK(Diff!I40)," ",Diff!I40)</f>
        <v>262385.2</v>
      </c>
      <c r="J40" s="81">
        <f>IF(ISBLANK(Diff!J40)," ",Diff!J40)</f>
        <v>262363.45999999996</v>
      </c>
      <c r="K40" s="82">
        <f>J40/E40-1</f>
        <v>0.008863352922132917</v>
      </c>
      <c r="L40" s="82">
        <f>J40/I40-1</f>
        <v>-8.285528299634137E-05</v>
      </c>
      <c r="M40" s="22"/>
      <c r="N40" s="22"/>
    </row>
    <row r="41" spans="2:21" ht="12" customHeight="1">
      <c r="B41" s="22"/>
      <c r="C41" s="84" t="str">
        <f>IF(ISBLANK(Diff!C41)," ",Diff!C41)</f>
        <v> </v>
      </c>
      <c r="D41" s="84" t="str">
        <f>IF(ISBLANK(Diff!D41)," ",Diff!D41)</f>
        <v> </v>
      </c>
      <c r="E41" s="84" t="str">
        <f>IF(ISBLANK(Diff!E41)," ",Diff!E41)</f>
        <v> </v>
      </c>
      <c r="F41" s="84" t="str">
        <f>IF(ISBLANK(Diff!F41)," ",Diff!F41)</f>
        <v> </v>
      </c>
      <c r="G41" s="77"/>
      <c r="H41" s="85"/>
      <c r="I41" s="84" t="str">
        <f>IF(ISBLANK(Diff!I41)," ",Diff!I41)</f>
        <v> </v>
      </c>
      <c r="J41" s="84" t="str">
        <f>IF(ISBLANK(Diff!J41)," ",Diff!J41)</f>
        <v> </v>
      </c>
      <c r="K41" s="77"/>
      <c r="L41" s="77"/>
      <c r="M41" s="22"/>
      <c r="N41" s="20"/>
      <c r="P41" s="43"/>
      <c r="R41" s="43"/>
      <c r="U41" s="43"/>
    </row>
    <row r="42" spans="2:14" ht="13.5" customHeight="1">
      <c r="B42" s="80" t="s">
        <v>43</v>
      </c>
      <c r="C42" s="81">
        <f>IF(ISBLANK(Diff!C42)," ",Diff!C42)</f>
        <v>2638331.1</v>
      </c>
      <c r="D42" s="81">
        <f>D40+D27</f>
        <v>2642320.8699999996</v>
      </c>
      <c r="E42" s="81">
        <f>IF(ISBLANK(Diff!E42)," ",Diff!E42)</f>
        <v>2630639.0000000005</v>
      </c>
      <c r="F42" s="81">
        <f>IF(ISBLANK(Diff!F42)," ",Diff!F42)</f>
        <v>2629658.4800000004</v>
      </c>
      <c r="G42" s="82">
        <f>$E42/C42-1</f>
        <v>-0.0029155173131983902</v>
      </c>
      <c r="H42" s="82">
        <f>$F42/E42-1</f>
        <v>-0.000372730731962867</v>
      </c>
      <c r="I42" s="81">
        <f>IF(ISBLANK(Diff!I42)," ",Diff!I42)</f>
        <v>2632686.16</v>
      </c>
      <c r="J42" s="81">
        <f>IF(ISBLANK(Diff!J42)," ",Diff!J42)</f>
        <v>2631609.2800000003</v>
      </c>
      <c r="K42" s="82">
        <f>J42/E42-1</f>
        <v>0.00036883814160737494</v>
      </c>
      <c r="L42" s="82">
        <f>J42/I42-1</f>
        <v>-0.0004090422992157894</v>
      </c>
      <c r="M42" s="22"/>
      <c r="N42" s="22"/>
    </row>
    <row r="43" spans="2:14" ht="13.5" customHeight="1">
      <c r="B43" s="20"/>
      <c r="C43" s="57"/>
      <c r="D43" s="57"/>
      <c r="E43" s="87"/>
      <c r="F43" s="56"/>
      <c r="G43" s="87"/>
      <c r="H43" s="87"/>
      <c r="I43" s="57"/>
      <c r="J43" s="57"/>
      <c r="K43" s="87"/>
      <c r="L43" s="87"/>
      <c r="M43" s="22"/>
      <c r="N43" s="22"/>
    </row>
    <row r="44" spans="2:14" ht="13.5" customHeight="1">
      <c r="B44" s="22" t="s">
        <v>44</v>
      </c>
      <c r="C44" s="59"/>
      <c r="D44" s="55"/>
      <c r="E44" s="55"/>
      <c r="F44" s="55"/>
      <c r="G44" s="55"/>
      <c r="H44" s="55"/>
      <c r="I44" s="55"/>
      <c r="J44" s="22"/>
      <c r="K44" s="22"/>
      <c r="L44" s="22"/>
      <c r="M44" s="22"/>
      <c r="N44" s="22"/>
    </row>
    <row r="45" spans="2:14" ht="13.5" customHeight="1">
      <c r="B45" s="22"/>
      <c r="C45" s="22"/>
      <c r="D45" s="22"/>
      <c r="E45" s="55"/>
      <c r="F45" s="55"/>
      <c r="G45" s="55"/>
      <c r="H45" s="55"/>
      <c r="I45" s="55"/>
      <c r="J45" s="21"/>
      <c r="K45" s="23"/>
      <c r="L45" s="23"/>
      <c r="M45" s="22"/>
      <c r="N45" s="22"/>
    </row>
    <row r="46" spans="2:14" ht="13.5" customHeight="1">
      <c r="B46" s="22"/>
      <c r="C46" s="22"/>
      <c r="D46" s="22"/>
      <c r="E46" s="55"/>
      <c r="F46" s="55"/>
      <c r="G46" s="55"/>
      <c r="H46" s="55"/>
      <c r="I46" s="55"/>
      <c r="J46" s="21"/>
      <c r="K46" s="22"/>
      <c r="L46" s="22"/>
      <c r="M46" s="22"/>
      <c r="N46" s="22"/>
    </row>
    <row r="47" spans="2:14" ht="13.5" customHeight="1">
      <c r="B47" s="20"/>
      <c r="C47" s="62"/>
      <c r="D47" s="62"/>
      <c r="E47" s="62"/>
      <c r="F47" s="62"/>
      <c r="G47" s="22"/>
      <c r="H47" s="22"/>
      <c r="I47" s="22"/>
      <c r="J47" s="22"/>
      <c r="K47" s="22"/>
      <c r="L47" s="22"/>
      <c r="M47" s="22"/>
      <c r="N47" s="22"/>
    </row>
    <row r="48" spans="2:14" ht="13.5" customHeight="1">
      <c r="B48" s="20"/>
      <c r="C48" s="62"/>
      <c r="D48" s="62"/>
      <c r="E48" s="62"/>
      <c r="F48" s="62"/>
      <c r="G48" s="22"/>
      <c r="H48" s="22"/>
      <c r="I48" s="22"/>
      <c r="J48" s="22"/>
      <c r="K48" s="22"/>
      <c r="L48" s="22"/>
      <c r="M48" s="22"/>
      <c r="N48" s="22"/>
    </row>
    <row r="49" spans="2:6" ht="13.5" customHeight="1">
      <c r="B49" s="15"/>
      <c r="C49" s="88"/>
      <c r="D49" s="88"/>
      <c r="E49" s="88"/>
      <c r="F49" s="88"/>
    </row>
    <row r="50" spans="2:6" ht="13.5" customHeight="1">
      <c r="B50" s="15"/>
      <c r="C50" s="88"/>
      <c r="D50" s="88"/>
      <c r="E50" s="88"/>
      <c r="F50" s="88"/>
    </row>
    <row r="51" spans="2:6" ht="13.5" customHeight="1">
      <c r="B51" s="15"/>
      <c r="C51" s="88"/>
      <c r="D51" s="88"/>
      <c r="E51" s="88"/>
      <c r="F51" s="88"/>
    </row>
    <row r="52" spans="2:6" ht="13.5" customHeight="1">
      <c r="B52" s="15"/>
      <c r="C52" s="88"/>
      <c r="D52" s="88"/>
      <c r="E52" s="88"/>
      <c r="F52" s="88"/>
    </row>
    <row r="53" spans="2:6" ht="13.5" customHeight="1">
      <c r="B53" s="15"/>
      <c r="C53" s="88"/>
      <c r="D53" s="88"/>
      <c r="E53" s="88"/>
      <c r="F53" s="88"/>
    </row>
    <row r="54" spans="2:6" ht="13.5" customHeight="1">
      <c r="B54" s="15"/>
      <c r="C54" s="88"/>
      <c r="D54" s="88"/>
      <c r="E54" s="88"/>
      <c r="F54" s="88"/>
    </row>
    <row r="55" spans="2:6" ht="13.5" customHeight="1">
      <c r="B55" s="15"/>
      <c r="C55" s="88"/>
      <c r="D55" s="88"/>
      <c r="E55" s="88"/>
      <c r="F55" s="88"/>
    </row>
    <row r="56" spans="2:6" ht="13.5" customHeight="1">
      <c r="B56" s="15"/>
      <c r="C56" s="88"/>
      <c r="D56" s="88"/>
      <c r="E56" s="88"/>
      <c r="F56" s="88"/>
    </row>
    <row r="57" spans="2:6" ht="13.5" customHeight="1">
      <c r="B57" s="15"/>
      <c r="C57" s="88"/>
      <c r="D57" s="88"/>
      <c r="E57" s="88"/>
      <c r="F57" s="88"/>
    </row>
    <row r="58" spans="2:6" ht="13.5" customHeight="1">
      <c r="B58" s="15"/>
      <c r="C58" s="88"/>
      <c r="D58" s="88"/>
      <c r="E58" s="88"/>
      <c r="F58" s="88"/>
    </row>
    <row r="59" spans="2:6" ht="13.5" customHeight="1">
      <c r="B59" s="15"/>
      <c r="C59" s="88"/>
      <c r="D59" s="88"/>
      <c r="E59" s="88"/>
      <c r="F59" s="88"/>
    </row>
    <row r="60" ht="13.5" customHeight="1">
      <c r="C60" s="89"/>
    </row>
    <row r="61" spans="2:6" ht="13.5" customHeight="1">
      <c r="B61" s="51"/>
      <c r="C61" s="90"/>
      <c r="D61" s="43"/>
      <c r="E61" s="43"/>
      <c r="F61" s="43"/>
    </row>
    <row r="62" spans="2:6" ht="13.5" customHeight="1">
      <c r="B62" s="51"/>
      <c r="C62" s="90"/>
      <c r="D62" s="43"/>
      <c r="E62" s="43"/>
      <c r="F62" s="43"/>
    </row>
    <row r="63" spans="2:6" ht="13.5" customHeight="1">
      <c r="B63" s="51"/>
      <c r="C63" s="90"/>
      <c r="D63" s="43"/>
      <c r="E63" s="43"/>
      <c r="F63" s="43"/>
    </row>
    <row r="64" spans="2:6" ht="13.5" customHeight="1">
      <c r="B64" s="51"/>
      <c r="C64" s="90"/>
      <c r="D64" s="43"/>
      <c r="E64" s="43"/>
      <c r="F64" s="43"/>
    </row>
    <row r="65" spans="2:6" ht="13.5" customHeight="1">
      <c r="B65" s="51"/>
      <c r="C65" s="90"/>
      <c r="D65" s="43"/>
      <c r="E65" s="43"/>
      <c r="F65" s="43"/>
    </row>
    <row r="66" spans="2:6" ht="13.5" customHeight="1">
      <c r="B66" s="15"/>
      <c r="C66" s="90"/>
      <c r="D66" s="43"/>
      <c r="E66" s="43"/>
      <c r="F66" s="43"/>
    </row>
    <row r="67" spans="2:3" ht="13.5" customHeight="1">
      <c r="B67" s="15"/>
      <c r="C67" s="90"/>
    </row>
    <row r="68" spans="3:6" ht="13.5" customHeight="1">
      <c r="C68" s="89"/>
      <c r="D68" s="43"/>
      <c r="E68" s="43"/>
      <c r="F68" s="43"/>
    </row>
    <row r="69" spans="2:6" ht="13.5" customHeight="1">
      <c r="B69" s="65"/>
      <c r="C69" s="65"/>
      <c r="D69" s="65"/>
      <c r="E69" s="65"/>
      <c r="F69" s="65"/>
    </row>
    <row r="70" spans="2:6" ht="13.5" customHeight="1">
      <c r="B70" s="65"/>
      <c r="C70" s="65"/>
      <c r="D70" s="65"/>
      <c r="E70" s="65"/>
      <c r="F70" s="65"/>
    </row>
    <row r="71" spans="2:6" ht="13.5" customHeight="1">
      <c r="B71" s="65"/>
      <c r="C71" s="65"/>
      <c r="D71" s="65"/>
      <c r="E71" s="65"/>
      <c r="F71" s="65"/>
    </row>
    <row r="72" spans="2:6" ht="13.5" customHeight="1">
      <c r="B72" s="65"/>
      <c r="C72" s="65"/>
      <c r="D72" s="65"/>
      <c r="E72" s="65"/>
      <c r="F72" s="65"/>
    </row>
    <row r="73" spans="2:6" ht="13.5" customHeight="1">
      <c r="B73" s="15"/>
      <c r="C73" s="65"/>
      <c r="D73" s="65"/>
      <c r="E73" s="65"/>
      <c r="F73" s="65"/>
    </row>
    <row r="74" ht="13.5" customHeight="1"/>
    <row r="75" spans="3:6" ht="13.5" customHeight="1">
      <c r="C75" s="39"/>
      <c r="D75" s="39"/>
      <c r="E75" s="39"/>
      <c r="F75" s="39"/>
    </row>
    <row r="76" spans="3:6" ht="13.5" customHeight="1">
      <c r="C76" s="39"/>
      <c r="D76" s="39"/>
      <c r="E76" s="39"/>
      <c r="F76" s="39"/>
    </row>
    <row r="77" spans="3:6" ht="13.5" customHeight="1">
      <c r="C77" s="39"/>
      <c r="D77" s="39"/>
      <c r="E77" s="39"/>
      <c r="F77" s="39"/>
    </row>
    <row r="78" spans="3:6" ht="13.5" customHeight="1">
      <c r="C78" s="91"/>
      <c r="D78" s="39"/>
      <c r="E78" s="39"/>
      <c r="F78" s="39"/>
    </row>
    <row r="79" spans="2:6" ht="13.5" customHeight="1">
      <c r="B79" s="15"/>
      <c r="C79" s="39"/>
      <c r="D79" s="39"/>
      <c r="E79" s="39"/>
      <c r="F79" s="39"/>
    </row>
    <row r="80" ht="13.5" customHeight="1">
      <c r="C80" s="89"/>
    </row>
    <row r="81" spans="2:3" ht="13.5" customHeight="1">
      <c r="B81" s="15"/>
      <c r="C81" s="92"/>
    </row>
    <row r="82" spans="2:6" ht="13.5" customHeight="1">
      <c r="B82" s="15"/>
      <c r="C82" s="90"/>
      <c r="D82" s="88"/>
      <c r="E82" s="88"/>
      <c r="F82" s="88"/>
    </row>
    <row r="83" spans="2:6" ht="13.5" customHeight="1">
      <c r="B83" s="15"/>
      <c r="C83" s="90"/>
      <c r="D83" s="88"/>
      <c r="E83" s="88"/>
      <c r="F83" s="88"/>
    </row>
    <row r="84" spans="2:6" ht="13.5" customHeight="1">
      <c r="B84" s="15"/>
      <c r="C84" s="89"/>
      <c r="D84" s="43"/>
      <c r="E84" s="43"/>
      <c r="F84" s="43"/>
    </row>
    <row r="85" spans="2:6" ht="13.5" customHeight="1">
      <c r="B85" s="15"/>
      <c r="C85" s="90"/>
      <c r="D85" s="43"/>
      <c r="E85" s="43"/>
      <c r="F85" s="43"/>
    </row>
    <row r="86" spans="2:6" ht="13.5" customHeight="1">
      <c r="B86" s="15"/>
      <c r="C86" s="89"/>
      <c r="D86" s="89"/>
      <c r="E86" s="89"/>
      <c r="F86" s="89"/>
    </row>
    <row r="87" spans="2:6" ht="13.5" customHeight="1">
      <c r="B87" s="15"/>
      <c r="C87" s="89"/>
      <c r="D87" s="89"/>
      <c r="E87" s="89"/>
      <c r="F87" s="89"/>
    </row>
    <row r="88" spans="2:6" ht="13.5" customHeight="1">
      <c r="B88" s="15"/>
      <c r="C88" s="90"/>
      <c r="D88" s="88"/>
      <c r="E88" s="88"/>
      <c r="F88" s="88"/>
    </row>
    <row r="89" spans="2:6" ht="13.5" customHeight="1">
      <c r="B89" s="15"/>
      <c r="C89" s="90"/>
      <c r="D89" s="88"/>
      <c r="E89" s="88"/>
      <c r="F89" s="88"/>
    </row>
    <row r="90" spans="2:6" ht="13.5" customHeight="1">
      <c r="B90" s="15"/>
      <c r="C90" s="90"/>
      <c r="D90" s="88"/>
      <c r="E90" s="88"/>
      <c r="F90" s="88"/>
    </row>
    <row r="91" spans="2:6" ht="13.5" customHeight="1">
      <c r="B91" s="15"/>
      <c r="C91" s="89"/>
      <c r="D91" s="43"/>
      <c r="E91" s="43"/>
      <c r="F91" s="43"/>
    </row>
    <row r="92" spans="2:6" ht="13.5" customHeight="1">
      <c r="B92" s="15"/>
      <c r="C92" s="90"/>
      <c r="D92" s="89"/>
      <c r="E92" s="89"/>
      <c r="F92" s="89"/>
    </row>
    <row r="93" ht="13.5" customHeight="1">
      <c r="C93" s="89"/>
    </row>
    <row r="94" spans="2:3" ht="13.5" customHeight="1">
      <c r="B94" s="15"/>
      <c r="C94" s="89"/>
    </row>
    <row r="95" spans="2:6" ht="13.5" customHeight="1">
      <c r="B95" s="15"/>
      <c r="C95" s="90"/>
      <c r="D95" s="88"/>
      <c r="E95" s="88"/>
      <c r="F95" s="88"/>
    </row>
    <row r="96" spans="2:6" ht="13.5" customHeight="1">
      <c r="B96" s="15"/>
      <c r="C96" s="90"/>
      <c r="D96" s="88"/>
      <c r="E96" s="88"/>
      <c r="F96" s="88"/>
    </row>
    <row r="97" spans="2:6" ht="13.5" customHeight="1">
      <c r="B97" s="15"/>
      <c r="C97" s="90"/>
      <c r="D97" s="88"/>
      <c r="E97" s="88"/>
      <c r="F97" s="88"/>
    </row>
    <row r="98" spans="2:6" ht="13.5" customHeight="1">
      <c r="B98" s="15"/>
      <c r="C98" s="90"/>
      <c r="D98" s="88"/>
      <c r="E98" s="88"/>
      <c r="F98" s="88"/>
    </row>
    <row r="99" spans="2:6" ht="13.5" customHeight="1">
      <c r="B99" s="15"/>
      <c r="C99" s="90"/>
      <c r="D99" s="88"/>
      <c r="E99" s="88"/>
      <c r="F99" s="88"/>
    </row>
    <row r="100" spans="2:6" ht="13.5" customHeight="1">
      <c r="B100" s="15"/>
      <c r="C100" s="90"/>
      <c r="D100" s="88"/>
      <c r="E100" s="88"/>
      <c r="F100" s="88"/>
    </row>
    <row r="101" spans="2:6" ht="13.5" customHeight="1">
      <c r="B101" s="15"/>
      <c r="C101" s="90"/>
      <c r="D101" s="88"/>
      <c r="E101" s="88"/>
      <c r="F101" s="88"/>
    </row>
    <row r="102" spans="2:6" ht="13.5" customHeight="1">
      <c r="B102" s="15"/>
      <c r="C102" s="90"/>
      <c r="D102" s="88"/>
      <c r="E102" s="88"/>
      <c r="F102" s="88"/>
    </row>
    <row r="103" spans="2:6" ht="13.5" customHeight="1">
      <c r="B103" s="15"/>
      <c r="C103" s="90"/>
      <c r="D103" s="88"/>
      <c r="E103" s="88"/>
      <c r="F103" s="88"/>
    </row>
    <row r="104" spans="2:6" ht="13.5" customHeight="1">
      <c r="B104" s="15"/>
      <c r="C104" s="89"/>
      <c r="D104" s="88"/>
      <c r="E104" s="88"/>
      <c r="F104" s="88"/>
    </row>
    <row r="105" spans="2:6" ht="13.5" customHeight="1">
      <c r="B105" s="15"/>
      <c r="C105" s="90"/>
      <c r="D105" s="43"/>
      <c r="E105" s="43"/>
      <c r="F105" s="43"/>
    </row>
    <row r="106" ht="13.5" customHeight="1">
      <c r="C106" s="89"/>
    </row>
    <row r="107" ht="13.5" customHeight="1">
      <c r="C107" s="90"/>
    </row>
    <row r="108" ht="13.5" customHeight="1"/>
    <row r="109" ht="13.5" customHeight="1">
      <c r="B109" s="15"/>
    </row>
    <row r="110" ht="13.5" customHeight="1"/>
    <row r="111" ht="13.5" customHeight="1"/>
    <row r="112" ht="13.5" customHeight="1"/>
    <row r="113" ht="13.5" customHeight="1"/>
    <row r="114" spans="2:6" ht="13.5" customHeight="1">
      <c r="B114" s="65"/>
      <c r="C114" s="65"/>
      <c r="D114" s="65"/>
      <c r="E114" s="65"/>
      <c r="F114" s="65"/>
    </row>
    <row r="115" spans="2:6" ht="13.5" customHeight="1">
      <c r="B115" s="65"/>
      <c r="C115" s="65"/>
      <c r="D115" s="65"/>
      <c r="E115" s="65"/>
      <c r="F115" s="65"/>
    </row>
    <row r="116" spans="2:6" ht="13.5" customHeight="1">
      <c r="B116" s="65"/>
      <c r="C116" s="65"/>
      <c r="D116" s="65"/>
      <c r="E116" s="65"/>
      <c r="F116" s="65"/>
    </row>
    <row r="117" spans="2:6" ht="13.5" customHeight="1">
      <c r="B117" s="65"/>
      <c r="C117" s="65"/>
      <c r="D117" s="65"/>
      <c r="E117" s="65"/>
      <c r="F117" s="65"/>
    </row>
    <row r="118" spans="2:6" ht="13.5" customHeight="1">
      <c r="B118" s="15"/>
      <c r="C118" s="65"/>
      <c r="D118" s="65"/>
      <c r="E118" s="65"/>
      <c r="F118" s="65"/>
    </row>
    <row r="119" spans="2:6" ht="13.5" customHeight="1">
      <c r="B119" s="15"/>
      <c r="C119" s="65"/>
      <c r="D119" s="65"/>
      <c r="E119" s="65"/>
      <c r="F119" s="65"/>
    </row>
    <row r="120" spans="2:6" ht="13.5" customHeight="1">
      <c r="B120" s="65"/>
      <c r="C120" s="65"/>
      <c r="D120" s="65"/>
      <c r="E120" s="65"/>
      <c r="F120" s="65"/>
    </row>
    <row r="121" spans="2:6" ht="13.5" customHeight="1">
      <c r="B121" s="65"/>
      <c r="C121" s="65"/>
      <c r="D121" s="65"/>
      <c r="E121" s="65"/>
      <c r="F121" s="65"/>
    </row>
    <row r="122" spans="2:9" ht="13.5" customHeight="1">
      <c r="B122" s="15"/>
      <c r="C122" s="66"/>
      <c r="D122" s="67"/>
      <c r="E122" s="67"/>
      <c r="F122" s="67"/>
      <c r="G122" s="67"/>
      <c r="H122" s="67"/>
      <c r="I122" s="67"/>
    </row>
    <row r="123" spans="2:9" ht="13.5" customHeight="1">
      <c r="B123" s="15"/>
      <c r="C123" s="66"/>
      <c r="D123" s="67"/>
      <c r="E123" s="67"/>
      <c r="F123" s="67"/>
      <c r="G123" s="67"/>
      <c r="H123" s="67"/>
      <c r="I123" s="67"/>
    </row>
    <row r="124" spans="3:9" ht="13.5" customHeight="1">
      <c r="C124" s="66"/>
      <c r="D124" s="67"/>
      <c r="E124" s="67"/>
      <c r="F124" s="67"/>
      <c r="G124" s="67"/>
      <c r="H124" s="67"/>
      <c r="I124" s="67"/>
    </row>
    <row r="125" spans="2:9" ht="13.5" customHeight="1">
      <c r="B125" s="15"/>
      <c r="C125" s="66"/>
      <c r="D125" s="67"/>
      <c r="E125" s="67"/>
      <c r="F125" s="67"/>
      <c r="G125" s="67"/>
      <c r="H125" s="67"/>
      <c r="I125" s="67"/>
    </row>
    <row r="126" spans="2:9" ht="13.5" customHeight="1">
      <c r="B126" s="15"/>
      <c r="C126" s="66"/>
      <c r="D126" s="67"/>
      <c r="E126" s="67"/>
      <c r="F126" s="67"/>
      <c r="G126" s="67"/>
      <c r="H126" s="67"/>
      <c r="I126" s="67"/>
    </row>
    <row r="127" spans="2:9" ht="13.5" customHeight="1">
      <c r="B127" s="15"/>
      <c r="C127" s="66"/>
      <c r="D127" s="67"/>
      <c r="E127" s="67"/>
      <c r="F127" s="67"/>
      <c r="G127" s="67"/>
      <c r="H127" s="67"/>
      <c r="I127" s="67"/>
    </row>
    <row r="128" spans="2:9" ht="13.5" customHeight="1">
      <c r="B128" s="15"/>
      <c r="C128" s="66"/>
      <c r="D128" s="67"/>
      <c r="E128" s="67"/>
      <c r="F128" s="67"/>
      <c r="G128" s="67"/>
      <c r="H128" s="67"/>
      <c r="I128" s="67"/>
    </row>
    <row r="129" spans="2:9" ht="13.5" customHeight="1">
      <c r="B129" s="15"/>
      <c r="C129" s="66"/>
      <c r="D129" s="67"/>
      <c r="E129" s="67"/>
      <c r="F129" s="67"/>
      <c r="G129" s="67"/>
      <c r="H129" s="67"/>
      <c r="I129" s="67"/>
    </row>
    <row r="130" spans="2:9" ht="13.5" customHeight="1">
      <c r="B130" s="15"/>
      <c r="C130" s="66"/>
      <c r="D130" s="67"/>
      <c r="E130" s="67"/>
      <c r="F130" s="67"/>
      <c r="G130" s="67"/>
      <c r="H130" s="67"/>
      <c r="I130" s="67"/>
    </row>
    <row r="131" spans="2:9" ht="13.5" customHeight="1">
      <c r="B131" s="15"/>
      <c r="C131" s="66"/>
      <c r="D131" s="67"/>
      <c r="E131" s="67"/>
      <c r="F131" s="67"/>
      <c r="G131" s="67"/>
      <c r="H131" s="67"/>
      <c r="I131" s="67"/>
    </row>
    <row r="132" spans="2:9" ht="13.5" customHeight="1">
      <c r="B132" s="15"/>
      <c r="C132" s="66"/>
      <c r="D132" s="67"/>
      <c r="E132" s="67"/>
      <c r="F132" s="67"/>
      <c r="G132" s="67"/>
      <c r="H132" s="67"/>
      <c r="I132" s="67"/>
    </row>
    <row r="133" spans="2:9" ht="13.5" customHeight="1">
      <c r="B133" s="15"/>
      <c r="C133" s="66"/>
      <c r="D133" s="67"/>
      <c r="E133" s="67"/>
      <c r="F133" s="67"/>
      <c r="G133" s="67"/>
      <c r="H133" s="67"/>
      <c r="I133" s="67"/>
    </row>
    <row r="134" spans="3:9" ht="13.5" customHeight="1">
      <c r="C134" s="66"/>
      <c r="D134" s="67"/>
      <c r="E134" s="67"/>
      <c r="F134" s="67"/>
      <c r="G134" s="67"/>
      <c r="H134" s="67"/>
      <c r="I134" s="67"/>
    </row>
    <row r="135" spans="2:9" ht="13.5" customHeight="1">
      <c r="B135" s="15"/>
      <c r="C135" s="66"/>
      <c r="D135" s="67"/>
      <c r="E135" s="67"/>
      <c r="F135" s="67"/>
      <c r="G135" s="67"/>
      <c r="H135" s="67"/>
      <c r="I135" s="67"/>
    </row>
    <row r="136" spans="3:9" ht="13.5" customHeight="1">
      <c r="C136" s="66"/>
      <c r="D136" s="67"/>
      <c r="E136" s="67"/>
      <c r="F136" s="67"/>
      <c r="G136" s="67"/>
      <c r="H136" s="67"/>
      <c r="I136" s="67"/>
    </row>
    <row r="137" spans="2:9" ht="13.5" customHeight="1">
      <c r="B137" s="15"/>
      <c r="C137" s="66"/>
      <c r="D137" s="67"/>
      <c r="E137" s="67"/>
      <c r="F137" s="67"/>
      <c r="G137" s="67"/>
      <c r="H137" s="67"/>
      <c r="I137" s="67"/>
    </row>
    <row r="138" spans="2:9" ht="13.5" customHeight="1">
      <c r="B138" s="15"/>
      <c r="C138" s="66"/>
      <c r="D138" s="67"/>
      <c r="E138" s="67"/>
      <c r="F138" s="67"/>
      <c r="G138" s="67"/>
      <c r="H138" s="67"/>
      <c r="I138" s="67"/>
    </row>
    <row r="139" spans="2:9" ht="13.5" customHeight="1">
      <c r="B139" s="15"/>
      <c r="C139" s="66"/>
      <c r="D139" s="67"/>
      <c r="E139" s="67"/>
      <c r="F139" s="67"/>
      <c r="G139" s="67"/>
      <c r="H139" s="67"/>
      <c r="I139" s="67"/>
    </row>
    <row r="140" spans="3:9" ht="13.5" customHeight="1">
      <c r="C140" s="66"/>
      <c r="D140" s="67"/>
      <c r="E140" s="67"/>
      <c r="F140" s="67"/>
      <c r="G140" s="67"/>
      <c r="H140" s="67"/>
      <c r="I140" s="67"/>
    </row>
    <row r="141" spans="2:9" ht="13.5" customHeight="1">
      <c r="B141" s="15"/>
      <c r="C141" s="66"/>
      <c r="D141" s="67"/>
      <c r="E141" s="67"/>
      <c r="F141" s="67"/>
      <c r="G141" s="67"/>
      <c r="H141" s="67"/>
      <c r="I141" s="67"/>
    </row>
    <row r="142" spans="3:9" ht="13.5" customHeight="1">
      <c r="C142" s="66"/>
      <c r="D142" s="67"/>
      <c r="E142" s="67"/>
      <c r="F142" s="67"/>
      <c r="G142" s="67"/>
      <c r="H142" s="67"/>
      <c r="I142" s="67"/>
    </row>
    <row r="143" spans="2:9" ht="13.5" customHeight="1">
      <c r="B143" s="15"/>
      <c r="C143" s="66"/>
      <c r="D143" s="67"/>
      <c r="E143" s="67"/>
      <c r="F143" s="67"/>
      <c r="G143" s="67"/>
      <c r="H143" s="67"/>
      <c r="I143" s="67"/>
    </row>
    <row r="144" spans="3:9" ht="13.5" customHeight="1">
      <c r="C144" s="67"/>
      <c r="D144" s="67"/>
      <c r="E144" s="67"/>
      <c r="F144" s="67"/>
      <c r="G144" s="67"/>
      <c r="H144" s="67"/>
      <c r="I144" s="67"/>
    </row>
    <row r="145" spans="3:9" ht="13.5" customHeight="1">
      <c r="C145" s="67"/>
      <c r="D145" s="67"/>
      <c r="E145" s="67"/>
      <c r="F145" s="67"/>
      <c r="G145" s="67"/>
      <c r="H145" s="67"/>
      <c r="I145" s="67"/>
    </row>
    <row r="146" spans="3:9" ht="13.5" customHeight="1">
      <c r="C146" s="67"/>
      <c r="D146" s="67"/>
      <c r="E146" s="67"/>
      <c r="F146" s="67"/>
      <c r="G146" s="67"/>
      <c r="H146" s="67"/>
      <c r="I146" s="67"/>
    </row>
    <row r="147" spans="3:9" ht="13.5" customHeight="1">
      <c r="C147" s="67"/>
      <c r="D147" s="67"/>
      <c r="E147" s="67"/>
      <c r="F147" s="67"/>
      <c r="G147" s="67"/>
      <c r="H147" s="67"/>
      <c r="I147" s="67"/>
    </row>
    <row r="148" spans="3:9" ht="13.5" customHeight="1">
      <c r="C148" s="67"/>
      <c r="D148" s="67"/>
      <c r="E148" s="67"/>
      <c r="F148" s="67"/>
      <c r="G148" s="67"/>
      <c r="H148" s="67"/>
      <c r="I148" s="67"/>
    </row>
    <row r="149" spans="3:9" ht="13.5" customHeight="1">
      <c r="C149" s="67"/>
      <c r="D149" s="67"/>
      <c r="E149" s="67"/>
      <c r="F149" s="67"/>
      <c r="G149" s="67"/>
      <c r="H149" s="67"/>
      <c r="I149" s="67"/>
    </row>
    <row r="150" spans="3:9" ht="13.5" customHeight="1">
      <c r="C150" s="67"/>
      <c r="D150" s="67"/>
      <c r="E150" s="67"/>
      <c r="F150" s="67"/>
      <c r="G150" s="67"/>
      <c r="H150" s="67"/>
      <c r="I150" s="67"/>
    </row>
    <row r="151" spans="3:9" ht="13.5" customHeight="1">
      <c r="C151" s="67"/>
      <c r="D151" s="67"/>
      <c r="E151" s="67"/>
      <c r="F151" s="67"/>
      <c r="G151" s="67"/>
      <c r="H151" s="67"/>
      <c r="I151" s="67"/>
    </row>
    <row r="152" spans="3:9" ht="13.5" customHeight="1">
      <c r="C152" s="67"/>
      <c r="D152" s="67"/>
      <c r="E152" s="67"/>
      <c r="F152" s="67"/>
      <c r="G152" s="67"/>
      <c r="H152" s="67"/>
      <c r="I152" s="67"/>
    </row>
    <row r="153" spans="3:9" ht="13.5" customHeight="1">
      <c r="C153" s="67"/>
      <c r="D153" s="67"/>
      <c r="E153" s="67"/>
      <c r="F153" s="67"/>
      <c r="G153" s="67"/>
      <c r="H153" s="67"/>
      <c r="I153" s="67"/>
    </row>
    <row r="154" spans="3:9" ht="14.25">
      <c r="C154" s="67"/>
      <c r="D154" s="67"/>
      <c r="E154" s="67"/>
      <c r="F154" s="67"/>
      <c r="G154" s="67"/>
      <c r="H154" s="67"/>
      <c r="I154" s="67"/>
    </row>
    <row r="155" spans="3:9" ht="14.25">
      <c r="C155" s="67"/>
      <c r="D155" s="67"/>
      <c r="E155" s="67"/>
      <c r="F155" s="67"/>
      <c r="G155" s="67"/>
      <c r="H155" s="67"/>
      <c r="I155" s="67"/>
    </row>
    <row r="156" spans="3:9" ht="14.25">
      <c r="C156" s="67"/>
      <c r="D156" s="67"/>
      <c r="E156" s="67"/>
      <c r="F156" s="67"/>
      <c r="G156" s="67"/>
      <c r="H156" s="67"/>
      <c r="I156" s="67"/>
    </row>
    <row r="157" spans="3:9" ht="14.25">
      <c r="C157" s="67"/>
      <c r="D157" s="67"/>
      <c r="E157" s="67"/>
      <c r="F157" s="67"/>
      <c r="G157" s="67"/>
      <c r="H157" s="67"/>
      <c r="I157" s="67"/>
    </row>
    <row r="158" spans="3:9" ht="14.25">
      <c r="C158" s="67"/>
      <c r="D158" s="67"/>
      <c r="E158" s="67"/>
      <c r="F158" s="67"/>
      <c r="G158" s="67"/>
      <c r="H158" s="67"/>
      <c r="I158" s="67"/>
    </row>
    <row r="159" spans="3:9" ht="14.25">
      <c r="C159" s="67"/>
      <c r="D159" s="67"/>
      <c r="E159" s="67"/>
      <c r="F159" s="67"/>
      <c r="G159" s="67"/>
      <c r="H159" s="67"/>
      <c r="I159" s="67"/>
    </row>
    <row r="160" spans="3:9" ht="14.25">
      <c r="C160" s="67"/>
      <c r="D160" s="67"/>
      <c r="E160" s="67"/>
      <c r="F160" s="67"/>
      <c r="G160" s="67"/>
      <c r="H160" s="67"/>
      <c r="I160" s="67"/>
    </row>
    <row r="161" spans="3:9" ht="14.25">
      <c r="C161" s="67"/>
      <c r="D161" s="67"/>
      <c r="E161" s="67"/>
      <c r="F161" s="67"/>
      <c r="G161" s="67"/>
      <c r="H161" s="67"/>
      <c r="I161" s="67"/>
    </row>
    <row r="162" spans="3:9" ht="14.25">
      <c r="C162" s="67"/>
      <c r="D162" s="67"/>
      <c r="E162" s="67"/>
      <c r="F162" s="67"/>
      <c r="G162" s="67"/>
      <c r="H162" s="67"/>
      <c r="I162" s="67"/>
    </row>
    <row r="163" spans="3:9" ht="14.25">
      <c r="C163" s="67"/>
      <c r="D163" s="67"/>
      <c r="E163" s="67"/>
      <c r="F163" s="67"/>
      <c r="G163" s="67"/>
      <c r="H163" s="67"/>
      <c r="I163" s="67"/>
    </row>
    <row r="164" spans="3:9" ht="14.25">
      <c r="C164" s="67"/>
      <c r="D164" s="67"/>
      <c r="E164" s="67"/>
      <c r="F164" s="67"/>
      <c r="G164" s="67"/>
      <c r="H164" s="67"/>
      <c r="I164" s="67"/>
    </row>
    <row r="165" spans="3:9" ht="14.25">
      <c r="C165" s="67"/>
      <c r="D165" s="67"/>
      <c r="E165" s="67"/>
      <c r="F165" s="67"/>
      <c r="G165" s="67"/>
      <c r="H165" s="67"/>
      <c r="I165" s="67"/>
    </row>
    <row r="166" spans="3:9" ht="14.25">
      <c r="C166" s="67"/>
      <c r="D166" s="67"/>
      <c r="E166" s="67"/>
      <c r="F166" s="67"/>
      <c r="G166" s="67"/>
      <c r="H166" s="67"/>
      <c r="I166" s="67"/>
    </row>
    <row r="167" spans="3:9" ht="14.25">
      <c r="C167" s="67"/>
      <c r="D167" s="67"/>
      <c r="E167" s="67"/>
      <c r="F167" s="67"/>
      <c r="G167" s="67"/>
      <c r="H167" s="67"/>
      <c r="I167" s="67"/>
    </row>
    <row r="168" spans="3:9" ht="14.25">
      <c r="C168" s="67"/>
      <c r="D168" s="67"/>
      <c r="E168" s="67"/>
      <c r="F168" s="67"/>
      <c r="G168" s="67"/>
      <c r="H168" s="67"/>
      <c r="I168" s="67"/>
    </row>
    <row r="169" spans="3:9" ht="14.25">
      <c r="C169" s="67"/>
      <c r="D169" s="67"/>
      <c r="E169" s="67"/>
      <c r="F169" s="67"/>
      <c r="G169" s="67"/>
      <c r="H169" s="67"/>
      <c r="I169" s="67"/>
    </row>
    <row r="170" spans="3:9" ht="14.25">
      <c r="C170" s="67"/>
      <c r="D170" s="67"/>
      <c r="E170" s="67"/>
      <c r="F170" s="67"/>
      <c r="G170" s="67"/>
      <c r="H170" s="67"/>
      <c r="I170" s="67"/>
    </row>
    <row r="171" spans="3:9" ht="14.25">
      <c r="C171" s="67"/>
      <c r="D171" s="67"/>
      <c r="E171" s="67"/>
      <c r="F171" s="67"/>
      <c r="G171" s="67"/>
      <c r="H171" s="67"/>
      <c r="I171" s="67"/>
    </row>
    <row r="172" spans="3:9" ht="14.25">
      <c r="C172" s="67"/>
      <c r="D172" s="67"/>
      <c r="E172" s="67"/>
      <c r="F172" s="67"/>
      <c r="G172" s="67"/>
      <c r="H172" s="67"/>
      <c r="I172" s="67"/>
    </row>
    <row r="173" spans="3:9" ht="14.25">
      <c r="C173" s="67"/>
      <c r="D173" s="67"/>
      <c r="E173" s="67"/>
      <c r="F173" s="67"/>
      <c r="G173" s="67"/>
      <c r="H173" s="67"/>
      <c r="I173" s="67"/>
    </row>
    <row r="174" spans="3:9" ht="14.25">
      <c r="C174" s="67"/>
      <c r="D174" s="67"/>
      <c r="E174" s="67"/>
      <c r="F174" s="67"/>
      <c r="G174" s="67"/>
      <c r="H174" s="67"/>
      <c r="I174" s="67"/>
    </row>
    <row r="175" spans="3:9" ht="14.25">
      <c r="C175" s="67"/>
      <c r="D175" s="67"/>
      <c r="E175" s="67"/>
      <c r="F175" s="67"/>
      <c r="G175" s="67"/>
      <c r="H175" s="67"/>
      <c r="I175" s="67"/>
    </row>
    <row r="176" spans="3:9" ht="14.25">
      <c r="C176" s="67"/>
      <c r="D176" s="67"/>
      <c r="E176" s="67"/>
      <c r="F176" s="67"/>
      <c r="G176" s="67"/>
      <c r="H176" s="67"/>
      <c r="I176" s="67"/>
    </row>
    <row r="177" spans="3:9" ht="14.25">
      <c r="C177" s="67"/>
      <c r="D177" s="67"/>
      <c r="E177" s="67"/>
      <c r="F177" s="67"/>
      <c r="G177" s="67"/>
      <c r="H177" s="67"/>
      <c r="I177" s="67"/>
    </row>
    <row r="178" spans="3:9" ht="14.25">
      <c r="C178" s="67"/>
      <c r="D178" s="67"/>
      <c r="E178" s="67"/>
      <c r="F178" s="67"/>
      <c r="G178" s="67"/>
      <c r="H178" s="67"/>
      <c r="I178" s="67"/>
    </row>
    <row r="179" spans="3:9" ht="14.25">
      <c r="C179" s="67"/>
      <c r="D179" s="67"/>
      <c r="E179" s="67"/>
      <c r="F179" s="67"/>
      <c r="G179" s="67"/>
      <c r="H179" s="67"/>
      <c r="I179" s="67"/>
    </row>
    <row r="180" spans="3:9" ht="14.25">
      <c r="C180" s="67"/>
      <c r="D180" s="67"/>
      <c r="E180" s="67"/>
      <c r="F180" s="67"/>
      <c r="G180" s="67"/>
      <c r="H180" s="67"/>
      <c r="I180" s="67"/>
    </row>
    <row r="181" spans="3:9" ht="14.25">
      <c r="C181" s="67"/>
      <c r="D181" s="67"/>
      <c r="E181" s="67"/>
      <c r="F181" s="67"/>
      <c r="G181" s="67"/>
      <c r="H181" s="67"/>
      <c r="I181" s="67"/>
    </row>
    <row r="182" spans="3:9" ht="14.25">
      <c r="C182" s="67"/>
      <c r="D182" s="67"/>
      <c r="E182" s="67"/>
      <c r="F182" s="67"/>
      <c r="G182" s="67"/>
      <c r="H182" s="67"/>
      <c r="I182" s="67"/>
    </row>
    <row r="183" spans="3:9" ht="14.25">
      <c r="C183" s="67"/>
      <c r="D183" s="67"/>
      <c r="E183" s="67"/>
      <c r="F183" s="67"/>
      <c r="G183" s="67"/>
      <c r="H183" s="67"/>
      <c r="I183" s="67"/>
    </row>
    <row r="184" spans="3:9" ht="14.25">
      <c r="C184" s="67"/>
      <c r="D184" s="67"/>
      <c r="E184" s="67"/>
      <c r="F184" s="67"/>
      <c r="G184" s="67"/>
      <c r="H184" s="67"/>
      <c r="I184" s="67"/>
    </row>
    <row r="185" spans="3:9" ht="14.25">
      <c r="C185" s="67"/>
      <c r="D185" s="67"/>
      <c r="E185" s="67"/>
      <c r="F185" s="67"/>
      <c r="G185" s="67"/>
      <c r="H185" s="67"/>
      <c r="I185" s="67"/>
    </row>
    <row r="186" spans="3:9" ht="14.25">
      <c r="C186" s="67"/>
      <c r="D186" s="67"/>
      <c r="E186" s="67"/>
      <c r="F186" s="67"/>
      <c r="G186" s="67"/>
      <c r="H186" s="67"/>
      <c r="I186" s="67"/>
    </row>
    <row r="187" spans="3:9" ht="14.25">
      <c r="C187" s="67"/>
      <c r="D187" s="67"/>
      <c r="E187" s="67"/>
      <c r="F187" s="67"/>
      <c r="G187" s="67"/>
      <c r="H187" s="67"/>
      <c r="I187" s="67"/>
    </row>
    <row r="188" spans="3:9" ht="14.25">
      <c r="C188" s="67"/>
      <c r="D188" s="67"/>
      <c r="E188" s="67"/>
      <c r="F188" s="67"/>
      <c r="G188" s="67"/>
      <c r="H188" s="67"/>
      <c r="I188" s="67"/>
    </row>
    <row r="189" spans="3:9" ht="14.25">
      <c r="C189" s="67"/>
      <c r="D189" s="67"/>
      <c r="E189" s="67"/>
      <c r="F189" s="67"/>
      <c r="G189" s="67"/>
      <c r="H189" s="67"/>
      <c r="I189" s="67"/>
    </row>
    <row r="190" spans="3:9" ht="14.25">
      <c r="C190" s="67"/>
      <c r="D190" s="67"/>
      <c r="E190" s="67"/>
      <c r="F190" s="67"/>
      <c r="G190" s="67"/>
      <c r="H190" s="67"/>
      <c r="I190" s="67"/>
    </row>
    <row r="191" spans="3:9" ht="14.25">
      <c r="C191" s="67"/>
      <c r="D191" s="67"/>
      <c r="E191" s="67"/>
      <c r="F191" s="67"/>
      <c r="G191" s="67"/>
      <c r="H191" s="67"/>
      <c r="I191" s="67"/>
    </row>
    <row r="192" spans="3:9" ht="14.25">
      <c r="C192" s="67"/>
      <c r="D192" s="67"/>
      <c r="E192" s="67"/>
      <c r="F192" s="67"/>
      <c r="G192" s="67"/>
      <c r="H192" s="67"/>
      <c r="I192" s="67"/>
    </row>
    <row r="193" spans="3:9" ht="14.25">
      <c r="C193" s="67"/>
      <c r="D193" s="67"/>
      <c r="E193" s="67"/>
      <c r="F193" s="67"/>
      <c r="G193" s="67"/>
      <c r="H193" s="67"/>
      <c r="I193" s="67"/>
    </row>
    <row r="194" spans="3:9" ht="14.25">
      <c r="C194" s="67"/>
      <c r="D194" s="67"/>
      <c r="E194" s="67"/>
      <c r="F194" s="67"/>
      <c r="G194" s="67"/>
      <c r="H194" s="67"/>
      <c r="I194" s="67"/>
    </row>
    <row r="195" spans="3:9" ht="14.25">
      <c r="C195" s="67"/>
      <c r="D195" s="67"/>
      <c r="E195" s="67"/>
      <c r="F195" s="67"/>
      <c r="G195" s="67"/>
      <c r="H195" s="67"/>
      <c r="I195" s="67"/>
    </row>
    <row r="196" spans="3:9" ht="14.25">
      <c r="C196" s="67"/>
      <c r="D196" s="67"/>
      <c r="E196" s="67"/>
      <c r="F196" s="67"/>
      <c r="G196" s="67"/>
      <c r="H196" s="67"/>
      <c r="I196" s="67"/>
    </row>
    <row r="197" spans="3:9" ht="14.25">
      <c r="C197" s="67"/>
      <c r="D197" s="67"/>
      <c r="E197" s="67"/>
      <c r="F197" s="67"/>
      <c r="G197" s="67"/>
      <c r="H197" s="67"/>
      <c r="I197" s="67"/>
    </row>
    <row r="198" spans="3:9" ht="14.25">
      <c r="C198" s="67"/>
      <c r="D198" s="67"/>
      <c r="E198" s="67"/>
      <c r="F198" s="67"/>
      <c r="G198" s="67"/>
      <c r="H198" s="67"/>
      <c r="I198" s="67"/>
    </row>
    <row r="199" spans="3:9" ht="14.25">
      <c r="C199" s="67"/>
      <c r="D199" s="67"/>
      <c r="E199" s="67"/>
      <c r="F199" s="67"/>
      <c r="G199" s="67"/>
      <c r="H199" s="67"/>
      <c r="I199" s="67"/>
    </row>
    <row r="200" spans="3:9" ht="14.25">
      <c r="C200" s="67"/>
      <c r="D200" s="67"/>
      <c r="E200" s="67"/>
      <c r="F200" s="67"/>
      <c r="G200" s="67"/>
      <c r="H200" s="67"/>
      <c r="I200" s="67"/>
    </row>
    <row r="201" spans="3:9" ht="14.25">
      <c r="C201" s="67"/>
      <c r="D201" s="67"/>
      <c r="E201" s="67"/>
      <c r="F201" s="67"/>
      <c r="G201" s="67"/>
      <c r="H201" s="67"/>
      <c r="I201" s="67"/>
    </row>
    <row r="202" spans="3:9" ht="14.25">
      <c r="C202" s="67"/>
      <c r="D202" s="67"/>
      <c r="E202" s="67"/>
      <c r="F202" s="67"/>
      <c r="G202" s="67"/>
      <c r="H202" s="67"/>
      <c r="I202" s="67"/>
    </row>
    <row r="203" spans="3:9" ht="14.25">
      <c r="C203" s="67"/>
      <c r="D203" s="67"/>
      <c r="E203" s="67"/>
      <c r="F203" s="67"/>
      <c r="G203" s="67"/>
      <c r="H203" s="67"/>
      <c r="I203" s="67"/>
    </row>
    <row r="204" spans="3:9" ht="14.25">
      <c r="C204" s="67"/>
      <c r="D204" s="67"/>
      <c r="E204" s="67"/>
      <c r="F204" s="67"/>
      <c r="G204" s="67"/>
      <c r="H204" s="67"/>
      <c r="I204" s="67"/>
    </row>
    <row r="205" spans="3:9" ht="14.25">
      <c r="C205" s="67"/>
      <c r="D205" s="67"/>
      <c r="E205" s="67"/>
      <c r="F205" s="67"/>
      <c r="G205" s="67"/>
      <c r="H205" s="67"/>
      <c r="I205" s="67"/>
    </row>
    <row r="206" spans="3:9" ht="14.25">
      <c r="C206" s="67"/>
      <c r="D206" s="67"/>
      <c r="E206" s="67"/>
      <c r="F206" s="67"/>
      <c r="G206" s="67"/>
      <c r="H206" s="67"/>
      <c r="I206" s="67"/>
    </row>
    <row r="207" spans="3:9" ht="14.25">
      <c r="C207" s="67"/>
      <c r="D207" s="67"/>
      <c r="E207" s="67"/>
      <c r="F207" s="67"/>
      <c r="G207" s="67"/>
      <c r="H207" s="67"/>
      <c r="I207" s="67"/>
    </row>
    <row r="208" spans="3:9" ht="14.25">
      <c r="C208" s="67"/>
      <c r="D208" s="67"/>
      <c r="E208" s="67"/>
      <c r="F208" s="67"/>
      <c r="G208" s="67"/>
      <c r="H208" s="67"/>
      <c r="I208" s="67"/>
    </row>
    <row r="209" spans="3:9" ht="14.25">
      <c r="C209" s="67"/>
      <c r="D209" s="67"/>
      <c r="E209" s="67"/>
      <c r="F209" s="67"/>
      <c r="G209" s="67"/>
      <c r="H209" s="67"/>
      <c r="I209" s="67"/>
    </row>
    <row r="210" spans="3:9" ht="14.25">
      <c r="C210" s="67"/>
      <c r="D210" s="67"/>
      <c r="E210" s="67"/>
      <c r="F210" s="67"/>
      <c r="G210" s="67"/>
      <c r="H210" s="67"/>
      <c r="I210" s="67"/>
    </row>
    <row r="211" spans="3:9" ht="14.25">
      <c r="C211" s="67"/>
      <c r="D211" s="67"/>
      <c r="E211" s="67"/>
      <c r="F211" s="67"/>
      <c r="G211" s="67"/>
      <c r="H211" s="67"/>
      <c r="I211" s="67"/>
    </row>
    <row r="212" spans="3:9" ht="14.25">
      <c r="C212" s="67"/>
      <c r="D212" s="67"/>
      <c r="E212" s="67"/>
      <c r="F212" s="67"/>
      <c r="G212" s="67"/>
      <c r="H212" s="67"/>
      <c r="I212" s="67"/>
    </row>
    <row r="213" spans="3:9" ht="14.25">
      <c r="C213" s="67"/>
      <c r="D213" s="67"/>
      <c r="E213" s="67"/>
      <c r="F213" s="67"/>
      <c r="G213" s="67"/>
      <c r="H213" s="67"/>
      <c r="I213" s="67"/>
    </row>
    <row r="214" spans="3:9" ht="14.25">
      <c r="C214" s="67"/>
      <c r="D214" s="67"/>
      <c r="E214" s="67"/>
      <c r="F214" s="67"/>
      <c r="G214" s="67"/>
      <c r="H214" s="67"/>
      <c r="I214" s="67"/>
    </row>
    <row r="215" spans="3:9" ht="14.25">
      <c r="C215" s="67"/>
      <c r="D215" s="67"/>
      <c r="E215" s="67"/>
      <c r="F215" s="67"/>
      <c r="G215" s="67"/>
      <c r="H215" s="67"/>
      <c r="I215" s="67"/>
    </row>
    <row r="216" spans="3:9" ht="14.25">
      <c r="C216" s="67"/>
      <c r="D216" s="67"/>
      <c r="E216" s="67"/>
      <c r="F216" s="67"/>
      <c r="G216" s="67"/>
      <c r="H216" s="67"/>
      <c r="I216" s="67"/>
    </row>
    <row r="217" spans="3:9" ht="14.25">
      <c r="C217" s="67"/>
      <c r="D217" s="67"/>
      <c r="E217" s="67"/>
      <c r="F217" s="67"/>
      <c r="G217" s="67"/>
      <c r="H217" s="67"/>
      <c r="I217" s="67"/>
    </row>
    <row r="218" spans="3:9" ht="14.25">
      <c r="C218" s="67"/>
      <c r="D218" s="67"/>
      <c r="E218" s="67"/>
      <c r="F218" s="67"/>
      <c r="G218" s="67"/>
      <c r="H218" s="67"/>
      <c r="I218" s="67"/>
    </row>
    <row r="219" spans="3:9" ht="14.25">
      <c r="C219" s="67"/>
      <c r="D219" s="67"/>
      <c r="E219" s="67"/>
      <c r="F219" s="67"/>
      <c r="G219" s="67"/>
      <c r="H219" s="67"/>
      <c r="I219" s="67"/>
    </row>
    <row r="220" spans="3:9" ht="14.25">
      <c r="C220" s="67"/>
      <c r="D220" s="67"/>
      <c r="E220" s="67"/>
      <c r="F220" s="67"/>
      <c r="G220" s="67"/>
      <c r="H220" s="67"/>
      <c r="I220" s="67"/>
    </row>
    <row r="221" spans="3:9" ht="14.25">
      <c r="C221" s="67"/>
      <c r="D221" s="67"/>
      <c r="E221" s="67"/>
      <c r="F221" s="67"/>
      <c r="G221" s="67"/>
      <c r="H221" s="67"/>
      <c r="I221" s="67"/>
    </row>
    <row r="222" spans="3:9" ht="14.25">
      <c r="C222" s="67"/>
      <c r="D222" s="67"/>
      <c r="E222" s="67"/>
      <c r="F222" s="67"/>
      <c r="G222" s="67"/>
      <c r="H222" s="67"/>
      <c r="I222" s="67"/>
    </row>
    <row r="223" spans="3:9" ht="14.25">
      <c r="C223" s="67"/>
      <c r="D223" s="67"/>
      <c r="E223" s="67"/>
      <c r="F223" s="67"/>
      <c r="G223" s="67"/>
      <c r="H223" s="67"/>
      <c r="I223" s="67"/>
    </row>
    <row r="224" spans="3:9" ht="14.25">
      <c r="C224" s="67"/>
      <c r="D224" s="67"/>
      <c r="E224" s="67"/>
      <c r="F224" s="67"/>
      <c r="G224" s="67"/>
      <c r="H224" s="67"/>
      <c r="I224" s="67"/>
    </row>
  </sheetData>
  <mergeCells count="4">
    <mergeCell ref="B7:L7"/>
    <mergeCell ref="B6:L6"/>
    <mergeCell ref="B3:L3"/>
    <mergeCell ref="B5:L5"/>
  </mergeCells>
  <printOptions horizontalCentered="1" verticalCentered="1"/>
  <pageMargins left="0.5" right="0.5" top="0.25" bottom="0.25" header="0.17" footer="0.31"/>
  <pageSetup fitToHeight="2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dubard.carolyn</cp:lastModifiedBy>
  <dcterms:created xsi:type="dcterms:W3CDTF">2008-02-29T21:58:41Z</dcterms:created>
  <dcterms:modified xsi:type="dcterms:W3CDTF">2008-02-29T22:05:59Z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