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'2008'!$A$1:$O$57</definedName>
    <definedName name="_xlnm.Print_Area" localSheetId="13">'2009'!$A$1:$O$57</definedName>
    <definedName name="_xlnm.Print_Area" localSheetId="12">'2010'!$A$1:$O$56</definedName>
    <definedName name="_xlnm.Print_Area" localSheetId="11">'2011'!$A$1:$O$57</definedName>
    <definedName name="_xlnm.Print_Area" localSheetId="10">'2012'!$A$1:$O$55</definedName>
    <definedName name="_xlnm.Print_Area" localSheetId="9">'2013'!$A$1:$O$56</definedName>
    <definedName name="_xlnm.Print_Area" localSheetId="8">'2014'!$A$1:$O$57</definedName>
    <definedName name="_xlnm.Print_Area" localSheetId="7">'2015'!$A$1:$O$58</definedName>
    <definedName name="_xlnm.Print_Area" localSheetId="6">'2016'!$A$1:$O$59</definedName>
    <definedName name="_xlnm.Print_Area" localSheetId="5">'2017'!$A$1:$O$56</definedName>
    <definedName name="_xlnm.Print_Area" localSheetId="4">'2018'!$A$1:$O$55</definedName>
    <definedName name="_xlnm.Print_Area" localSheetId="3">'2019'!$A$1:$O$61</definedName>
    <definedName name="_xlnm.Print_Area" localSheetId="2">'2020'!$A$1:$O$58</definedName>
    <definedName name="_xlnm.Print_Area" localSheetId="1">'2021'!$A$1:$P$61</definedName>
    <definedName name="_xlnm.Print_Area" localSheetId="0">'2022'!$A$1:$P$58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3" i="47" l="1"/>
  <c r="P53" i="47" s="1"/>
  <c r="N52" i="47"/>
  <c r="M52" i="47"/>
  <c r="L52" i="47"/>
  <c r="K52" i="47"/>
  <c r="J52" i="47"/>
  <c r="I52" i="47"/>
  <c r="H52" i="47"/>
  <c r="G52" i="47"/>
  <c r="F52" i="47"/>
  <c r="E52" i="47"/>
  <c r="D52" i="47"/>
  <c r="O51" i="47"/>
  <c r="P51" i="47" s="1"/>
  <c r="O50" i="47"/>
  <c r="P50" i="47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N18" i="47"/>
  <c r="M18" i="47"/>
  <c r="L18" i="47"/>
  <c r="K18" i="47"/>
  <c r="J18" i="47"/>
  <c r="I18" i="47"/>
  <c r="H18" i="47"/>
  <c r="G18" i="47"/>
  <c r="F18" i="47"/>
  <c r="E18" i="47"/>
  <c r="D18" i="47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7" l="1"/>
  <c r="P52" i="47" s="1"/>
  <c r="O47" i="47"/>
  <c r="P47" i="47" s="1"/>
  <c r="O43" i="47"/>
  <c r="P43" i="47" s="1"/>
  <c r="O30" i="47"/>
  <c r="P30" i="47" s="1"/>
  <c r="J54" i="47"/>
  <c r="E54" i="47"/>
  <c r="O18" i="47"/>
  <c r="P18" i="47" s="1"/>
  <c r="D54" i="47"/>
  <c r="K54" i="47"/>
  <c r="L54" i="47"/>
  <c r="H54" i="47"/>
  <c r="I54" i="47"/>
  <c r="G54" i="47"/>
  <c r="M54" i="47"/>
  <c r="N54" i="47"/>
  <c r="F54" i="47"/>
  <c r="O13" i="47"/>
  <c r="P13" i="47" s="1"/>
  <c r="O5" i="47"/>
  <c r="P5" i="47" s="1"/>
  <c r="O56" i="46"/>
  <c r="P56" i="46"/>
  <c r="O55" i="46"/>
  <c r="P55" i="46"/>
  <c r="N54" i="46"/>
  <c r="M54" i="46"/>
  <c r="L54" i="46"/>
  <c r="K54" i="46"/>
  <c r="J54" i="46"/>
  <c r="I54" i="46"/>
  <c r="H54" i="46"/>
  <c r="G54" i="46"/>
  <c r="F54" i="46"/>
  <c r="E54" i="46"/>
  <c r="D54" i="46"/>
  <c r="O53" i="46"/>
  <c r="P53" i="46" s="1"/>
  <c r="O52" i="46"/>
  <c r="P52" i="46" s="1"/>
  <c r="O51" i="46"/>
  <c r="P51" i="46" s="1"/>
  <c r="O50" i="46"/>
  <c r="P50" i="46" s="1"/>
  <c r="N49" i="46"/>
  <c r="M49" i="46"/>
  <c r="L49" i="46"/>
  <c r="K49" i="46"/>
  <c r="J49" i="46"/>
  <c r="O49" i="46" s="1"/>
  <c r="P49" i="46" s="1"/>
  <c r="I49" i="46"/>
  <c r="H49" i="46"/>
  <c r="G49" i="46"/>
  <c r="F49" i="46"/>
  <c r="E49" i="46"/>
  <c r="D49" i="46"/>
  <c r="O48" i="46"/>
  <c r="P48" i="46"/>
  <c r="O47" i="46"/>
  <c r="P47" i="46" s="1"/>
  <c r="N46" i="46"/>
  <c r="M46" i="46"/>
  <c r="M57" i="46" s="1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/>
  <c r="O39" i="46"/>
  <c r="P39" i="46" s="1"/>
  <c r="O38" i="46"/>
  <c r="P38" i="46" s="1"/>
  <c r="O37" i="46"/>
  <c r="P37" i="46" s="1"/>
  <c r="O36" i="46"/>
  <c r="P36" i="46" s="1"/>
  <c r="O35" i="46"/>
  <c r="P35" i="46" s="1"/>
  <c r="O34" i="46"/>
  <c r="P34" i="46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O29" i="46"/>
  <c r="P29" i="46" s="1"/>
  <c r="O28" i="46"/>
  <c r="P28" i="46" s="1"/>
  <c r="O27" i="46"/>
  <c r="P27" i="46"/>
  <c r="O26" i="46"/>
  <c r="P26" i="46" s="1"/>
  <c r="O25" i="46"/>
  <c r="P25" i="46"/>
  <c r="O24" i="46"/>
  <c r="P24" i="46" s="1"/>
  <c r="O23" i="46"/>
  <c r="P23" i="46" s="1"/>
  <c r="O22" i="46"/>
  <c r="P22" i="46" s="1"/>
  <c r="O21" i="46"/>
  <c r="P21" i="46"/>
  <c r="O20" i="46"/>
  <c r="P20" i="46" s="1"/>
  <c r="O19" i="46"/>
  <c r="P19" i="46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 s="1"/>
  <c r="O14" i="46"/>
  <c r="P14" i="46" s="1"/>
  <c r="O13" i="46"/>
  <c r="P13" i="46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/>
  <c r="O9" i="46"/>
  <c r="P9" i="46" s="1"/>
  <c r="O8" i="46"/>
  <c r="P8" i="46" s="1"/>
  <c r="O7" i="46"/>
  <c r="P7" i="46" s="1"/>
  <c r="O6" i="46"/>
  <c r="P6" i="46"/>
  <c r="N5" i="46"/>
  <c r="M5" i="46"/>
  <c r="L5" i="46"/>
  <c r="K5" i="46"/>
  <c r="K57" i="46" s="1"/>
  <c r="J5" i="46"/>
  <c r="I5" i="46"/>
  <c r="H5" i="46"/>
  <c r="G5" i="46"/>
  <c r="F5" i="46"/>
  <c r="E5" i="46"/>
  <c r="D5" i="46"/>
  <c r="N53" i="45"/>
  <c r="O53" i="45"/>
  <c r="M52" i="45"/>
  <c r="L52" i="45"/>
  <c r="K52" i="45"/>
  <c r="N52" i="45" s="1"/>
  <c r="O52" i="45" s="1"/>
  <c r="J52" i="45"/>
  <c r="I52" i="45"/>
  <c r="H52" i="45"/>
  <c r="G52" i="45"/>
  <c r="F52" i="45"/>
  <c r="E52" i="45"/>
  <c r="D52" i="45"/>
  <c r="N51" i="45"/>
  <c r="O51" i="45"/>
  <c r="N50" i="45"/>
  <c r="O50" i="45" s="1"/>
  <c r="N49" i="45"/>
  <c r="O49" i="45" s="1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M43" i="45"/>
  <c r="L43" i="45"/>
  <c r="K43" i="45"/>
  <c r="J43" i="45"/>
  <c r="I43" i="45"/>
  <c r="H43" i="45"/>
  <c r="G43" i="45"/>
  <c r="F43" i="45"/>
  <c r="E43" i="45"/>
  <c r="D43" i="45"/>
  <c r="N42" i="45"/>
  <c r="O42" i="45" s="1"/>
  <c r="N41" i="45"/>
  <c r="O41" i="45"/>
  <c r="N40" i="45"/>
  <c r="O40" i="45" s="1"/>
  <c r="N39" i="45"/>
  <c r="O39" i="45" s="1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 s="1"/>
  <c r="N32" i="45"/>
  <c r="O32" i="45" s="1"/>
  <c r="N31" i="45"/>
  <c r="O31" i="45" s="1"/>
  <c r="N30" i="45"/>
  <c r="O30" i="45" s="1"/>
  <c r="M29" i="45"/>
  <c r="L29" i="45"/>
  <c r="K29" i="45"/>
  <c r="J29" i="45"/>
  <c r="I29" i="45"/>
  <c r="I54" i="45" s="1"/>
  <c r="H29" i="45"/>
  <c r="G29" i="45"/>
  <c r="F29" i="45"/>
  <c r="E29" i="45"/>
  <c r="D29" i="45"/>
  <c r="N28" i="45"/>
  <c r="O28" i="45" s="1"/>
  <c r="N27" i="45"/>
  <c r="O27" i="45"/>
  <c r="N26" i="45"/>
  <c r="O26" i="45" s="1"/>
  <c r="N25" i="45"/>
  <c r="O25" i="45" s="1"/>
  <c r="N24" i="45"/>
  <c r="O24" i="45" s="1"/>
  <c r="N23" i="45"/>
  <c r="O23" i="45" s="1"/>
  <c r="N22" i="45"/>
  <c r="O22" i="45" s="1"/>
  <c r="N21" i="45"/>
  <c r="O21" i="45"/>
  <c r="N20" i="45"/>
  <c r="O20" i="45" s="1"/>
  <c r="N19" i="45"/>
  <c r="O19" i="45" s="1"/>
  <c r="N18" i="45"/>
  <c r="O18" i="45" s="1"/>
  <c r="M17" i="45"/>
  <c r="L17" i="45"/>
  <c r="K17" i="45"/>
  <c r="J17" i="45"/>
  <c r="I17" i="45"/>
  <c r="H17" i="45"/>
  <c r="H54" i="45" s="1"/>
  <c r="G17" i="45"/>
  <c r="F17" i="45"/>
  <c r="E17" i="45"/>
  <c r="D17" i="45"/>
  <c r="N16" i="45"/>
  <c r="O16" i="45" s="1"/>
  <c r="N15" i="45"/>
  <c r="O15" i="45" s="1"/>
  <c r="N14" i="45"/>
  <c r="O14" i="45" s="1"/>
  <c r="N13" i="45"/>
  <c r="O13" i="45"/>
  <c r="M12" i="45"/>
  <c r="L12" i="45"/>
  <c r="K12" i="45"/>
  <c r="N12" i="45" s="1"/>
  <c r="O12" i="45" s="1"/>
  <c r="J12" i="45"/>
  <c r="I12" i="45"/>
  <c r="H12" i="45"/>
  <c r="G12" i="45"/>
  <c r="F12" i="45"/>
  <c r="E12" i="45"/>
  <c r="D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L5" i="45"/>
  <c r="K5" i="45"/>
  <c r="N5" i="45" s="1"/>
  <c r="O5" i="45" s="1"/>
  <c r="J5" i="45"/>
  <c r="I5" i="45"/>
  <c r="H5" i="45"/>
  <c r="G5" i="45"/>
  <c r="F5" i="45"/>
  <c r="E5" i="45"/>
  <c r="D5" i="45"/>
  <c r="N56" i="44"/>
  <c r="O56" i="44" s="1"/>
  <c r="N55" i="44"/>
  <c r="O55" i="44"/>
  <c r="M54" i="44"/>
  <c r="L54" i="44"/>
  <c r="K54" i="44"/>
  <c r="J54" i="44"/>
  <c r="I54" i="44"/>
  <c r="H54" i="44"/>
  <c r="G54" i="44"/>
  <c r="F54" i="44"/>
  <c r="E54" i="44"/>
  <c r="D54" i="44"/>
  <c r="N53" i="44"/>
  <c r="O53" i="44"/>
  <c r="N52" i="44"/>
  <c r="O52" i="44" s="1"/>
  <c r="N51" i="44"/>
  <c r="O51" i="44" s="1"/>
  <c r="N50" i="44"/>
  <c r="O50" i="44" s="1"/>
  <c r="N49" i="44"/>
  <c r="O49" i="44" s="1"/>
  <c r="N48" i="44"/>
  <c r="O48" i="44" s="1"/>
  <c r="N47" i="44"/>
  <c r="O47" i="44"/>
  <c r="M46" i="44"/>
  <c r="L46" i="44"/>
  <c r="K46" i="44"/>
  <c r="J46" i="44"/>
  <c r="I46" i="44"/>
  <c r="H46" i="44"/>
  <c r="G46" i="44"/>
  <c r="F46" i="44"/>
  <c r="E46" i="44"/>
  <c r="D46" i="44"/>
  <c r="N45" i="44"/>
  <c r="O45" i="44"/>
  <c r="N44" i="44"/>
  <c r="O44" i="44" s="1"/>
  <c r="M43" i="44"/>
  <c r="N43" i="44" s="1"/>
  <c r="O43" i="44" s="1"/>
  <c r="L43" i="44"/>
  <c r="K43" i="44"/>
  <c r="J43" i="44"/>
  <c r="I43" i="44"/>
  <c r="H43" i="44"/>
  <c r="G43" i="44"/>
  <c r="F43" i="44"/>
  <c r="E43" i="44"/>
  <c r="D43" i="44"/>
  <c r="N42" i="44"/>
  <c r="O42" i="44" s="1"/>
  <c r="N41" i="44"/>
  <c r="O41" i="44" s="1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 s="1"/>
  <c r="N34" i="44"/>
  <c r="O34" i="44" s="1"/>
  <c r="N33" i="44"/>
  <c r="O33" i="44" s="1"/>
  <c r="N32" i="44"/>
  <c r="O32" i="44" s="1"/>
  <c r="N31" i="44"/>
  <c r="O31" i="44"/>
  <c r="M30" i="44"/>
  <c r="N30" i="44" s="1"/>
  <c r="O30" i="44" s="1"/>
  <c r="L30" i="44"/>
  <c r="K30" i="44"/>
  <c r="J30" i="44"/>
  <c r="I30" i="44"/>
  <c r="H30" i="44"/>
  <c r="G30" i="44"/>
  <c r="F30" i="44"/>
  <c r="E30" i="44"/>
  <c r="D30" i="44"/>
  <c r="N29" i="44"/>
  <c r="O29" i="44"/>
  <c r="N28" i="44"/>
  <c r="O28" i="44" s="1"/>
  <c r="N27" i="44"/>
  <c r="O27" i="44" s="1"/>
  <c r="N26" i="44"/>
  <c r="O26" i="44" s="1"/>
  <c r="N25" i="44"/>
  <c r="O25" i="44" s="1"/>
  <c r="N24" i="44"/>
  <c r="O24" i="44" s="1"/>
  <c r="N23" i="44"/>
  <c r="O23" i="44"/>
  <c r="N22" i="44"/>
  <c r="O22" i="44" s="1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E17" i="44"/>
  <c r="D17" i="44"/>
  <c r="N16" i="44"/>
  <c r="O16" i="44" s="1"/>
  <c r="N15" i="44"/>
  <c r="O15" i="44"/>
  <c r="N14" i="44"/>
  <c r="O14" i="44" s="1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" i="44" s="1"/>
  <c r="O5" i="44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M41" i="43"/>
  <c r="L41" i="43"/>
  <c r="K41" i="43"/>
  <c r="J41" i="43"/>
  <c r="I41" i="43"/>
  <c r="H41" i="43"/>
  <c r="G41" i="43"/>
  <c r="F41" i="43"/>
  <c r="E41" i="43"/>
  <c r="D41" i="43"/>
  <c r="N40" i="43"/>
  <c r="O40" i="43" s="1"/>
  <c r="N39" i="43"/>
  <c r="O39" i="43" s="1"/>
  <c r="M38" i="43"/>
  <c r="L38" i="43"/>
  <c r="K38" i="43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 s="1"/>
  <c r="N33" i="43"/>
  <c r="O33" i="43"/>
  <c r="N32" i="43"/>
  <c r="O32" i="43" s="1"/>
  <c r="N31" i="43"/>
  <c r="O31" i="43" s="1"/>
  <c r="N30" i="43"/>
  <c r="O30" i="43" s="1"/>
  <c r="N29" i="43"/>
  <c r="O29" i="43" s="1"/>
  <c r="N28" i="43"/>
  <c r="O28" i="43" s="1"/>
  <c r="N27" i="43"/>
  <c r="O27" i="43"/>
  <c r="N26" i="43"/>
  <c r="O26" i="43" s="1"/>
  <c r="M25" i="43"/>
  <c r="L25" i="43"/>
  <c r="K25" i="43"/>
  <c r="J25" i="43"/>
  <c r="I25" i="43"/>
  <c r="H25" i="43"/>
  <c r="G25" i="43"/>
  <c r="F25" i="43"/>
  <c r="E25" i="43"/>
  <c r="D25" i="43"/>
  <c r="N24" i="43"/>
  <c r="O24" i="43" s="1"/>
  <c r="N23" i="43"/>
  <c r="O23" i="43" s="1"/>
  <c r="N22" i="43"/>
  <c r="O22" i="43" s="1"/>
  <c r="N21" i="43"/>
  <c r="O21" i="43" s="1"/>
  <c r="N20" i="43"/>
  <c r="O20" i="43" s="1"/>
  <c r="N19" i="43"/>
  <c r="O19" i="43"/>
  <c r="N18" i="43"/>
  <c r="O18" i="43" s="1"/>
  <c r="M17" i="43"/>
  <c r="L17" i="43"/>
  <c r="K17" i="43"/>
  <c r="J17" i="43"/>
  <c r="I17" i="43"/>
  <c r="H17" i="43"/>
  <c r="G17" i="43"/>
  <c r="F17" i="43"/>
  <c r="E17" i="43"/>
  <c r="D17" i="43"/>
  <c r="N16" i="43"/>
  <c r="O16" i="43" s="1"/>
  <c r="N15" i="43"/>
  <c r="O15" i="43" s="1"/>
  <c r="N14" i="43"/>
  <c r="O14" i="43" s="1"/>
  <c r="N13" i="43"/>
  <c r="O13" i="43" s="1"/>
  <c r="M12" i="43"/>
  <c r="L12" i="43"/>
  <c r="K12" i="43"/>
  <c r="J12" i="43"/>
  <c r="N12" i="43" s="1"/>
  <c r="O12" i="43" s="1"/>
  <c r="I12" i="43"/>
  <c r="H12" i="43"/>
  <c r="G12" i="43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 s="1"/>
  <c r="N46" i="42"/>
  <c r="O46" i="42"/>
  <c r="N45" i="42"/>
  <c r="O45" i="42" s="1"/>
  <c r="N44" i="42"/>
  <c r="O44" i="42" s="1"/>
  <c r="M43" i="42"/>
  <c r="L43" i="42"/>
  <c r="K43" i="42"/>
  <c r="J43" i="42"/>
  <c r="I43" i="42"/>
  <c r="H43" i="42"/>
  <c r="G43" i="42"/>
  <c r="F43" i="42"/>
  <c r="E43" i="42"/>
  <c r="D43" i="42"/>
  <c r="N42" i="42"/>
  <c r="O42" i="42" s="1"/>
  <c r="N41" i="42"/>
  <c r="O41" i="42" s="1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 s="1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 s="1"/>
  <c r="N31" i="42"/>
  <c r="O31" i="42" s="1"/>
  <c r="N30" i="42"/>
  <c r="O30" i="42"/>
  <c r="N29" i="42"/>
  <c r="O29" i="42" s="1"/>
  <c r="N28" i="42"/>
  <c r="O28" i="42" s="1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N24" i="42"/>
  <c r="O24" i="42" s="1"/>
  <c r="N23" i="42"/>
  <c r="O23" i="42" s="1"/>
  <c r="N22" i="42"/>
  <c r="O22" i="42"/>
  <c r="N21" i="42"/>
  <c r="O21" i="42" s="1"/>
  <c r="N20" i="42"/>
  <c r="O20" i="42" s="1"/>
  <c r="N19" i="42"/>
  <c r="O19" i="42" s="1"/>
  <c r="N18" i="42"/>
  <c r="O18" i="42" s="1"/>
  <c r="M17" i="42"/>
  <c r="L17" i="42"/>
  <c r="K17" i="42"/>
  <c r="J17" i="42"/>
  <c r="J52" i="42" s="1"/>
  <c r="I17" i="42"/>
  <c r="H17" i="42"/>
  <c r="G17" i="42"/>
  <c r="F17" i="42"/>
  <c r="E17" i="42"/>
  <c r="D17" i="42"/>
  <c r="N16" i="42"/>
  <c r="O16" i="42" s="1"/>
  <c r="N15" i="42"/>
  <c r="O15" i="42" s="1"/>
  <c r="N14" i="42"/>
  <c r="O14" i="42"/>
  <c r="N13" i="42"/>
  <c r="O13" i="42" s="1"/>
  <c r="M12" i="42"/>
  <c r="M52" i="42" s="1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/>
  <c r="M5" i="42"/>
  <c r="L5" i="42"/>
  <c r="K5" i="42"/>
  <c r="N5" i="42" s="1"/>
  <c r="O5" i="42" s="1"/>
  <c r="J5" i="42"/>
  <c r="I5" i="42"/>
  <c r="H5" i="42"/>
  <c r="G5" i="42"/>
  <c r="F5" i="42"/>
  <c r="E5" i="42"/>
  <c r="D5" i="42"/>
  <c r="N54" i="41"/>
  <c r="O54" i="41"/>
  <c r="N53" i="41"/>
  <c r="O53" i="41" s="1"/>
  <c r="N52" i="41"/>
  <c r="O52" i="41" s="1"/>
  <c r="M51" i="41"/>
  <c r="L51" i="41"/>
  <c r="K51" i="41"/>
  <c r="J51" i="41"/>
  <c r="I51" i="41"/>
  <c r="H51" i="41"/>
  <c r="G51" i="41"/>
  <c r="F51" i="41"/>
  <c r="E51" i="41"/>
  <c r="D51" i="41"/>
  <c r="N50" i="41"/>
  <c r="O50" i="41" s="1"/>
  <c r="N49" i="41"/>
  <c r="O49" i="41" s="1"/>
  <c r="N48" i="41"/>
  <c r="O48" i="41" s="1"/>
  <c r="N47" i="41"/>
  <c r="O47" i="41" s="1"/>
  <c r="N46" i="41"/>
  <c r="O46" i="41"/>
  <c r="N45" i="41"/>
  <c r="O45" i="41" s="1"/>
  <c r="M44" i="41"/>
  <c r="M55" i="41" s="1"/>
  <c r="L44" i="41"/>
  <c r="K44" i="41"/>
  <c r="J44" i="41"/>
  <c r="I44" i="41"/>
  <c r="H44" i="41"/>
  <c r="G44" i="41"/>
  <c r="F44" i="41"/>
  <c r="E44" i="41"/>
  <c r="D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N41" i="41" s="1"/>
  <c r="O41" i="41" s="1"/>
  <c r="E41" i="41"/>
  <c r="D41" i="41"/>
  <c r="N40" i="41"/>
  <c r="O40" i="41" s="1"/>
  <c r="N39" i="41"/>
  <c r="O39" i="41" s="1"/>
  <c r="N38" i="41"/>
  <c r="O38" i="41" s="1"/>
  <c r="N37" i="41"/>
  <c r="O37" i="41" s="1"/>
  <c r="N36" i="41"/>
  <c r="O36" i="41"/>
  <c r="N35" i="41"/>
  <c r="O35" i="41" s="1"/>
  <c r="N34" i="41"/>
  <c r="O34" i="41" s="1"/>
  <c r="N33" i="41"/>
  <c r="O33" i="41" s="1"/>
  <c r="N32" i="41"/>
  <c r="O32" i="41" s="1"/>
  <c r="N31" i="41"/>
  <c r="O31" i="41" s="1"/>
  <c r="N30" i="41"/>
  <c r="O30" i="41"/>
  <c r="N29" i="41"/>
  <c r="O29" i="41" s="1"/>
  <c r="N28" i="41"/>
  <c r="O28" i="41" s="1"/>
  <c r="M27" i="41"/>
  <c r="L27" i="41"/>
  <c r="K27" i="41"/>
  <c r="J27" i="41"/>
  <c r="I27" i="41"/>
  <c r="H27" i="41"/>
  <c r="G27" i="41"/>
  <c r="F27" i="41"/>
  <c r="E27" i="41"/>
  <c r="D27" i="41"/>
  <c r="N26" i="41"/>
  <c r="O26" i="41" s="1"/>
  <c r="N25" i="41"/>
  <c r="O25" i="41" s="1"/>
  <c r="N24" i="41"/>
  <c r="O24" i="41" s="1"/>
  <c r="N23" i="41"/>
  <c r="O23" i="41" s="1"/>
  <c r="N22" i="41"/>
  <c r="O22" i="41"/>
  <c r="N21" i="41"/>
  <c r="O21" i="41" s="1"/>
  <c r="N20" i="41"/>
  <c r="O20" i="41" s="1"/>
  <c r="N19" i="41"/>
  <c r="O19" i="41" s="1"/>
  <c r="N18" i="41"/>
  <c r="O18" i="41" s="1"/>
  <c r="N17" i="41"/>
  <c r="O17" i="41" s="1"/>
  <c r="M16" i="41"/>
  <c r="L16" i="41"/>
  <c r="K16" i="41"/>
  <c r="N16" i="41" s="1"/>
  <c r="O16" i="41" s="1"/>
  <c r="J16" i="41"/>
  <c r="I16" i="41"/>
  <c r="H16" i="41"/>
  <c r="G16" i="41"/>
  <c r="F16" i="41"/>
  <c r="E16" i="41"/>
  <c r="D16" i="41"/>
  <c r="N15" i="41"/>
  <c r="O15" i="41" s="1"/>
  <c r="N14" i="41"/>
  <c r="O14" i="41"/>
  <c r="N13" i="41"/>
  <c r="O13" i="41" s="1"/>
  <c r="N12" i="41"/>
  <c r="O12" i="41" s="1"/>
  <c r="M11" i="41"/>
  <c r="L11" i="41"/>
  <c r="K11" i="41"/>
  <c r="J11" i="41"/>
  <c r="I11" i="41"/>
  <c r="H11" i="41"/>
  <c r="G11" i="41"/>
  <c r="F11" i="41"/>
  <c r="E11" i="41"/>
  <c r="D11" i="41"/>
  <c r="N10" i="41"/>
  <c r="O10" i="41" s="1"/>
  <c r="N9" i="41"/>
  <c r="O9" i="41" s="1"/>
  <c r="N8" i="41"/>
  <c r="O8" i="41" s="1"/>
  <c r="N7" i="41"/>
  <c r="O7" i="41" s="1"/>
  <c r="N6" i="41"/>
  <c r="O6" i="41"/>
  <c r="M5" i="41"/>
  <c r="L5" i="41"/>
  <c r="K5" i="41"/>
  <c r="K55" i="41" s="1"/>
  <c r="J5" i="41"/>
  <c r="I5" i="41"/>
  <c r="H5" i="41"/>
  <c r="G5" i="41"/>
  <c r="F5" i="41"/>
  <c r="E5" i="41"/>
  <c r="D5" i="41"/>
  <c r="N53" i="40"/>
  <c r="O53" i="40"/>
  <c r="N52" i="40"/>
  <c r="O52" i="40" s="1"/>
  <c r="M51" i="40"/>
  <c r="L51" i="40"/>
  <c r="K51" i="40"/>
  <c r="J51" i="40"/>
  <c r="I51" i="40"/>
  <c r="H51" i="40"/>
  <c r="G51" i="40"/>
  <c r="F51" i="40"/>
  <c r="E51" i="40"/>
  <c r="D51" i="40"/>
  <c r="N50" i="40"/>
  <c r="O50" i="40" s="1"/>
  <c r="N49" i="40"/>
  <c r="O49" i="40" s="1"/>
  <c r="N48" i="40"/>
  <c r="O48" i="40" s="1"/>
  <c r="N47" i="40"/>
  <c r="O47" i="40" s="1"/>
  <c r="N46" i="40"/>
  <c r="O46" i="40" s="1"/>
  <c r="M45" i="40"/>
  <c r="L45" i="40"/>
  <c r="K45" i="40"/>
  <c r="J45" i="40"/>
  <c r="I45" i="40"/>
  <c r="H45" i="40"/>
  <c r="G45" i="40"/>
  <c r="F45" i="40"/>
  <c r="E45" i="40"/>
  <c r="D45" i="40"/>
  <c r="N44" i="40"/>
  <c r="O44" i="40" s="1"/>
  <c r="N43" i="40"/>
  <c r="O43" i="40"/>
  <c r="M42" i="40"/>
  <c r="L42" i="40"/>
  <c r="K42" i="40"/>
  <c r="N42" i="40" s="1"/>
  <c r="O42" i="40" s="1"/>
  <c r="J42" i="40"/>
  <c r="I42" i="40"/>
  <c r="H42" i="40"/>
  <c r="G42" i="40"/>
  <c r="F42" i="40"/>
  <c r="E42" i="40"/>
  <c r="D42" i="40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M29" i="40"/>
  <c r="L29" i="40"/>
  <c r="K29" i="40"/>
  <c r="N29" i="40" s="1"/>
  <c r="O29" i="40" s="1"/>
  <c r="J29" i="40"/>
  <c r="I29" i="40"/>
  <c r="H29" i="40"/>
  <c r="G29" i="40"/>
  <c r="F29" i="40"/>
  <c r="E29" i="40"/>
  <c r="D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52" i="39"/>
  <c r="O52" i="39" s="1"/>
  <c r="N51" i="39"/>
  <c r="O51" i="39"/>
  <c r="M50" i="39"/>
  <c r="L50" i="39"/>
  <c r="K50" i="39"/>
  <c r="N50" i="39" s="1"/>
  <c r="O50" i="39" s="1"/>
  <c r="J50" i="39"/>
  <c r="I50" i="39"/>
  <c r="H50" i="39"/>
  <c r="G50" i="39"/>
  <c r="F50" i="39"/>
  <c r="E50" i="39"/>
  <c r="D50" i="39"/>
  <c r="N49" i="39"/>
  <c r="O49" i="39"/>
  <c r="N48" i="39"/>
  <c r="O48" i="39" s="1"/>
  <c r="N47" i="39"/>
  <c r="O47" i="39" s="1"/>
  <c r="N46" i="39"/>
  <c r="O46" i="39" s="1"/>
  <c r="N45" i="39"/>
  <c r="O45" i="39" s="1"/>
  <c r="M44" i="39"/>
  <c r="L44" i="39"/>
  <c r="K44" i="39"/>
  <c r="J44" i="39"/>
  <c r="J53" i="39" s="1"/>
  <c r="I44" i="39"/>
  <c r="H44" i="39"/>
  <c r="G44" i="39"/>
  <c r="F44" i="39"/>
  <c r="E44" i="39"/>
  <c r="D44" i="39"/>
  <c r="N43" i="39"/>
  <c r="O43" i="39"/>
  <c r="N42" i="39"/>
  <c r="O42" i="39"/>
  <c r="M41" i="39"/>
  <c r="L41" i="39"/>
  <c r="K41" i="39"/>
  <c r="J41" i="39"/>
  <c r="I41" i="39"/>
  <c r="H41" i="39"/>
  <c r="G41" i="39"/>
  <c r="F41" i="39"/>
  <c r="E41" i="39"/>
  <c r="D41" i="39"/>
  <c r="N40" i="39"/>
  <c r="O40" i="39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/>
  <c r="N33" i="39"/>
  <c r="O33" i="39" s="1"/>
  <c r="N32" i="39"/>
  <c r="O32" i="39" s="1"/>
  <c r="N31" i="39"/>
  <c r="O31" i="39" s="1"/>
  <c r="N30" i="39"/>
  <c r="O30" i="39" s="1"/>
  <c r="N29" i="39"/>
  <c r="O29" i="39"/>
  <c r="N28" i="39"/>
  <c r="O28" i="39"/>
  <c r="M27" i="39"/>
  <c r="L27" i="39"/>
  <c r="K27" i="39"/>
  <c r="J27" i="39"/>
  <c r="I27" i="39"/>
  <c r="H27" i="39"/>
  <c r="G27" i="39"/>
  <c r="F27" i="39"/>
  <c r="E27" i="39"/>
  <c r="D27" i="39"/>
  <c r="N26" i="39"/>
  <c r="O26" i="39"/>
  <c r="N25" i="39"/>
  <c r="O25" i="39"/>
  <c r="N24" i="39"/>
  <c r="O24" i="39"/>
  <c r="N23" i="39"/>
  <c r="O23" i="39"/>
  <c r="N22" i="39"/>
  <c r="O22" i="39" s="1"/>
  <c r="N21" i="39"/>
  <c r="O21" i="39" s="1"/>
  <c r="N20" i="39"/>
  <c r="O20" i="39"/>
  <c r="N19" i="39"/>
  <c r="O19" i="39"/>
  <c r="N18" i="39"/>
  <c r="O18" i="39"/>
  <c r="N17" i="39"/>
  <c r="O17" i="39"/>
  <c r="M16" i="39"/>
  <c r="L16" i="39"/>
  <c r="K16" i="39"/>
  <c r="J16" i="39"/>
  <c r="I16" i="39"/>
  <c r="I53" i="39" s="1"/>
  <c r="H16" i="39"/>
  <c r="N16" i="39" s="1"/>
  <c r="O16" i="39" s="1"/>
  <c r="G16" i="39"/>
  <c r="F16" i="39"/>
  <c r="E16" i="39"/>
  <c r="D16" i="39"/>
  <c r="N15" i="39"/>
  <c r="O15" i="39"/>
  <c r="N14" i="39"/>
  <c r="O14" i="39" s="1"/>
  <c r="N13" i="39"/>
  <c r="O13" i="39" s="1"/>
  <c r="N12" i="39"/>
  <c r="O12" i="39" s="1"/>
  <c r="M11" i="39"/>
  <c r="L11" i="39"/>
  <c r="N11" i="39" s="1"/>
  <c r="O11" i="39" s="1"/>
  <c r="K11" i="39"/>
  <c r="J11" i="39"/>
  <c r="I11" i="39"/>
  <c r="H11" i="39"/>
  <c r="G11" i="39"/>
  <c r="F11" i="39"/>
  <c r="E11" i="39"/>
  <c r="D11" i="39"/>
  <c r="D53" i="39" s="1"/>
  <c r="N10" i="39"/>
  <c r="O10" i="39" s="1"/>
  <c r="N9" i="39"/>
  <c r="O9" i="39" s="1"/>
  <c r="N8" i="39"/>
  <c r="O8" i="39" s="1"/>
  <c r="N7" i="39"/>
  <c r="O7" i="39"/>
  <c r="N6" i="39"/>
  <c r="O6" i="39"/>
  <c r="M5" i="39"/>
  <c r="M53" i="39" s="1"/>
  <c r="L5" i="39"/>
  <c r="K5" i="39"/>
  <c r="K53" i="39" s="1"/>
  <c r="J5" i="39"/>
  <c r="I5" i="39"/>
  <c r="H5" i="39"/>
  <c r="G5" i="39"/>
  <c r="G53" i="39" s="1"/>
  <c r="F5" i="39"/>
  <c r="E5" i="39"/>
  <c r="E53" i="39" s="1"/>
  <c r="D5" i="39"/>
  <c r="N51" i="38"/>
  <c r="O51" i="38" s="1"/>
  <c r="N50" i="38"/>
  <c r="O50" i="38"/>
  <c r="N49" i="38"/>
  <c r="O49" i="38"/>
  <c r="N48" i="38"/>
  <c r="O48" i="38"/>
  <c r="M47" i="38"/>
  <c r="L47" i="38"/>
  <c r="K47" i="38"/>
  <c r="J47" i="38"/>
  <c r="I47" i="38"/>
  <c r="H47" i="38"/>
  <c r="G47" i="38"/>
  <c r="F47" i="38"/>
  <c r="E47" i="38"/>
  <c r="D47" i="38"/>
  <c r="N46" i="38"/>
  <c r="O46" i="38" s="1"/>
  <c r="N45" i="38"/>
  <c r="O45" i="38"/>
  <c r="N44" i="38"/>
  <c r="O44" i="38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M39" i="38"/>
  <c r="L39" i="38"/>
  <c r="K39" i="38"/>
  <c r="J39" i="38"/>
  <c r="I39" i="38"/>
  <c r="H39" i="38"/>
  <c r="G39" i="38"/>
  <c r="G52" i="38" s="1"/>
  <c r="F39" i="38"/>
  <c r="E39" i="38"/>
  <c r="D39" i="38"/>
  <c r="N38" i="38"/>
  <c r="O38" i="38"/>
  <c r="N37" i="38"/>
  <c r="O37" i="38" s="1"/>
  <c r="N36" i="38"/>
  <c r="O36" i="38" s="1"/>
  <c r="N35" i="38"/>
  <c r="O35" i="38" s="1"/>
  <c r="N34" i="38"/>
  <c r="O34" i="38" s="1"/>
  <c r="N33" i="38"/>
  <c r="O33" i="38"/>
  <c r="N32" i="38"/>
  <c r="O32" i="38"/>
  <c r="N31" i="38"/>
  <c r="O31" i="38" s="1"/>
  <c r="N30" i="38"/>
  <c r="O30" i="38" s="1"/>
  <c r="N29" i="38"/>
  <c r="O29" i="38" s="1"/>
  <c r="N28" i="38"/>
  <c r="O28" i="38" s="1"/>
  <c r="M27" i="38"/>
  <c r="L27" i="38"/>
  <c r="N27" i="38" s="1"/>
  <c r="O27" i="38" s="1"/>
  <c r="K27" i="38"/>
  <c r="J27" i="38"/>
  <c r="I27" i="38"/>
  <c r="H27" i="38"/>
  <c r="G27" i="38"/>
  <c r="F27" i="38"/>
  <c r="E27" i="38"/>
  <c r="D27" i="38"/>
  <c r="N26" i="38"/>
  <c r="O26" i="38" s="1"/>
  <c r="N25" i="38"/>
  <c r="O25" i="38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/>
  <c r="N17" i="38"/>
  <c r="O17" i="38" s="1"/>
  <c r="M16" i="38"/>
  <c r="L16" i="38"/>
  <c r="K16" i="38"/>
  <c r="J16" i="38"/>
  <c r="I16" i="38"/>
  <c r="I52" i="38" s="1"/>
  <c r="H16" i="38"/>
  <c r="H52" i="38" s="1"/>
  <c r="G16" i="38"/>
  <c r="F16" i="38"/>
  <c r="F52" i="38" s="1"/>
  <c r="E16" i="38"/>
  <c r="D16" i="38"/>
  <c r="N15" i="38"/>
  <c r="O15" i="38" s="1"/>
  <c r="N14" i="38"/>
  <c r="O14" i="38" s="1"/>
  <c r="N13" i="38"/>
  <c r="O13" i="38" s="1"/>
  <c r="N12" i="38"/>
  <c r="O12" i="38" s="1"/>
  <c r="M11" i="38"/>
  <c r="L11" i="38"/>
  <c r="K11" i="38"/>
  <c r="J11" i="38"/>
  <c r="I11" i="38"/>
  <c r="H11" i="38"/>
  <c r="G11" i="38"/>
  <c r="F11" i="38"/>
  <c r="E11" i="38"/>
  <c r="D11" i="38"/>
  <c r="N10" i="38"/>
  <c r="O10" i="38"/>
  <c r="N9" i="38"/>
  <c r="O9" i="38"/>
  <c r="N8" i="38"/>
  <c r="O8" i="38" s="1"/>
  <c r="N7" i="38"/>
  <c r="O7" i="38" s="1"/>
  <c r="N6" i="38"/>
  <c r="O6" i="38" s="1"/>
  <c r="M5" i="38"/>
  <c r="M52" i="38" s="1"/>
  <c r="L5" i="38"/>
  <c r="K5" i="38"/>
  <c r="K52" i="38" s="1"/>
  <c r="J5" i="38"/>
  <c r="J52" i="38" s="1"/>
  <c r="I5" i="38"/>
  <c r="H5" i="38"/>
  <c r="G5" i="38"/>
  <c r="F5" i="38"/>
  <c r="E5" i="38"/>
  <c r="D5" i="38"/>
  <c r="N52" i="37"/>
  <c r="O52" i="37" s="1"/>
  <c r="N51" i="37"/>
  <c r="O51" i="37"/>
  <c r="M50" i="37"/>
  <c r="L50" i="37"/>
  <c r="K50" i="37"/>
  <c r="J50" i="37"/>
  <c r="I50" i="37"/>
  <c r="H50" i="37"/>
  <c r="G50" i="37"/>
  <c r="F50" i="37"/>
  <c r="E50" i="37"/>
  <c r="D50" i="37"/>
  <c r="N49" i="37"/>
  <c r="O49" i="37" s="1"/>
  <c r="N48" i="37"/>
  <c r="O48" i="37" s="1"/>
  <c r="N47" i="37"/>
  <c r="O47" i="37" s="1"/>
  <c r="N46" i="37"/>
  <c r="O46" i="37" s="1"/>
  <c r="N45" i="37"/>
  <c r="O45" i="37"/>
  <c r="M44" i="37"/>
  <c r="L44" i="37"/>
  <c r="K44" i="37"/>
  <c r="K53" i="37" s="1"/>
  <c r="J44" i="37"/>
  <c r="I44" i="37"/>
  <c r="H44" i="37"/>
  <c r="G44" i="37"/>
  <c r="F44" i="37"/>
  <c r="E44" i="37"/>
  <c r="D44" i="37"/>
  <c r="N44" i="37" s="1"/>
  <c r="O44" i="37" s="1"/>
  <c r="N43" i="37"/>
  <c r="O43" i="37" s="1"/>
  <c r="N42" i="37"/>
  <c r="O42" i="37" s="1"/>
  <c r="M41" i="37"/>
  <c r="L41" i="37"/>
  <c r="K41" i="37"/>
  <c r="J41" i="37"/>
  <c r="I41" i="37"/>
  <c r="H41" i="37"/>
  <c r="G41" i="37"/>
  <c r="F41" i="37"/>
  <c r="E41" i="37"/>
  <c r="N41" i="37" s="1"/>
  <c r="O41" i="37" s="1"/>
  <c r="D41" i="37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H16" i="37"/>
  <c r="G16" i="37"/>
  <c r="F16" i="37"/>
  <c r="E16" i="37"/>
  <c r="D16" i="37"/>
  <c r="N15" i="37"/>
  <c r="O15" i="37" s="1"/>
  <c r="N14" i="37"/>
  <c r="O14" i="37" s="1"/>
  <c r="N13" i="37"/>
  <c r="O13" i="37"/>
  <c r="N12" i="37"/>
  <c r="O12" i="37" s="1"/>
  <c r="M11" i="37"/>
  <c r="L11" i="37"/>
  <c r="K11" i="37"/>
  <c r="J11" i="37"/>
  <c r="I11" i="37"/>
  <c r="H11" i="37"/>
  <c r="G11" i="37"/>
  <c r="G53" i="37" s="1"/>
  <c r="F11" i="37"/>
  <c r="F53" i="37" s="1"/>
  <c r="E11" i="37"/>
  <c r="D11" i="37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K5" i="37"/>
  <c r="J5" i="37"/>
  <c r="I5" i="37"/>
  <c r="H5" i="37"/>
  <c r="G5" i="37"/>
  <c r="F5" i="37"/>
  <c r="E5" i="37"/>
  <c r="E53" i="37" s="1"/>
  <c r="D5" i="37"/>
  <c r="D53" i="37" s="1"/>
  <c r="D5" i="36"/>
  <c r="D51" i="36"/>
  <c r="N50" i="36"/>
  <c r="O50" i="36"/>
  <c r="N49" i="36"/>
  <c r="O49" i="36" s="1"/>
  <c r="N48" i="36"/>
  <c r="O48" i="36" s="1"/>
  <c r="M47" i="36"/>
  <c r="L47" i="36"/>
  <c r="K47" i="36"/>
  <c r="J47" i="36"/>
  <c r="I47" i="36"/>
  <c r="H47" i="36"/>
  <c r="G47" i="36"/>
  <c r="F47" i="36"/>
  <c r="E47" i="36"/>
  <c r="D47" i="36"/>
  <c r="N46" i="36"/>
  <c r="O46" i="36" s="1"/>
  <c r="N45" i="36"/>
  <c r="O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N41" i="36" s="1"/>
  <c r="O41" i="36" s="1"/>
  <c r="D41" i="36"/>
  <c r="N40" i="36"/>
  <c r="O40" i="36" s="1"/>
  <c r="N39" i="36"/>
  <c r="O39" i="36" s="1"/>
  <c r="M38" i="36"/>
  <c r="L38" i="36"/>
  <c r="K38" i="36"/>
  <c r="J38" i="36"/>
  <c r="I38" i="36"/>
  <c r="H38" i="36"/>
  <c r="G38" i="36"/>
  <c r="F38" i="36"/>
  <c r="E38" i="36"/>
  <c r="D38" i="36"/>
  <c r="N37" i="36"/>
  <c r="O37" i="36"/>
  <c r="N36" i="36"/>
  <c r="O36" i="36" s="1"/>
  <c r="N35" i="36"/>
  <c r="O35" i="36" s="1"/>
  <c r="N34" i="36"/>
  <c r="O34" i="36" s="1"/>
  <c r="N33" i="36"/>
  <c r="O33" i="36"/>
  <c r="N32" i="36"/>
  <c r="O32" i="36" s="1"/>
  <c r="N31" i="36"/>
  <c r="O31" i="36"/>
  <c r="N30" i="36"/>
  <c r="O30" i="36" s="1"/>
  <c r="N29" i="36"/>
  <c r="O29" i="36" s="1"/>
  <c r="N28" i="36"/>
  <c r="O28" i="36" s="1"/>
  <c r="M27" i="36"/>
  <c r="L27" i="36"/>
  <c r="K27" i="36"/>
  <c r="J27" i="36"/>
  <c r="I27" i="36"/>
  <c r="H27" i="36"/>
  <c r="G27" i="36"/>
  <c r="F27" i="36"/>
  <c r="F51" i="36" s="1"/>
  <c r="E27" i="36"/>
  <c r="D27" i="36"/>
  <c r="N26" i="36"/>
  <c r="O26" i="36"/>
  <c r="N25" i="36"/>
  <c r="O25" i="36" s="1"/>
  <c r="N24" i="36"/>
  <c r="O24" i="36"/>
  <c r="N23" i="36"/>
  <c r="O23" i="36" s="1"/>
  <c r="N22" i="36"/>
  <c r="O22" i="36" s="1"/>
  <c r="N21" i="36"/>
  <c r="O21" i="36" s="1"/>
  <c r="N20" i="36"/>
  <c r="O20" i="36"/>
  <c r="N19" i="36"/>
  <c r="O19" i="36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/>
  <c r="N14" i="36"/>
  <c r="O14" i="36"/>
  <c r="N13" i="36"/>
  <c r="O13" i="36" s="1"/>
  <c r="M12" i="36"/>
  <c r="L12" i="36"/>
  <c r="K12" i="36"/>
  <c r="J12" i="36"/>
  <c r="I12" i="36"/>
  <c r="H12" i="36"/>
  <c r="H51" i="36" s="1"/>
  <c r="G12" i="36"/>
  <c r="F12" i="36"/>
  <c r="E12" i="36"/>
  <c r="D12" i="36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M51" i="36" s="1"/>
  <c r="L5" i="36"/>
  <c r="L51" i="36" s="1"/>
  <c r="K5" i="36"/>
  <c r="J5" i="36"/>
  <c r="J51" i="36" s="1"/>
  <c r="I5" i="36"/>
  <c r="H5" i="36"/>
  <c r="G5" i="36"/>
  <c r="F5" i="36"/>
  <c r="E5" i="36"/>
  <c r="E51" i="36" s="1"/>
  <c r="N52" i="35"/>
  <c r="O52" i="35" s="1"/>
  <c r="N51" i="35"/>
  <c r="O51" i="35"/>
  <c r="N50" i="35"/>
  <c r="O50" i="35" s="1"/>
  <c r="M49" i="35"/>
  <c r="N49" i="35" s="1"/>
  <c r="O49" i="35" s="1"/>
  <c r="L49" i="35"/>
  <c r="K49" i="35"/>
  <c r="J49" i="35"/>
  <c r="I49" i="35"/>
  <c r="H49" i="35"/>
  <c r="G49" i="35"/>
  <c r="F49" i="35"/>
  <c r="E49" i="35"/>
  <c r="D49" i="35"/>
  <c r="N48" i="35"/>
  <c r="O48" i="35" s="1"/>
  <c r="N47" i="35"/>
  <c r="O47" i="35" s="1"/>
  <c r="N46" i="35"/>
  <c r="O46" i="35" s="1"/>
  <c r="N45" i="35"/>
  <c r="O45" i="35" s="1"/>
  <c r="N44" i="35"/>
  <c r="O44" i="35"/>
  <c r="M43" i="35"/>
  <c r="L43" i="35"/>
  <c r="K43" i="35"/>
  <c r="K53" i="35" s="1"/>
  <c r="J43" i="35"/>
  <c r="I43" i="35"/>
  <c r="H43" i="35"/>
  <c r="G43" i="35"/>
  <c r="F43" i="35"/>
  <c r="E43" i="35"/>
  <c r="D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/>
  <c r="N38" i="35"/>
  <c r="O38" i="35"/>
  <c r="N37" i="35"/>
  <c r="O37" i="35"/>
  <c r="N36" i="35"/>
  <c r="O36" i="35"/>
  <c r="N35" i="35"/>
  <c r="O35" i="35" s="1"/>
  <c r="N34" i="35"/>
  <c r="O34" i="35"/>
  <c r="N33" i="35"/>
  <c r="O33" i="35"/>
  <c r="N32" i="35"/>
  <c r="O32" i="35"/>
  <c r="N31" i="35"/>
  <c r="O31" i="35"/>
  <c r="N30" i="35"/>
  <c r="O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8" i="35"/>
  <c r="O28" i="35" s="1"/>
  <c r="N27" i="35"/>
  <c r="O27" i="35"/>
  <c r="N26" i="35"/>
  <c r="O26" i="35"/>
  <c r="N25" i="35"/>
  <c r="O25" i="35"/>
  <c r="N24" i="35"/>
  <c r="O24" i="35"/>
  <c r="N23" i="35"/>
  <c r="O23" i="35"/>
  <c r="N22" i="35"/>
  <c r="O22" i="35" s="1"/>
  <c r="N21" i="35"/>
  <c r="O21" i="35"/>
  <c r="N20" i="35"/>
  <c r="O20" i="35"/>
  <c r="N19" i="35"/>
  <c r="O19" i="35"/>
  <c r="M18" i="35"/>
  <c r="L18" i="35"/>
  <c r="K18" i="35"/>
  <c r="J18" i="35"/>
  <c r="I18" i="35"/>
  <c r="H18" i="35"/>
  <c r="G18" i="35"/>
  <c r="F18" i="35"/>
  <c r="E18" i="35"/>
  <c r="D18" i="35"/>
  <c r="N17" i="35"/>
  <c r="O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/>
  <c r="N7" i="35"/>
  <c r="O7" i="35" s="1"/>
  <c r="N6" i="35"/>
  <c r="O6" i="35" s="1"/>
  <c r="M5" i="35"/>
  <c r="L5" i="35"/>
  <c r="L53" i="35" s="1"/>
  <c r="K5" i="35"/>
  <c r="J5" i="35"/>
  <c r="J53" i="35" s="1"/>
  <c r="I5" i="35"/>
  <c r="H5" i="35"/>
  <c r="G5" i="35"/>
  <c r="F5" i="35"/>
  <c r="F53" i="35" s="1"/>
  <c r="E5" i="35"/>
  <c r="D5" i="35"/>
  <c r="D53" i="35" s="1"/>
  <c r="N51" i="34"/>
  <c r="O51" i="34" s="1"/>
  <c r="N50" i="34"/>
  <c r="O50" i="34" s="1"/>
  <c r="M49" i="34"/>
  <c r="L49" i="34"/>
  <c r="K49" i="34"/>
  <c r="J49" i="34"/>
  <c r="I49" i="34"/>
  <c r="H49" i="34"/>
  <c r="G49" i="34"/>
  <c r="F49" i="34"/>
  <c r="E49" i="34"/>
  <c r="D49" i="34"/>
  <c r="N48" i="34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1" i="34"/>
  <c r="O41" i="34" s="1"/>
  <c r="N40" i="34"/>
  <c r="O40" i="34"/>
  <c r="M39" i="34"/>
  <c r="L39" i="34"/>
  <c r="K39" i="34"/>
  <c r="N39" i="34" s="1"/>
  <c r="O39" i="34" s="1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N32" i="34"/>
  <c r="O32" i="34" s="1"/>
  <c r="N31" i="34"/>
  <c r="O31" i="34" s="1"/>
  <c r="N30" i="34"/>
  <c r="O30" i="34" s="1"/>
  <c r="N29" i="34"/>
  <c r="O29" i="34" s="1"/>
  <c r="N28" i="34"/>
  <c r="O28" i="34" s="1"/>
  <c r="M27" i="34"/>
  <c r="L27" i="34"/>
  <c r="K27" i="34"/>
  <c r="K52" i="34" s="1"/>
  <c r="J27" i="34"/>
  <c r="I27" i="34"/>
  <c r="H27" i="34"/>
  <c r="G27" i="34"/>
  <c r="F27" i="34"/>
  <c r="E27" i="34"/>
  <c r="D27" i="34"/>
  <c r="N26" i="34"/>
  <c r="O26" i="34"/>
  <c r="N25" i="34"/>
  <c r="O25" i="34" s="1"/>
  <c r="N24" i="34"/>
  <c r="O24" i="34" s="1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 s="1"/>
  <c r="M16" i="34"/>
  <c r="L16" i="34"/>
  <c r="K16" i="34"/>
  <c r="J16" i="34"/>
  <c r="I16" i="34"/>
  <c r="H16" i="34"/>
  <c r="G16" i="34"/>
  <c r="F16" i="34"/>
  <c r="E16" i="34"/>
  <c r="D16" i="34"/>
  <c r="N15" i="34"/>
  <c r="O15" i="34" s="1"/>
  <c r="N14" i="34"/>
  <c r="O14" i="34" s="1"/>
  <c r="N13" i="34"/>
  <c r="O13" i="34"/>
  <c r="M12" i="34"/>
  <c r="L12" i="34"/>
  <c r="L52" i="34" s="1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52" i="34" s="1"/>
  <c r="L5" i="34"/>
  <c r="K5" i="34"/>
  <c r="J5" i="34"/>
  <c r="J52" i="34" s="1"/>
  <c r="I5" i="34"/>
  <c r="H5" i="34"/>
  <c r="H52" i="34"/>
  <c r="G5" i="34"/>
  <c r="F5" i="34"/>
  <c r="F52" i="34" s="1"/>
  <c r="E5" i="34"/>
  <c r="D5" i="34"/>
  <c r="N50" i="33"/>
  <c r="O50" i="33" s="1"/>
  <c r="N51" i="33"/>
  <c r="O51" i="33" s="1"/>
  <c r="N52" i="33"/>
  <c r="O52" i="33"/>
  <c r="N29" i="33"/>
  <c r="O29" i="33" s="1"/>
  <c r="N30" i="33"/>
  <c r="O30" i="33" s="1"/>
  <c r="N31" i="33"/>
  <c r="O31" i="33" s="1"/>
  <c r="N32" i="33"/>
  <c r="O32" i="33" s="1"/>
  <c r="N33" i="33"/>
  <c r="O33" i="33" s="1"/>
  <c r="N34" i="33"/>
  <c r="O34" i="33"/>
  <c r="N35" i="33"/>
  <c r="O35" i="33" s="1"/>
  <c r="N36" i="33"/>
  <c r="O36" i="33" s="1"/>
  <c r="N37" i="33"/>
  <c r="O37" i="33" s="1"/>
  <c r="N17" i="33"/>
  <c r="O17" i="33" s="1"/>
  <c r="N18" i="33"/>
  <c r="O18" i="33" s="1"/>
  <c r="N19" i="33"/>
  <c r="O19" i="33"/>
  <c r="N20" i="33"/>
  <c r="O20" i="33" s="1"/>
  <c r="N21" i="33"/>
  <c r="O21" i="33" s="1"/>
  <c r="N22" i="33"/>
  <c r="O22" i="33" s="1"/>
  <c r="N23" i="33"/>
  <c r="O23" i="33" s="1"/>
  <c r="N24" i="33"/>
  <c r="O24" i="33" s="1"/>
  <c r="N25" i="33"/>
  <c r="O25" i="33"/>
  <c r="N26" i="33"/>
  <c r="O26" i="33" s="1"/>
  <c r="E27" i="33"/>
  <c r="E53" i="33" s="1"/>
  <c r="F27" i="33"/>
  <c r="G27" i="33"/>
  <c r="H27" i="33"/>
  <c r="I27" i="33"/>
  <c r="J27" i="33"/>
  <c r="K27" i="33"/>
  <c r="L27" i="33"/>
  <c r="M27" i="33"/>
  <c r="D27" i="33"/>
  <c r="D53" i="33" s="1"/>
  <c r="E16" i="33"/>
  <c r="F16" i="33"/>
  <c r="G16" i="33"/>
  <c r="H16" i="33"/>
  <c r="I16" i="33"/>
  <c r="J16" i="33"/>
  <c r="K16" i="33"/>
  <c r="L16" i="33"/>
  <c r="M16" i="33"/>
  <c r="D16" i="33"/>
  <c r="E12" i="33"/>
  <c r="F12" i="33"/>
  <c r="G12" i="33"/>
  <c r="H12" i="33"/>
  <c r="I12" i="33"/>
  <c r="J12" i="33"/>
  <c r="K12" i="33"/>
  <c r="L12" i="33"/>
  <c r="M12" i="33"/>
  <c r="D12" i="33"/>
  <c r="E5" i="33"/>
  <c r="F5" i="33"/>
  <c r="G5" i="33"/>
  <c r="G53" i="33" s="1"/>
  <c r="H5" i="33"/>
  <c r="I5" i="33"/>
  <c r="J5" i="33"/>
  <c r="K5" i="33"/>
  <c r="L5" i="33"/>
  <c r="L53" i="33"/>
  <c r="M5" i="33"/>
  <c r="D5" i="33"/>
  <c r="E48" i="33"/>
  <c r="N48" i="33" s="1"/>
  <c r="O48" i="33" s="1"/>
  <c r="F48" i="33"/>
  <c r="G48" i="33"/>
  <c r="H48" i="33"/>
  <c r="I48" i="33"/>
  <c r="J48" i="33"/>
  <c r="K48" i="33"/>
  <c r="L48" i="33"/>
  <c r="M48" i="33"/>
  <c r="D48" i="33"/>
  <c r="N49" i="33"/>
  <c r="O49" i="33" s="1"/>
  <c r="N43" i="33"/>
  <c r="O43" i="33" s="1"/>
  <c r="N44" i="33"/>
  <c r="N45" i="33"/>
  <c r="O45" i="33" s="1"/>
  <c r="N46" i="33"/>
  <c r="O46" i="33"/>
  <c r="N47" i="33"/>
  <c r="O47" i="33" s="1"/>
  <c r="N42" i="33"/>
  <c r="O42" i="33"/>
  <c r="E41" i="33"/>
  <c r="F41" i="33"/>
  <c r="G41" i="33"/>
  <c r="H41" i="33"/>
  <c r="I41" i="33"/>
  <c r="J41" i="33"/>
  <c r="K41" i="33"/>
  <c r="L41" i="33"/>
  <c r="M41" i="33"/>
  <c r="N41" i="33" s="1"/>
  <c r="O41" i="33" s="1"/>
  <c r="D41" i="33"/>
  <c r="E38" i="33"/>
  <c r="F38" i="33"/>
  <c r="G38" i="33"/>
  <c r="H38" i="33"/>
  <c r="H53" i="33" s="1"/>
  <c r="I38" i="33"/>
  <c r="J38" i="33"/>
  <c r="K38" i="33"/>
  <c r="L38" i="33"/>
  <c r="M38" i="33"/>
  <c r="D38" i="33"/>
  <c r="N39" i="33"/>
  <c r="O39" i="33" s="1"/>
  <c r="N40" i="33"/>
  <c r="O40" i="33" s="1"/>
  <c r="N28" i="33"/>
  <c r="O28" i="33" s="1"/>
  <c r="O44" i="33"/>
  <c r="N14" i="33"/>
  <c r="O14" i="33" s="1"/>
  <c r="N15" i="33"/>
  <c r="O15" i="33"/>
  <c r="N7" i="33"/>
  <c r="O7" i="33" s="1"/>
  <c r="N8" i="33"/>
  <c r="O8" i="33"/>
  <c r="N9" i="33"/>
  <c r="O9" i="33"/>
  <c r="N10" i="33"/>
  <c r="O10" i="33"/>
  <c r="N11" i="33"/>
  <c r="O11" i="33" s="1"/>
  <c r="N6" i="33"/>
  <c r="O6" i="33"/>
  <c r="N13" i="33"/>
  <c r="O13" i="33"/>
  <c r="H53" i="37"/>
  <c r="L53" i="37"/>
  <c r="N50" i="37"/>
  <c r="O50" i="37" s="1"/>
  <c r="M53" i="37"/>
  <c r="I53" i="37"/>
  <c r="N30" i="37"/>
  <c r="O30" i="37" s="1"/>
  <c r="N39" i="38"/>
  <c r="O39" i="38" s="1"/>
  <c r="N47" i="38"/>
  <c r="O47" i="38" s="1"/>
  <c r="E52" i="38"/>
  <c r="F53" i="39"/>
  <c r="N41" i="39"/>
  <c r="O41" i="39" s="1"/>
  <c r="N16" i="37"/>
  <c r="O16" i="37" s="1"/>
  <c r="G51" i="36"/>
  <c r="N13" i="35"/>
  <c r="O13" i="35"/>
  <c r="N38" i="33"/>
  <c r="O38" i="33"/>
  <c r="J53" i="33"/>
  <c r="I53" i="33"/>
  <c r="D52" i="34"/>
  <c r="G53" i="35"/>
  <c r="N5" i="33"/>
  <c r="O5" i="33"/>
  <c r="E53" i="35"/>
  <c r="K53" i="33"/>
  <c r="N12" i="33"/>
  <c r="O12" i="33" s="1"/>
  <c r="M53" i="35"/>
  <c r="N27" i="39"/>
  <c r="O27" i="39"/>
  <c r="N5" i="37"/>
  <c r="O5" i="37"/>
  <c r="H53" i="35"/>
  <c r="N42" i="38"/>
  <c r="O42" i="38"/>
  <c r="N40" i="35"/>
  <c r="O40" i="35"/>
  <c r="K54" i="40"/>
  <c r="N54" i="40" s="1"/>
  <c r="O54" i="40" s="1"/>
  <c r="H54" i="40"/>
  <c r="J54" i="40"/>
  <c r="L54" i="40"/>
  <c r="M54" i="40"/>
  <c r="F54" i="40"/>
  <c r="I54" i="40"/>
  <c r="N51" i="40"/>
  <c r="O51" i="40" s="1"/>
  <c r="E54" i="40"/>
  <c r="N45" i="40"/>
  <c r="O45" i="40" s="1"/>
  <c r="G54" i="40"/>
  <c r="D54" i="40"/>
  <c r="N16" i="40"/>
  <c r="O16" i="40"/>
  <c r="N11" i="40"/>
  <c r="O11" i="40"/>
  <c r="N5" i="40"/>
  <c r="O5" i="40" s="1"/>
  <c r="L55" i="41"/>
  <c r="H55" i="41"/>
  <c r="N11" i="41"/>
  <c r="O11" i="41"/>
  <c r="I55" i="41"/>
  <c r="N51" i="41"/>
  <c r="O51" i="41" s="1"/>
  <c r="G55" i="41"/>
  <c r="J55" i="41"/>
  <c r="N27" i="41"/>
  <c r="O27" i="41"/>
  <c r="D55" i="41"/>
  <c r="E55" i="41"/>
  <c r="N5" i="41"/>
  <c r="O5" i="41" s="1"/>
  <c r="L52" i="42"/>
  <c r="N50" i="42"/>
  <c r="O50" i="42" s="1"/>
  <c r="N43" i="42"/>
  <c r="O43" i="42"/>
  <c r="I52" i="42"/>
  <c r="G52" i="42"/>
  <c r="F52" i="42"/>
  <c r="N39" i="42"/>
  <c r="O39" i="42"/>
  <c r="E52" i="42"/>
  <c r="D52" i="42"/>
  <c r="N48" i="43"/>
  <c r="O48" i="43"/>
  <c r="N38" i="43"/>
  <c r="O38" i="43"/>
  <c r="M51" i="43"/>
  <c r="K51" i="43"/>
  <c r="L51" i="43"/>
  <c r="N5" i="43"/>
  <c r="O5" i="43" s="1"/>
  <c r="H51" i="43"/>
  <c r="G51" i="43"/>
  <c r="N41" i="43"/>
  <c r="O41" i="43" s="1"/>
  <c r="E51" i="43"/>
  <c r="I51" i="43"/>
  <c r="F51" i="43"/>
  <c r="N25" i="43"/>
  <c r="O25" i="43" s="1"/>
  <c r="N17" i="43"/>
  <c r="O17" i="43" s="1"/>
  <c r="D51" i="43"/>
  <c r="J57" i="44"/>
  <c r="K57" i="44"/>
  <c r="L57" i="44"/>
  <c r="N12" i="44"/>
  <c r="O12" i="44" s="1"/>
  <c r="N54" i="44"/>
  <c r="O54" i="44"/>
  <c r="I57" i="44"/>
  <c r="N46" i="44"/>
  <c r="O46" i="44" s="1"/>
  <c r="H57" i="44"/>
  <c r="F57" i="44"/>
  <c r="G57" i="44"/>
  <c r="N17" i="44"/>
  <c r="O17" i="44" s="1"/>
  <c r="E57" i="44"/>
  <c r="M54" i="45"/>
  <c r="L54" i="45"/>
  <c r="N43" i="45"/>
  <c r="O43" i="45" s="1"/>
  <c r="G54" i="45"/>
  <c r="N46" i="45"/>
  <c r="O46" i="45"/>
  <c r="F54" i="45"/>
  <c r="J54" i="45"/>
  <c r="N17" i="45"/>
  <c r="O17" i="45" s="1"/>
  <c r="E54" i="45"/>
  <c r="D54" i="45"/>
  <c r="O54" i="46"/>
  <c r="P54" i="46" s="1"/>
  <c r="O12" i="46"/>
  <c r="P12" i="46" s="1"/>
  <c r="O32" i="46"/>
  <c r="P32" i="46"/>
  <c r="O17" i="46"/>
  <c r="P17" i="46"/>
  <c r="N57" i="46"/>
  <c r="E57" i="46"/>
  <c r="F57" i="46"/>
  <c r="G57" i="46"/>
  <c r="H57" i="46"/>
  <c r="I57" i="46"/>
  <c r="L57" i="46"/>
  <c r="D57" i="46"/>
  <c r="O54" i="47" l="1"/>
  <c r="P54" i="47" s="1"/>
  <c r="K54" i="45"/>
  <c r="N54" i="45" s="1"/>
  <c r="O54" i="45" s="1"/>
  <c r="M57" i="44"/>
  <c r="J51" i="43"/>
  <c r="N51" i="43" s="1"/>
  <c r="O51" i="43" s="1"/>
  <c r="N12" i="42"/>
  <c r="O12" i="42" s="1"/>
  <c r="F55" i="41"/>
  <c r="N55" i="41" s="1"/>
  <c r="O55" i="41" s="1"/>
  <c r="H53" i="39"/>
  <c r="F53" i="33"/>
  <c r="N53" i="33" s="1"/>
  <c r="O53" i="33" s="1"/>
  <c r="E52" i="34"/>
  <c r="N16" i="34"/>
  <c r="O16" i="34" s="1"/>
  <c r="O5" i="46"/>
  <c r="P5" i="46" s="1"/>
  <c r="N5" i="36"/>
  <c r="O5" i="36" s="1"/>
  <c r="N27" i="33"/>
  <c r="O27" i="33" s="1"/>
  <c r="N18" i="35"/>
  <c r="O18" i="35" s="1"/>
  <c r="N38" i="36"/>
  <c r="O38" i="36" s="1"/>
  <c r="N47" i="36"/>
  <c r="O47" i="36" s="1"/>
  <c r="H52" i="42"/>
  <c r="N52" i="42" s="1"/>
  <c r="O52" i="42" s="1"/>
  <c r="N5" i="35"/>
  <c r="O5" i="35" s="1"/>
  <c r="N17" i="42"/>
  <c r="O17" i="42" s="1"/>
  <c r="J57" i="46"/>
  <c r="O57" i="46" s="1"/>
  <c r="P57" i="46" s="1"/>
  <c r="N29" i="45"/>
  <c r="O29" i="45" s="1"/>
  <c r="N16" i="38"/>
  <c r="O16" i="38" s="1"/>
  <c r="N5" i="38"/>
  <c r="O5" i="38" s="1"/>
  <c r="N16" i="33"/>
  <c r="O16" i="33" s="1"/>
  <c r="N49" i="34"/>
  <c r="O49" i="34" s="1"/>
  <c r="I51" i="36"/>
  <c r="N51" i="36" s="1"/>
  <c r="O51" i="36" s="1"/>
  <c r="N11" i="38"/>
  <c r="O11" i="38" s="1"/>
  <c r="D52" i="38"/>
  <c r="N52" i="38" s="1"/>
  <c r="O52" i="38" s="1"/>
  <c r="O46" i="46"/>
  <c r="P46" i="46" s="1"/>
  <c r="K52" i="42"/>
  <c r="G52" i="34"/>
  <c r="N43" i="35"/>
  <c r="O43" i="35" s="1"/>
  <c r="K51" i="36"/>
  <c r="L53" i="39"/>
  <c r="N53" i="39" s="1"/>
  <c r="O53" i="39" s="1"/>
  <c r="N5" i="34"/>
  <c r="O5" i="34" s="1"/>
  <c r="M53" i="33"/>
  <c r="L52" i="38"/>
  <c r="D57" i="44"/>
  <c r="N57" i="44" s="1"/>
  <c r="O57" i="44" s="1"/>
  <c r="I53" i="35"/>
  <c r="N53" i="35" s="1"/>
  <c r="O53" i="35" s="1"/>
  <c r="J53" i="37"/>
  <c r="N53" i="37" s="1"/>
  <c r="O53" i="37" s="1"/>
  <c r="N44" i="41"/>
  <c r="O44" i="41" s="1"/>
  <c r="I52" i="34"/>
  <c r="N12" i="36"/>
  <c r="O12" i="36" s="1"/>
  <c r="N27" i="34"/>
  <c r="O27" i="34" s="1"/>
  <c r="N27" i="36"/>
  <c r="O27" i="36" s="1"/>
  <c r="N11" i="37"/>
  <c r="O11" i="37" s="1"/>
  <c r="N44" i="39"/>
  <c r="O44" i="39" s="1"/>
  <c r="N42" i="34"/>
  <c r="O42" i="34" s="1"/>
  <c r="N5" i="39"/>
  <c r="O5" i="39" s="1"/>
  <c r="N52" i="34" l="1"/>
  <c r="O52" i="34" s="1"/>
</calcChain>
</file>

<file path=xl/sharedStrings.xml><?xml version="1.0" encoding="utf-8"?>
<sst xmlns="http://schemas.openxmlformats.org/spreadsheetml/2006/main" count="1043" uniqueCount="158">
  <si>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</si>
  <si>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</si>
  <si>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</si>
  <si>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</si>
  <si>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</si>
  <si>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</si>
  <si>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</si>
  <si>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</si>
  <si>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</si>
  <si>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</si>
  <si>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</si>
  <si>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</si>
  <si>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</si>
  <si>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</si>
  <si>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</si>
  <si>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</si>
  <si>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</si>
  <si>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</si>
  <si>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Federal Grant - Public Safety</t>
  </si>
  <si>
    <t>Intergovernmental Revenue</t>
  </si>
  <si>
    <t>State Grant - Public Safety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</si>
  <si>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</si>
  <si>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</si>
  <si>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</si>
  <si>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</si>
  <si>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</si>
  <si>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</si>
  <si>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Transportation - Other Transportation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</si>
  <si>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</si>
  <si>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</si>
  <si>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</si>
  <si>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</si>
  <si>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</si>
  <si>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</si>
  <si>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</si>
  <si>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</si>
  <si>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</si>
  <si>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</si>
  <si>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</si>
  <si>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</si>
  <si>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</si>
  <si>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</si>
  <si>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</si>
  <si>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</si>
  <si>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</si>
  <si>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</si>
  <si>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</si>
  <si>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</si>
  <si>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Civil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</si>
  <si>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</si>
  <si>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</si>
  <si>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</si>
  <si>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</si>
  <si>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</si>
  <si>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</si>
  <si>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</si>
  <si>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</si>
  <si>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Proceeds of General Capital Asset Dispositions - Sales</t>
  </si>
  <si>
    <t>Proprietary Non-Operating Sources - Capital Contributions from Other Public Source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</si>
  <si>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</si>
  <si>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</si>
  <si>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</si>
  <si>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</si>
  <si>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</si>
  <si>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</si>
  <si>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</si>
  <si>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</si>
  <si>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Alachua Revenues Reported by Account Code and Fund Type</t>
  </si>
  <si>
    <t>Local Fiscal Year Ended September 30, 2010</t>
  </si>
  <si>
    <t>Grants from Other Local Units - Public Safety</t>
  </si>
  <si>
    <t>Grants from Other Local Units - Culture / Recreation</t>
  </si>
  <si>
    <t>Transportation (User Fees) - Other Transportation Charges</t>
  </si>
  <si>
    <t>Court-Ordered Judgments and Fines - As Decided by County Court Criminal</t>
  </si>
  <si>
    <t>Sale of Surplus Materials and Scrap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</si>
  <si>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</si>
  <si>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</si>
  <si>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</si>
  <si>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First Local Option Fuel Tax (1 to 6 Cents)</t>
  </si>
  <si>
    <t>Second Local Option Fuel Tax (1 to 5 Cents)</t>
  </si>
  <si>
    <t>Other Permits, Fees, and Special Assessments</t>
  </si>
  <si>
    <t>State Grant - Physical Environment - Sewer / Wastewater</t>
  </si>
  <si>
    <t>Public Safety - Protective Inspection Fees</t>
  </si>
  <si>
    <t>Special Items (Gain)</t>
  </si>
  <si>
    <t>2011 Municipal Population:</t>
  </si>
  <si>
    <t>Local Fiscal Year Ended September 30, 2012</t>
  </si>
  <si>
    <t>Grants from Other Local Units - Economic Environment</t>
  </si>
  <si>
    <t>Public Safety - Other Public Safety Charges and Fees</t>
  </si>
  <si>
    <t>2012 Municipal Population:</t>
  </si>
  <si>
    <t>Local Fiscal Year Ended September 30, 2008</t>
  </si>
  <si>
    <t>Permits and Franchise Fees</t>
  </si>
  <si>
    <t>Other Permits and Fees</t>
  </si>
  <si>
    <t>Federal Grant - Economic Environment</t>
  </si>
  <si>
    <t>Grants from Other Local Units - Transportation</t>
  </si>
  <si>
    <t>Judgments and Fines - Other Court-Ordered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</si>
  <si>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</si>
  <si>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</si>
  <si>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</si>
  <si>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</si>
  <si>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Grant - Transportation - Other Transportation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</si>
  <si>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</si>
  <si>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</si>
  <si>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</si>
  <si>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</si>
  <si>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Internal Service Fund Fees and Charges</t>
  </si>
  <si>
    <t>General Government - Other General Government Charges and Fees</t>
  </si>
  <si>
    <t>Fines - Local Ordinance Violations</t>
  </si>
  <si>
    <t>Proceeds - Debt Proceeds</t>
  </si>
  <si>
    <t>Proprietary Non-Operating - Capital Contributions from Private Source</t>
  </si>
  <si>
    <t>2013 Municipal Population:</t>
  </si>
  <si>
    <t>Local Fiscal Year Ended September 30, 2014</t>
  </si>
  <si>
    <t>Other Charges for Services</t>
  </si>
  <si>
    <t>Sales - Sale of Surplus Materials and Scrap</t>
  </si>
  <si>
    <t>2014 Municipal Population:</t>
  </si>
  <si>
    <t>Local Fiscal Year Ended September 30, 2015</t>
  </si>
  <si>
    <t>Special Assessments - Charges for Public Services</t>
  </si>
  <si>
    <t>Grants from Other Local Units - Other</t>
  </si>
  <si>
    <t>Court-Related Revenues - Circuit Court Criminal - Non-Local Fines and Forfeitures</t>
  </si>
  <si>
    <t>Proceeds - Proceeds from Refunding Bonds</t>
  </si>
  <si>
    <t>2015 Municipal Population:</t>
  </si>
  <si>
    <t>Local Fiscal Year Ended September 30, 2016</t>
  </si>
  <si>
    <t>Sales - Disposition of Fixed Assets</t>
  </si>
  <si>
    <t>Proceeds - Installment Purchases and Capital Lease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</si>
  <si>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</si>
  <si>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</si>
  <si>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</si>
  <si>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</si>
  <si>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Proprietary Non-Operating - Other Grants and Donations</t>
  </si>
  <si>
    <t>2018 Municipal Population:</t>
  </si>
  <si>
    <t>Local Fiscal Year Ended September 30, 2019</t>
  </si>
  <si>
    <t>State Grant - General Government</t>
  </si>
  <si>
    <t>Other Miscellaneous Revenues - Settlements</t>
  </si>
  <si>
    <t>2019 Municipal Population:</t>
  </si>
  <si>
    <t>Local Fiscal Year Ended September 30, 2020</t>
  </si>
  <si>
    <t>Grants from Other Local Units - Human Services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</si>
  <si>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</si>
  <si>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</si>
  <si>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</si>
  <si>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</si>
  <si>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</si>
  <si>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</si>
  <si>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</si>
  <si>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Government Infrastructure Surtax</t>
  </si>
  <si>
    <t>Local Communications Services Taxes</t>
  </si>
  <si>
    <t>Building Permits (Buildling Permit Fees)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</si>
  <si>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</si>
  <si>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</si>
  <si>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</si>
  <si>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</si>
  <si>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</si>
  <si>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Other Grants and Donations</t>
  </si>
  <si>
    <t>2021 Municipal Population:</t>
  </si>
  <si>
    <t>Local Fiscal Year Ended September 30, 2022</t>
  </si>
  <si>
    <t>Second Local Option Fuel Tax (1 to 5 Cents Local Option Fuel Tax) - Municipal Proceeds</t>
  </si>
  <si>
    <t>Federal Grant - Transportation - Other Transportation</t>
  </si>
  <si>
    <t>Federal Grant - American Rescue Plan Act Funds</t>
  </si>
  <si>
    <t>Transportation - Other Transportation Charges</t>
  </si>
  <si>
    <t>Court-Ordered Judgments and Fines - As Decided by Traffic Court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</si>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</sst>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151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136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>SUM(D6:D12)</f>
        <v>7427093</v>
      </c>
      <c r="E5" s="27">
        <f>SUM(E6:E12)</f>
        <v>774726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8201819</v>
      </c>
      <c r="P5" s="33">
        <f>(O5/P$56)</f>
        <v>756.34627443747695</v>
      </c>
      <c r="Q5" s="6"/>
    </row>
    <row r="6" spans="1:134">
      <c r="A6" s="12"/>
      <c r="B6" s="25">
        <v>311</v>
      </c>
      <c r="C6" s="20" t="s">
        <v>2</v>
      </c>
      <c r="D6" s="46">
        <v>5079267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5079267</v>
      </c>
      <c r="P6" s="47">
        <f>(O6/P$56)</f>
        <v>468.39422722242716</v>
      </c>
      <c r="Q6" s="9"/>
    </row>
    <row r="7" spans="1:134">
      <c r="A7" s="12"/>
      <c r="B7" s="25">
        <v>312.41000000000003</v>
      </c>
      <c r="C7" s="20" t="s">
        <v>140</v>
      </c>
      <c r="D7" s="46">
        <v>181436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181436</v>
      </c>
      <c r="P7" s="47">
        <f>(O7/P$56)</f>
        <v>16.731464404278864</v>
      </c>
      <c r="Q7" s="9"/>
    </row>
    <row r="8" spans="1:134">
      <c r="A8" s="12"/>
      <c r="B8" s="25">
        <v>312.43</v>
      </c>
      <c r="C8" s="20" t="s">
        <v>152</v>
      </c>
      <c r="D8" s="46">
        <v>133943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133943</v>
      </c>
      <c r="P8" s="47">
        <f>(O8/P$56)</f>
        <v>12.351807451125046</v>
      </c>
      <c r="Q8" s="9"/>
    </row>
    <row r="9" spans="1:134">
      <c r="A9" s="12"/>
      <c r="B9" s="25">
        <v>312.63</v>
      </c>
      <c r="C9" s="20" t="s">
        <v>141</v>
      </c>
      <c r="D9" s="46">
        <v>0</v>
      </c>
      <c r="E9" s="46">
        <v>774726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774726</v>
      </c>
      <c r="P9" s="47">
        <f>(O9/P$56)</f>
        <v>71.442825525636295</v>
      </c>
      <c r="Q9" s="9"/>
    </row>
    <row r="10" spans="1:134">
      <c r="A10" s="12"/>
      <c r="B10" s="25">
        <v>314.89999999999998</v>
      </c>
      <c r="C10" s="20" t="s">
        <v>12</v>
      </c>
      <c r="D10" s="46">
        <v>1670498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1670498</v>
      </c>
      <c r="P10" s="47">
        <f>(O10/P$56)</f>
        <v>154.04813721873847</v>
      </c>
      <c r="Q10" s="9"/>
    </row>
    <row r="11" spans="1:134">
      <c r="A11" s="12"/>
      <c r="B11" s="25">
        <v>315.2</v>
      </c>
      <c r="C11" s="20" t="s">
        <v>142</v>
      </c>
      <c r="D11" s="46">
        <v>313796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313796</v>
      </c>
      <c r="P11" s="47">
        <f>(O11/P$56)</f>
        <v>28.937292511988197</v>
      </c>
      <c r="Q11" s="9"/>
    </row>
    <row r="12" spans="1:134">
      <c r="A12" s="12"/>
      <c r="B12" s="25">
        <v>316</v>
      </c>
      <c r="C12" s="20" t="s">
        <v>97</v>
      </c>
      <c r="D12" s="46">
        <v>48153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48153</v>
      </c>
      <c r="P12" s="47">
        <f>(O12/P$56)</f>
        <v>4.4405201032829211</v>
      </c>
      <c r="Q12" s="9"/>
    </row>
    <row r="13" spans="1:134" ht="15.75">
      <c r="A13" s="29" t="s">
        <v>15</v>
      </c>
      <c r="B13" s="30"/>
      <c r="C13" s="31"/>
      <c r="D13" s="32">
        <f>SUM(D14:D17)</f>
        <v>981830</v>
      </c>
      <c r="E13" s="32">
        <f>SUM(E14:E17)</f>
        <v>24013</v>
      </c>
      <c r="F13" s="32">
        <f>SUM(F14:F17)</f>
        <v>0</v>
      </c>
      <c r="G13" s="32">
        <f>SUM(G14:G17)</f>
        <v>0</v>
      </c>
      <c r="H13" s="32">
        <f>SUM(H14:H17)</f>
        <v>0</v>
      </c>
      <c r="I13" s="32">
        <f>SUM(I14:I17)</f>
        <v>0</v>
      </c>
      <c r="J13" s="32">
        <f>SUM(J14:J17)</f>
        <v>0</v>
      </c>
      <c r="K13" s="32">
        <f>SUM(K14:K17)</f>
        <v>0</v>
      </c>
      <c r="L13" s="32">
        <f>SUM(L14:L17)</f>
        <v>0</v>
      </c>
      <c r="M13" s="32">
        <f>SUM(M14:M17)</f>
        <v>0</v>
      </c>
      <c r="N13" s="32">
        <f>SUM(N14:N17)</f>
        <v>0</v>
      </c>
      <c r="O13" s="44">
        <f>SUM(D13:N13)</f>
        <v>1005843</v>
      </c>
      <c r="P13" s="45">
        <f>(O13/P$56)</f>
        <v>92.755717447436368</v>
      </c>
      <c r="Q13" s="10"/>
    </row>
    <row r="14" spans="1:134">
      <c r="A14" s="12"/>
      <c r="B14" s="25">
        <v>322</v>
      </c>
      <c r="C14" s="20" t="s">
        <v>143</v>
      </c>
      <c r="D14" s="46">
        <v>466964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466964</v>
      </c>
      <c r="P14" s="47">
        <f>(O14/P$56)</f>
        <v>43.061969752858722</v>
      </c>
      <c r="Q14" s="9"/>
    </row>
    <row r="15" spans="1:134">
      <c r="A15" s="12"/>
      <c r="B15" s="25">
        <v>323.10000000000002</v>
      </c>
      <c r="C15" s="20" t="s">
        <v>16</v>
      </c>
      <c r="D15" s="46">
        <v>385168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17" si="1">SUM(D15:N15)</f>
        <v>385168</v>
      </c>
      <c r="P15" s="47">
        <f>(O15/P$56)</f>
        <v>35.518996680191812</v>
      </c>
      <c r="Q15" s="9"/>
    </row>
    <row r="16" spans="1:134">
      <c r="A16" s="12"/>
      <c r="B16" s="25">
        <v>323.7</v>
      </c>
      <c r="C16" s="20" t="s">
        <v>17</v>
      </c>
      <c r="D16" s="46">
        <v>129698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129698</v>
      </c>
      <c r="P16" s="47">
        <f>(O16/P$56)</f>
        <v>11.960346735521947</v>
      </c>
      <c r="Q16" s="9"/>
    </row>
    <row r="17" spans="1:17">
      <c r="A17" s="12"/>
      <c r="B17" s="25">
        <v>325.2</v>
      </c>
      <c r="C17" s="20" t="s">
        <v>114</v>
      </c>
      <c r="D17" s="46">
        <v>0</v>
      </c>
      <c r="E17" s="46">
        <v>24013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24013</v>
      </c>
      <c r="P17" s="47">
        <f>(O17/P$56)</f>
        <v>2.214404278863888</v>
      </c>
      <c r="Q17" s="9"/>
    </row>
    <row r="18" spans="1:17" ht="15.75">
      <c r="A18" s="29" t="s">
        <v>144</v>
      </c>
      <c r="B18" s="30"/>
      <c r="C18" s="31"/>
      <c r="D18" s="32">
        <f>SUM(D19:D29)</f>
        <v>1228830</v>
      </c>
      <c r="E18" s="32">
        <f>SUM(E19:E29)</f>
        <v>341670</v>
      </c>
      <c r="F18" s="32">
        <f>SUM(F19:F29)</f>
        <v>0</v>
      </c>
      <c r="G18" s="32">
        <f>SUM(G19:G29)</f>
        <v>924580</v>
      </c>
      <c r="H18" s="32">
        <f>SUM(H19:H29)</f>
        <v>0</v>
      </c>
      <c r="I18" s="32">
        <f>SUM(I19:I29)</f>
        <v>341422</v>
      </c>
      <c r="J18" s="32">
        <f>SUM(J19:J29)</f>
        <v>0</v>
      </c>
      <c r="K18" s="32">
        <f>SUM(K19:K29)</f>
        <v>0</v>
      </c>
      <c r="L18" s="32">
        <f>SUM(L19:L29)</f>
        <v>0</v>
      </c>
      <c r="M18" s="32">
        <f>SUM(M19:M29)</f>
        <v>0</v>
      </c>
      <c r="N18" s="32">
        <f>SUM(N19:N29)</f>
        <v>0</v>
      </c>
      <c r="O18" s="44">
        <f>SUM(D18:N18)</f>
        <v>2836502</v>
      </c>
      <c r="P18" s="45">
        <f>(O18/P$56)</f>
        <v>261.57340464773148</v>
      </c>
      <c r="Q18" s="10"/>
    </row>
    <row r="19" spans="1:17">
      <c r="A19" s="12"/>
      <c r="B19" s="25">
        <v>331.2</v>
      </c>
      <c r="C19" s="20" t="s">
        <v>18</v>
      </c>
      <c r="D19" s="46">
        <v>13091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13091</v>
      </c>
      <c r="P19" s="47">
        <f>(O19/P$56)</f>
        <v>1.2072113611213575</v>
      </c>
      <c r="Q19" s="9"/>
    </row>
    <row r="20" spans="1:17">
      <c r="A20" s="12"/>
      <c r="B20" s="25">
        <v>331.49</v>
      </c>
      <c r="C20" s="20" t="s">
        <v>153</v>
      </c>
      <c r="D20" s="46">
        <v>0</v>
      </c>
      <c r="E20" s="46">
        <v>0</v>
      </c>
      <c r="F20" s="46">
        <v>0</v>
      </c>
      <c r="G20" s="46">
        <v>16845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6" si="2">SUM(D20:N20)</f>
        <v>16845</v>
      </c>
      <c r="P20" s="47">
        <f>(O20/P$56)</f>
        <v>1.5533935817041682</v>
      </c>
      <c r="Q20" s="9"/>
    </row>
    <row r="21" spans="1:17">
      <c r="A21" s="12"/>
      <c r="B21" s="25">
        <v>331.51</v>
      </c>
      <c r="C21" s="20" t="s">
        <v>154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75027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75027</v>
      </c>
      <c r="P21" s="47">
        <f>(O21/P$56)</f>
        <v>6.9187569162670597</v>
      </c>
      <c r="Q21" s="9"/>
    </row>
    <row r="22" spans="1:17">
      <c r="A22" s="12"/>
      <c r="B22" s="25">
        <v>334.35</v>
      </c>
      <c r="C22" s="20" t="s">
        <v>80</v>
      </c>
      <c r="D22" s="46">
        <v>0</v>
      </c>
      <c r="E22" s="46">
        <v>0</v>
      </c>
      <c r="F22" s="46">
        <v>0</v>
      </c>
      <c r="G22" s="46">
        <v>907735</v>
      </c>
      <c r="H22" s="46">
        <v>0</v>
      </c>
      <c r="I22" s="46">
        <v>266395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1174130</v>
      </c>
      <c r="P22" s="47">
        <f>(O22/P$56)</f>
        <v>108.27462191073404</v>
      </c>
      <c r="Q22" s="9"/>
    </row>
    <row r="23" spans="1:17">
      <c r="A23" s="12"/>
      <c r="B23" s="25">
        <v>335.125</v>
      </c>
      <c r="C23" s="20" t="s">
        <v>146</v>
      </c>
      <c r="D23" s="46">
        <v>435191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435191</v>
      </c>
      <c r="P23" s="47">
        <f>(O23/P$56)</f>
        <v>40.131962375507193</v>
      </c>
      <c r="Q23" s="9"/>
    </row>
    <row r="24" spans="1:17">
      <c r="A24" s="12"/>
      <c r="B24" s="25">
        <v>335.14</v>
      </c>
      <c r="C24" s="20" t="s">
        <v>100</v>
      </c>
      <c r="D24" s="46">
        <v>6830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6830</v>
      </c>
      <c r="P24" s="47">
        <f>(O24/P$56)</f>
        <v>0.6298413869420878</v>
      </c>
      <c r="Q24" s="9"/>
    </row>
    <row r="25" spans="1:17">
      <c r="A25" s="12"/>
      <c r="B25" s="25">
        <v>335.15</v>
      </c>
      <c r="C25" s="20" t="s">
        <v>101</v>
      </c>
      <c r="D25" s="46">
        <v>6534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6534</v>
      </c>
      <c r="P25" s="47">
        <f>(O25/P$56)</f>
        <v>0.60254518627812614</v>
      </c>
      <c r="Q25" s="9"/>
    </row>
    <row r="26" spans="1:17">
      <c r="A26" s="12"/>
      <c r="B26" s="25">
        <v>335.18</v>
      </c>
      <c r="C26" s="20" t="s">
        <v>147</v>
      </c>
      <c r="D26" s="46">
        <v>753961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753961</v>
      </c>
      <c r="P26" s="47">
        <f>(O26/P$56)</f>
        <v>69.527941718922904</v>
      </c>
      <c r="Q26" s="9"/>
    </row>
    <row r="27" spans="1:17">
      <c r="A27" s="12"/>
      <c r="B27" s="25">
        <v>335.45</v>
      </c>
      <c r="C27" s="20" t="s">
        <v>148</v>
      </c>
      <c r="D27" s="46">
        <v>13223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8" si="3">SUM(D27:N27)</f>
        <v>13223</v>
      </c>
      <c r="P27" s="47">
        <f>(O27/P$56)</f>
        <v>1.2193839911471782</v>
      </c>
      <c r="Q27" s="9"/>
    </row>
    <row r="28" spans="1:17">
      <c r="A28" s="12"/>
      <c r="B28" s="25">
        <v>337.6</v>
      </c>
      <c r="C28" s="20" t="s">
        <v>133</v>
      </c>
      <c r="D28" s="46">
        <v>0</v>
      </c>
      <c r="E28" s="46">
        <v>50900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3"/>
        <v>50900</v>
      </c>
      <c r="P28" s="47">
        <f>(O28/P$56)</f>
        <v>4.6938399114717813</v>
      </c>
      <c r="Q28" s="9"/>
    </row>
    <row r="29" spans="1:17">
      <c r="A29" s="12"/>
      <c r="B29" s="25">
        <v>339</v>
      </c>
      <c r="C29" s="20" t="s">
        <v>28</v>
      </c>
      <c r="D29" s="46">
        <v>0</v>
      </c>
      <c r="E29" s="46">
        <v>290770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290770</v>
      </c>
      <c r="P29" s="47">
        <f>(O29/P$56)</f>
        <v>26.813906307635559</v>
      </c>
      <c r="Q29" s="9"/>
    </row>
    <row r="30" spans="1:17" ht="15.75">
      <c r="A30" s="29" t="s">
        <v>33</v>
      </c>
      <c r="B30" s="30"/>
      <c r="C30" s="31"/>
      <c r="D30" s="32">
        <f>SUM(D31:D42)</f>
        <v>1570821</v>
      </c>
      <c r="E30" s="32">
        <f>SUM(E31:E42)</f>
        <v>164491</v>
      </c>
      <c r="F30" s="32">
        <f>SUM(F31:F42)</f>
        <v>0</v>
      </c>
      <c r="G30" s="32">
        <f>SUM(G31:G42)</f>
        <v>0</v>
      </c>
      <c r="H30" s="32">
        <f>SUM(H31:H42)</f>
        <v>0</v>
      </c>
      <c r="I30" s="32">
        <f>SUM(I31:I42)</f>
        <v>24010860</v>
      </c>
      <c r="J30" s="32">
        <f>SUM(J31:J42)</f>
        <v>3002434</v>
      </c>
      <c r="K30" s="32">
        <f>SUM(K31:K42)</f>
        <v>0</v>
      </c>
      <c r="L30" s="32">
        <f>SUM(L31:L42)</f>
        <v>0</v>
      </c>
      <c r="M30" s="32">
        <f>SUM(M31:M42)</f>
        <v>0</v>
      </c>
      <c r="N30" s="32">
        <f>SUM(N31:N42)</f>
        <v>0</v>
      </c>
      <c r="O30" s="32">
        <f>SUM(D30:N30)</f>
        <v>28748606</v>
      </c>
      <c r="P30" s="45">
        <f>(O30/P$56)</f>
        <v>2651.1071560309847</v>
      </c>
      <c r="Q30" s="10"/>
    </row>
    <row r="31" spans="1:17">
      <c r="A31" s="12"/>
      <c r="B31" s="25">
        <v>341.2</v>
      </c>
      <c r="C31" s="20" t="s">
        <v>103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3002434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42" si="4">SUM(D31:N31)</f>
        <v>3002434</v>
      </c>
      <c r="P31" s="47">
        <f>(O31/P$56)</f>
        <v>276.8751383253412</v>
      </c>
      <c r="Q31" s="9"/>
    </row>
    <row r="32" spans="1:17">
      <c r="A32" s="12"/>
      <c r="B32" s="25">
        <v>341.9</v>
      </c>
      <c r="C32" s="20" t="s">
        <v>104</v>
      </c>
      <c r="D32" s="46">
        <v>188151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188151</v>
      </c>
      <c r="P32" s="47">
        <f>(O32/P$56)</f>
        <v>17.350700848395427</v>
      </c>
      <c r="Q32" s="9"/>
    </row>
    <row r="33" spans="1:17">
      <c r="A33" s="12"/>
      <c r="B33" s="25">
        <v>342.1</v>
      </c>
      <c r="C33" s="20" t="s">
        <v>38</v>
      </c>
      <c r="D33" s="46">
        <v>325550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325550</v>
      </c>
      <c r="P33" s="47">
        <f>(O33/P$56)</f>
        <v>30.02120988565105</v>
      </c>
      <c r="Q33" s="9"/>
    </row>
    <row r="34" spans="1:17">
      <c r="A34" s="12"/>
      <c r="B34" s="25">
        <v>342.5</v>
      </c>
      <c r="C34" s="20" t="s">
        <v>81</v>
      </c>
      <c r="D34" s="46">
        <v>5221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5221</v>
      </c>
      <c r="P34" s="47">
        <f>(O34/P$56)</f>
        <v>0.48146440427886389</v>
      </c>
      <c r="Q34" s="9"/>
    </row>
    <row r="35" spans="1:17">
      <c r="A35" s="12"/>
      <c r="B35" s="25">
        <v>343.1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18563776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18563776</v>
      </c>
      <c r="P35" s="47">
        <f>(O35/P$56)</f>
        <v>1711.8937661379564</v>
      </c>
      <c r="Q35" s="9"/>
    </row>
    <row r="36" spans="1:17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2222169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2222169</v>
      </c>
      <c r="P36" s="47">
        <f>(O36/P$56)</f>
        <v>204.92152342309112</v>
      </c>
      <c r="Q36" s="9"/>
    </row>
    <row r="37" spans="1:17">
      <c r="A37" s="12"/>
      <c r="B37" s="25">
        <v>343.4</v>
      </c>
      <c r="C37" s="20" t="s">
        <v>41</v>
      </c>
      <c r="D37" s="46">
        <v>832999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832999</v>
      </c>
      <c r="P37" s="47">
        <f>(O37/P$56)</f>
        <v>76.816580597565476</v>
      </c>
      <c r="Q37" s="9"/>
    </row>
    <row r="38" spans="1:17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3162773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3162773</v>
      </c>
      <c r="P38" s="47">
        <f>(O38/P$56)</f>
        <v>291.66110291405386</v>
      </c>
      <c r="Q38" s="9"/>
    </row>
    <row r="39" spans="1:17">
      <c r="A39" s="12"/>
      <c r="B39" s="25">
        <v>343.9</v>
      </c>
      <c r="C39" s="20" t="s">
        <v>43</v>
      </c>
      <c r="D39" s="46">
        <v>0</v>
      </c>
      <c r="E39" s="46">
        <v>127726</v>
      </c>
      <c r="F39" s="46">
        <v>0</v>
      </c>
      <c r="G39" s="46">
        <v>0</v>
      </c>
      <c r="H39" s="46">
        <v>0</v>
      </c>
      <c r="I39" s="46">
        <v>62142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189868</v>
      </c>
      <c r="P39" s="47">
        <f>(O39/P$56)</f>
        <v>17.509037255625231</v>
      </c>
      <c r="Q39" s="9"/>
    </row>
    <row r="40" spans="1:17">
      <c r="A40" s="12"/>
      <c r="B40" s="25">
        <v>344.9</v>
      </c>
      <c r="C40" s="20" t="s">
        <v>155</v>
      </c>
      <c r="D40" s="46">
        <v>46463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46463</v>
      </c>
      <c r="P40" s="47">
        <f>(O40/P$56)</f>
        <v>4.2846735521947616</v>
      </c>
      <c r="Q40" s="9"/>
    </row>
    <row r="41" spans="1:17">
      <c r="A41" s="12"/>
      <c r="B41" s="25">
        <v>347.2</v>
      </c>
      <c r="C41" s="20" t="s">
        <v>44</v>
      </c>
      <c r="D41" s="46">
        <v>155087</v>
      </c>
      <c r="E41" s="46">
        <v>36765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191852</v>
      </c>
      <c r="P41" s="47">
        <f>(O41/P$56)</f>
        <v>17.691995573589082</v>
      </c>
      <c r="Q41" s="9"/>
    </row>
    <row r="42" spans="1:17">
      <c r="A42" s="12"/>
      <c r="B42" s="25">
        <v>347.4</v>
      </c>
      <c r="C42" s="20" t="s">
        <v>45</v>
      </c>
      <c r="D42" s="46">
        <v>17350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17350</v>
      </c>
      <c r="P42" s="47">
        <f>(O42/P$56)</f>
        <v>1.599963113242346</v>
      </c>
      <c r="Q42" s="9"/>
    </row>
    <row r="43" spans="1:17" ht="15.75">
      <c r="A43" s="29" t="s">
        <v>34</v>
      </c>
      <c r="B43" s="30"/>
      <c r="C43" s="31"/>
      <c r="D43" s="32">
        <f>SUM(D44:D46)</f>
        <v>47266</v>
      </c>
      <c r="E43" s="32">
        <f>SUM(E44:E46)</f>
        <v>8987</v>
      </c>
      <c r="F43" s="32">
        <f>SUM(F44:F46)</f>
        <v>0</v>
      </c>
      <c r="G43" s="32">
        <f>SUM(G44:G46)</f>
        <v>0</v>
      </c>
      <c r="H43" s="32">
        <f>SUM(H44:H46)</f>
        <v>0</v>
      </c>
      <c r="I43" s="32">
        <f>SUM(I44:I46)</f>
        <v>0</v>
      </c>
      <c r="J43" s="32">
        <f>SUM(J44:J46)</f>
        <v>0</v>
      </c>
      <c r="K43" s="32">
        <f>SUM(K44:K46)</f>
        <v>0</v>
      </c>
      <c r="L43" s="32">
        <f>SUM(L44:L46)</f>
        <v>0</v>
      </c>
      <c r="M43" s="32">
        <f>SUM(M44:M46)</f>
        <v>0</v>
      </c>
      <c r="N43" s="32">
        <f>SUM(N44:N46)</f>
        <v>0</v>
      </c>
      <c r="O43" s="32">
        <f>SUM(D43:N43)</f>
        <v>56253</v>
      </c>
      <c r="P43" s="45">
        <f>(O43/P$56)</f>
        <v>5.1874769457764662</v>
      </c>
      <c r="Q43" s="10"/>
    </row>
    <row r="44" spans="1:17">
      <c r="A44" s="13"/>
      <c r="B44" s="39">
        <v>351.1</v>
      </c>
      <c r="C44" s="21" t="s">
        <v>72</v>
      </c>
      <c r="D44" s="46">
        <v>46966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46966</v>
      </c>
      <c r="P44" s="47">
        <f>(O44/P$56)</f>
        <v>4.3310586499446702</v>
      </c>
      <c r="Q44" s="9"/>
    </row>
    <row r="45" spans="1:17">
      <c r="A45" s="13"/>
      <c r="B45" s="39">
        <v>351.3</v>
      </c>
      <c r="C45" s="21" t="s">
        <v>48</v>
      </c>
      <c r="D45" s="46">
        <v>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46" si="5">SUM(D45:N45)</f>
        <v>300</v>
      </c>
      <c r="P45" s="47">
        <f>(O45/P$56)</f>
        <v>2.7665068240501661E-2</v>
      </c>
      <c r="Q45" s="9"/>
    </row>
    <row r="46" spans="1:17">
      <c r="A46" s="13"/>
      <c r="B46" s="39">
        <v>351.5</v>
      </c>
      <c r="C46" s="21" t="s">
        <v>156</v>
      </c>
      <c r="D46" s="46">
        <v>0</v>
      </c>
      <c r="E46" s="46">
        <v>8987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8987</v>
      </c>
      <c r="P46" s="47">
        <f>(O46/P$56)</f>
        <v>0.82875322759129477</v>
      </c>
      <c r="Q46" s="9"/>
    </row>
    <row r="47" spans="1:17" ht="15.75">
      <c r="A47" s="29" t="s">
        <v>3</v>
      </c>
      <c r="B47" s="30"/>
      <c r="C47" s="31"/>
      <c r="D47" s="32">
        <f>SUM(D48:D51)</f>
        <v>69940</v>
      </c>
      <c r="E47" s="32">
        <f>SUM(E48:E51)</f>
        <v>27139</v>
      </c>
      <c r="F47" s="32">
        <f>SUM(F48:F51)</f>
        <v>123</v>
      </c>
      <c r="G47" s="32">
        <f>SUM(G48:G51)</f>
        <v>3</v>
      </c>
      <c r="H47" s="32">
        <f>SUM(H48:H51)</f>
        <v>0</v>
      </c>
      <c r="I47" s="32">
        <f>SUM(I48:I51)</f>
        <v>64502</v>
      </c>
      <c r="J47" s="32">
        <f>SUM(J48:J51)</f>
        <v>2547</v>
      </c>
      <c r="K47" s="32">
        <f>SUM(K48:K51)</f>
        <v>0</v>
      </c>
      <c r="L47" s="32">
        <f>SUM(L48:L51)</f>
        <v>0</v>
      </c>
      <c r="M47" s="32">
        <f>SUM(M48:M51)</f>
        <v>0</v>
      </c>
      <c r="N47" s="32">
        <f>SUM(N48:N51)</f>
        <v>0</v>
      </c>
      <c r="O47" s="32">
        <f>SUM(D47:N47)</f>
        <v>164254</v>
      </c>
      <c r="P47" s="45">
        <f>(O47/P$56)</f>
        <v>15.146993729251198</v>
      </c>
      <c r="Q47" s="10"/>
    </row>
    <row r="48" spans="1:17">
      <c r="A48" s="12"/>
      <c r="B48" s="25">
        <v>361.1</v>
      </c>
      <c r="C48" s="20" t="s">
        <v>50</v>
      </c>
      <c r="D48" s="46">
        <v>9530</v>
      </c>
      <c r="E48" s="46">
        <v>868</v>
      </c>
      <c r="F48" s="46">
        <v>123</v>
      </c>
      <c r="G48" s="46">
        <v>3</v>
      </c>
      <c r="H48" s="46">
        <v>0</v>
      </c>
      <c r="I48" s="46">
        <v>11669</v>
      </c>
      <c r="J48" s="46">
        <v>382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22575</v>
      </c>
      <c r="P48" s="47">
        <f>(O48/P$56)</f>
        <v>2.0817963850977499</v>
      </c>
      <c r="Q48" s="9"/>
    </row>
    <row r="49" spans="1:120">
      <c r="A49" s="12"/>
      <c r="B49" s="25">
        <v>362</v>
      </c>
      <c r="C49" s="20" t="s">
        <v>52</v>
      </c>
      <c r="D49" s="46">
        <v>0</v>
      </c>
      <c r="E49" s="46">
        <v>26271</v>
      </c>
      <c r="F49" s="46">
        <v>0</v>
      </c>
      <c r="G49" s="46">
        <v>0</v>
      </c>
      <c r="H49" s="46">
        <v>0</v>
      </c>
      <c r="I49" s="46">
        <v>32423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3" si="6">SUM(D49:N49)</f>
        <v>58694</v>
      </c>
      <c r="P49" s="47">
        <f>(O49/P$56)</f>
        <v>5.4125783843600148</v>
      </c>
      <c r="Q49" s="9"/>
    </row>
    <row r="50" spans="1:120">
      <c r="A50" s="12"/>
      <c r="B50" s="25">
        <v>365</v>
      </c>
      <c r="C50" s="20" t="s">
        <v>111</v>
      </c>
      <c r="D50" s="46">
        <v>3294</v>
      </c>
      <c r="E50" s="46">
        <v>0</v>
      </c>
      <c r="F50" s="46">
        <v>0</v>
      </c>
      <c r="G50" s="46">
        <v>0</v>
      </c>
      <c r="H50" s="46">
        <v>0</v>
      </c>
      <c r="I50" s="46">
        <v>4467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6"/>
        <v>7761</v>
      </c>
      <c r="P50" s="47">
        <f>(O50/P$56)</f>
        <v>0.715695315381778</v>
      </c>
      <c r="Q50" s="9"/>
    </row>
    <row r="51" spans="1:120">
      <c r="A51" s="12"/>
      <c r="B51" s="25">
        <v>369.9</v>
      </c>
      <c r="C51" s="20" t="s">
        <v>55</v>
      </c>
      <c r="D51" s="46">
        <v>57116</v>
      </c>
      <c r="E51" s="46">
        <v>0</v>
      </c>
      <c r="F51" s="46">
        <v>0</v>
      </c>
      <c r="G51" s="46">
        <v>0</v>
      </c>
      <c r="H51" s="46">
        <v>0</v>
      </c>
      <c r="I51" s="46">
        <v>15943</v>
      </c>
      <c r="J51" s="46">
        <v>2165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75224</v>
      </c>
      <c r="P51" s="47">
        <f>(O51/P$56)</f>
        <v>6.9369236444116567</v>
      </c>
      <c r="Q51" s="9"/>
    </row>
    <row r="52" spans="1:120" ht="15.75">
      <c r="A52" s="29" t="s">
        <v>35</v>
      </c>
      <c r="B52" s="30"/>
      <c r="C52" s="31"/>
      <c r="D52" s="32">
        <f>SUM(D53:D53)</f>
        <v>2000000</v>
      </c>
      <c r="E52" s="32">
        <f>SUM(E53:E53)</f>
        <v>199238</v>
      </c>
      <c r="F52" s="32">
        <f>SUM(F53:F53)</f>
        <v>827957</v>
      </c>
      <c r="G52" s="32">
        <f>SUM(G53:G53)</f>
        <v>221614</v>
      </c>
      <c r="H52" s="32">
        <f>SUM(H53:H53)</f>
        <v>0</v>
      </c>
      <c r="I52" s="32">
        <f>SUM(I53:I53)</f>
        <v>0</v>
      </c>
      <c r="J52" s="32">
        <f>SUM(J53:J53)</f>
        <v>0</v>
      </c>
      <c r="K52" s="32">
        <f>SUM(K53:K53)</f>
        <v>0</v>
      </c>
      <c r="L52" s="32">
        <f>SUM(L53:L53)</f>
        <v>0</v>
      </c>
      <c r="M52" s="32">
        <f>SUM(M53:M53)</f>
        <v>0</v>
      </c>
      <c r="N52" s="32">
        <f>SUM(N53:N53)</f>
        <v>0</v>
      </c>
      <c r="O52" s="32">
        <f t="shared" si="6"/>
        <v>3248809</v>
      </c>
      <c r="P52" s="45">
        <f>(O52/P$56)</f>
        <v>299.59507561785318</v>
      </c>
      <c r="Q52" s="9"/>
    </row>
    <row r="53" spans="1:120" ht="15.75" thickBot="1">
      <c r="A53" s="12"/>
      <c r="B53" s="25">
        <v>381</v>
      </c>
      <c r="C53" s="20" t="s">
        <v>56</v>
      </c>
      <c r="D53" s="46">
        <v>2000000</v>
      </c>
      <c r="E53" s="46">
        <v>199238</v>
      </c>
      <c r="F53" s="46">
        <v>827957</v>
      </c>
      <c r="G53" s="46">
        <v>221614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3248809</v>
      </c>
      <c r="P53" s="47">
        <f>(O53/P$56)</f>
        <v>299.59507561785318</v>
      </c>
      <c r="Q53" s="9"/>
    </row>
    <row r="54" spans="1:120" ht="16.5" thickBot="1">
      <c r="A54" s="14" t="s">
        <v>46</v>
      </c>
      <c r="B54" s="23"/>
      <c r="C54" s="22"/>
      <c r="D54" s="15">
        <f>SUM(D5,D13,D18,D30,D43,D47,D52)</f>
        <v>13325780</v>
      </c>
      <c r="E54" s="15">
        <f>SUM(E5,E13,E18,E30,E43,E47,E52)</f>
        <v>1540264</v>
      </c>
      <c r="F54" s="15">
        <f>SUM(F5,F13,F18,F30,F43,F47,F52)</f>
        <v>828080</v>
      </c>
      <c r="G54" s="15">
        <f>SUM(G5,G13,G18,G30,G43,G47,G52)</f>
        <v>1146197</v>
      </c>
      <c r="H54" s="15">
        <f>SUM(H5,H13,H18,H30,H43,H47,H52)</f>
        <v>0</v>
      </c>
      <c r="I54" s="15">
        <f>SUM(I5,I13,I18,I30,I43,I47,I52)</f>
        <v>24416784</v>
      </c>
      <c r="J54" s="15">
        <f>SUM(J5,J13,J18,J30,J43,J47,J52)</f>
        <v>3004981</v>
      </c>
      <c r="K54" s="15">
        <f>SUM(K5,K13,K18,K30,K43,K47,K52)</f>
        <v>0</v>
      </c>
      <c r="L54" s="15">
        <f>SUM(L5,L13,L18,L30,L43,L47,L52)</f>
        <v>0</v>
      </c>
      <c r="M54" s="15">
        <f>SUM(M5,M13,M18,M30,M43,M47,M52)</f>
        <v>0</v>
      </c>
      <c r="N54" s="15">
        <f>SUM(N5,N13,N18,N30,N43,N47,N52)</f>
        <v>0</v>
      </c>
      <c r="O54" s="15">
        <f>SUM(D54:N54)</f>
        <v>44262086</v>
      </c>
      <c r="P54" s="38">
        <f>(O54/P$56)</f>
        <v>4081.7120988565107</v>
      </c>
      <c r="Q54" s="6"/>
      <c r="R54" s="2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</row>
    <row r="55" spans="1:120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9"/>
    </row>
    <row r="56" spans="1:120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51" t="s">
        <v>157</v>
      </c>
      <c r="N56" s="51"/>
      <c r="O56" s="51"/>
      <c r="P56" s="43">
        <v>10844</v>
      </c>
    </row>
    <row r="57" spans="1:120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4"/>
    </row>
    <row r="58" spans="1:120" ht="15.75" customHeight="1" thickBot="1">
      <c r="A58" s="55" t="s">
        <v>75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7"/>
    </row>
  </sheetData>
  <mergeCells count="10">
    <mergeCell ref="M56:O56"/>
    <mergeCell ref="A57:P57"/>
    <mergeCell ref="A58:P5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95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5364716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5364716</v>
      </c>
      <c r="O5" s="33">
        <f t="shared" ref="O5:O52" si="2">(N5/O$54)</f>
        <v>576.85118279569895</v>
      </c>
      <c r="P5" s="6"/>
    </row>
    <row r="6" spans="1:133">
      <c r="A6" s="12"/>
      <c r="B6" s="25">
        <v>311</v>
      </c>
      <c r="C6" s="20" t="s">
        <v>2</v>
      </c>
      <c r="D6" s="46">
        <v>3650565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3650565</v>
      </c>
      <c r="O6" s="47">
        <f t="shared" si="2"/>
        <v>392.53387096774196</v>
      </c>
      <c r="P6" s="9"/>
    </row>
    <row r="7" spans="1:133">
      <c r="A7" s="12"/>
      <c r="B7" s="25">
        <v>312.10000000000002</v>
      </c>
      <c r="C7" s="20" t="s">
        <v>10</v>
      </c>
      <c r="D7" s="46">
        <v>210282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210282</v>
      </c>
      <c r="O7" s="47">
        <f t="shared" si="2"/>
        <v>22.610967741935482</v>
      </c>
      <c r="P7" s="9"/>
    </row>
    <row r="8" spans="1:133">
      <c r="A8" s="12"/>
      <c r="B8" s="25">
        <v>314.89999999999998</v>
      </c>
      <c r="C8" s="20" t="s">
        <v>12</v>
      </c>
      <c r="D8" s="46">
        <v>1120707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1120707</v>
      </c>
      <c r="O8" s="47">
        <f t="shared" si="2"/>
        <v>120.50612903225806</v>
      </c>
      <c r="P8" s="9"/>
    </row>
    <row r="9" spans="1:133">
      <c r="A9" s="12"/>
      <c r="B9" s="25">
        <v>315</v>
      </c>
      <c r="C9" s="20" t="s">
        <v>96</v>
      </c>
      <c r="D9" s="46">
        <v>333439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333439</v>
      </c>
      <c r="O9" s="47">
        <f t="shared" si="2"/>
        <v>35.853655913978493</v>
      </c>
      <c r="P9" s="9"/>
    </row>
    <row r="10" spans="1:133">
      <c r="A10" s="12"/>
      <c r="B10" s="25">
        <v>316</v>
      </c>
      <c r="C10" s="20" t="s">
        <v>97</v>
      </c>
      <c r="D10" s="46">
        <v>49723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49723</v>
      </c>
      <c r="O10" s="47">
        <f t="shared" si="2"/>
        <v>5.3465591397849463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437723</v>
      </c>
      <c r="E11" s="32">
        <f t="shared" si="3"/>
        <v>10808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448531</v>
      </c>
      <c r="O11" s="45">
        <f t="shared" si="2"/>
        <v>48.229139784946234</v>
      </c>
      <c r="P11" s="10"/>
    </row>
    <row r="12" spans="1:133">
      <c r="A12" s="12"/>
      <c r="B12" s="25">
        <v>322</v>
      </c>
      <c r="C12" s="20" t="s">
        <v>0</v>
      </c>
      <c r="D12" s="46">
        <v>155878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155878</v>
      </c>
      <c r="O12" s="47">
        <f t="shared" si="2"/>
        <v>16.761075268817205</v>
      </c>
      <c r="P12" s="9"/>
    </row>
    <row r="13" spans="1:133">
      <c r="A13" s="12"/>
      <c r="B13" s="25">
        <v>323.10000000000002</v>
      </c>
      <c r="C13" s="20" t="s">
        <v>16</v>
      </c>
      <c r="D13" s="46">
        <v>230053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230053</v>
      </c>
      <c r="O13" s="47">
        <f t="shared" si="2"/>
        <v>24.736881720430109</v>
      </c>
      <c r="P13" s="9"/>
    </row>
    <row r="14" spans="1:133">
      <c r="A14" s="12"/>
      <c r="B14" s="25">
        <v>323.7</v>
      </c>
      <c r="C14" s="20" t="s">
        <v>17</v>
      </c>
      <c r="D14" s="46">
        <v>51792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51792</v>
      </c>
      <c r="O14" s="47">
        <f t="shared" si="2"/>
        <v>5.5690322580645164</v>
      </c>
      <c r="P14" s="9"/>
    </row>
    <row r="15" spans="1:133">
      <c r="A15" s="12"/>
      <c r="B15" s="25">
        <v>329</v>
      </c>
      <c r="C15" s="20" t="s">
        <v>79</v>
      </c>
      <c r="D15" s="46">
        <v>0</v>
      </c>
      <c r="E15" s="46">
        <v>10808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10808</v>
      </c>
      <c r="O15" s="47">
        <f t="shared" si="2"/>
        <v>1.1621505376344086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770402</v>
      </c>
      <c r="E16" s="32">
        <f t="shared" si="4"/>
        <v>268422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551284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1590108</v>
      </c>
      <c r="O16" s="45">
        <f t="shared" si="2"/>
        <v>170.97935483870967</v>
      </c>
      <c r="P16" s="10"/>
    </row>
    <row r="17" spans="1:16">
      <c r="A17" s="12"/>
      <c r="B17" s="25">
        <v>331.2</v>
      </c>
      <c r="C17" s="20" t="s">
        <v>18</v>
      </c>
      <c r="D17" s="46">
        <v>16592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16592</v>
      </c>
      <c r="O17" s="47">
        <f t="shared" si="2"/>
        <v>1.7840860215053764</v>
      </c>
      <c r="P17" s="9"/>
    </row>
    <row r="18" spans="1:16">
      <c r="A18" s="12"/>
      <c r="B18" s="25">
        <v>334.35</v>
      </c>
      <c r="C18" s="20" t="s">
        <v>80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551284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551284</v>
      </c>
      <c r="O18" s="47">
        <f t="shared" si="2"/>
        <v>59.277849462365594</v>
      </c>
      <c r="P18" s="9"/>
    </row>
    <row r="19" spans="1:16">
      <c r="A19" s="12"/>
      <c r="B19" s="25">
        <v>334.49</v>
      </c>
      <c r="C19" s="20" t="s">
        <v>98</v>
      </c>
      <c r="D19" s="46">
        <v>28416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28416</v>
      </c>
      <c r="O19" s="47">
        <f t="shared" si="2"/>
        <v>3.0554838709677421</v>
      </c>
      <c r="P19" s="9"/>
    </row>
    <row r="20" spans="1:16">
      <c r="A20" s="12"/>
      <c r="B20" s="25">
        <v>335.12</v>
      </c>
      <c r="C20" s="20" t="s">
        <v>99</v>
      </c>
      <c r="D20" s="46">
        <v>207745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207745</v>
      </c>
      <c r="O20" s="47">
        <f t="shared" si="2"/>
        <v>22.338172043010754</v>
      </c>
      <c r="P20" s="9"/>
    </row>
    <row r="21" spans="1:16">
      <c r="A21" s="12"/>
      <c r="B21" s="25">
        <v>335.14</v>
      </c>
      <c r="C21" s="20" t="s">
        <v>100</v>
      </c>
      <c r="D21" s="46">
        <v>4110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4110</v>
      </c>
      <c r="O21" s="47">
        <f t="shared" si="2"/>
        <v>0.44193548387096776</v>
      </c>
      <c r="P21" s="9"/>
    </row>
    <row r="22" spans="1:16">
      <c r="A22" s="12"/>
      <c r="B22" s="25">
        <v>335.15</v>
      </c>
      <c r="C22" s="20" t="s">
        <v>101</v>
      </c>
      <c r="D22" s="46">
        <v>1003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1003</v>
      </c>
      <c r="O22" s="47">
        <f t="shared" si="2"/>
        <v>0.1078494623655914</v>
      </c>
      <c r="P22" s="9"/>
    </row>
    <row r="23" spans="1:16">
      <c r="A23" s="12"/>
      <c r="B23" s="25">
        <v>335.18</v>
      </c>
      <c r="C23" s="20" t="s">
        <v>102</v>
      </c>
      <c r="D23" s="46">
        <v>477112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477112</v>
      </c>
      <c r="O23" s="47">
        <f t="shared" si="2"/>
        <v>51.302365591397852</v>
      </c>
      <c r="P23" s="9"/>
    </row>
    <row r="24" spans="1:16">
      <c r="A24" s="12"/>
      <c r="B24" s="25">
        <v>335.49</v>
      </c>
      <c r="C24" s="20" t="s">
        <v>27</v>
      </c>
      <c r="D24" s="46">
        <v>20424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20424</v>
      </c>
      <c r="O24" s="47">
        <f t="shared" si="2"/>
        <v>2.1961290322580647</v>
      </c>
      <c r="P24" s="9"/>
    </row>
    <row r="25" spans="1:16">
      <c r="A25" s="12"/>
      <c r="B25" s="25">
        <v>337.7</v>
      </c>
      <c r="C25" s="20" t="s">
        <v>70</v>
      </c>
      <c r="D25" s="46">
        <v>15000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15000</v>
      </c>
      <c r="O25" s="47">
        <f t="shared" si="2"/>
        <v>1.6129032258064515</v>
      </c>
      <c r="P25" s="9"/>
    </row>
    <row r="26" spans="1:16">
      <c r="A26" s="12"/>
      <c r="B26" s="25">
        <v>339</v>
      </c>
      <c r="C26" s="20" t="s">
        <v>28</v>
      </c>
      <c r="D26" s="46">
        <v>0</v>
      </c>
      <c r="E26" s="46">
        <v>268422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268422</v>
      </c>
      <c r="O26" s="47">
        <f t="shared" si="2"/>
        <v>28.862580645161291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SUM(D28:D38)</f>
        <v>903806</v>
      </c>
      <c r="E27" s="32">
        <f t="shared" si="6"/>
        <v>2215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16272839</v>
      </c>
      <c r="J27" s="32">
        <f t="shared" si="6"/>
        <v>1148086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18326946</v>
      </c>
      <c r="O27" s="45">
        <f t="shared" si="2"/>
        <v>1970.6393548387098</v>
      </c>
      <c r="P27" s="10"/>
    </row>
    <row r="28" spans="1:16">
      <c r="A28" s="12"/>
      <c r="B28" s="25">
        <v>341.2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1148086</v>
      </c>
      <c r="K28" s="46">
        <v>0</v>
      </c>
      <c r="L28" s="46">
        <v>0</v>
      </c>
      <c r="M28" s="46">
        <v>0</v>
      </c>
      <c r="N28" s="46">
        <f t="shared" ref="N28:N38" si="7">SUM(D28:M28)</f>
        <v>1148086</v>
      </c>
      <c r="O28" s="47">
        <f t="shared" si="2"/>
        <v>123.45010752688172</v>
      </c>
      <c r="P28" s="9"/>
    </row>
    <row r="29" spans="1:16">
      <c r="A29" s="12"/>
      <c r="B29" s="25">
        <v>341.9</v>
      </c>
      <c r="C29" s="20" t="s">
        <v>104</v>
      </c>
      <c r="D29" s="46">
        <v>58050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58050</v>
      </c>
      <c r="O29" s="47">
        <f t="shared" si="2"/>
        <v>6.241935483870968</v>
      </c>
      <c r="P29" s="9"/>
    </row>
    <row r="30" spans="1:16">
      <c r="A30" s="12"/>
      <c r="B30" s="25">
        <v>342.1</v>
      </c>
      <c r="C30" s="20" t="s">
        <v>38</v>
      </c>
      <c r="D30" s="46">
        <v>3701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3701</v>
      </c>
      <c r="O30" s="47">
        <f t="shared" si="2"/>
        <v>0.39795698924731182</v>
      </c>
      <c r="P30" s="9"/>
    </row>
    <row r="31" spans="1:16">
      <c r="A31" s="12"/>
      <c r="B31" s="25">
        <v>342.9</v>
      </c>
      <c r="C31" s="20" t="s">
        <v>86</v>
      </c>
      <c r="D31" s="46">
        <v>0</v>
      </c>
      <c r="E31" s="46">
        <v>2215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2215</v>
      </c>
      <c r="O31" s="47">
        <f t="shared" si="2"/>
        <v>0.23817204301075268</v>
      </c>
      <c r="P31" s="9"/>
    </row>
    <row r="32" spans="1:16">
      <c r="A32" s="12"/>
      <c r="B32" s="25">
        <v>343.1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13073827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13073827</v>
      </c>
      <c r="O32" s="47">
        <f t="shared" si="2"/>
        <v>1405.7878494623656</v>
      </c>
      <c r="P32" s="9"/>
    </row>
    <row r="33" spans="1:16">
      <c r="A33" s="12"/>
      <c r="B33" s="25">
        <v>343.3</v>
      </c>
      <c r="C33" s="20" t="s">
        <v>40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1304055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1304055</v>
      </c>
      <c r="O33" s="47">
        <f t="shared" si="2"/>
        <v>140.22096774193548</v>
      </c>
      <c r="P33" s="9"/>
    </row>
    <row r="34" spans="1:16">
      <c r="A34" s="12"/>
      <c r="B34" s="25">
        <v>343.4</v>
      </c>
      <c r="C34" s="20" t="s">
        <v>41</v>
      </c>
      <c r="D34" s="46">
        <v>809440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809440</v>
      </c>
      <c r="O34" s="47">
        <f t="shared" si="2"/>
        <v>87.036559139784941</v>
      </c>
      <c r="P34" s="9"/>
    </row>
    <row r="35" spans="1:16">
      <c r="A35" s="12"/>
      <c r="B35" s="25">
        <v>343.5</v>
      </c>
      <c r="C35" s="20" t="s">
        <v>42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1840372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1840372</v>
      </c>
      <c r="O35" s="47">
        <f t="shared" si="2"/>
        <v>197.88946236559138</v>
      </c>
      <c r="P35" s="9"/>
    </row>
    <row r="36" spans="1:16">
      <c r="A36" s="12"/>
      <c r="B36" s="25">
        <v>343.9</v>
      </c>
      <c r="C36" s="20" t="s">
        <v>43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54585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54585</v>
      </c>
      <c r="O36" s="47">
        <f t="shared" si="2"/>
        <v>5.8693548387096772</v>
      </c>
      <c r="P36" s="9"/>
    </row>
    <row r="37" spans="1:16">
      <c r="A37" s="12"/>
      <c r="B37" s="25">
        <v>347.2</v>
      </c>
      <c r="C37" s="20" t="s">
        <v>44</v>
      </c>
      <c r="D37" s="46">
        <v>13140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13140</v>
      </c>
      <c r="O37" s="47">
        <f t="shared" si="2"/>
        <v>1.4129032258064516</v>
      </c>
      <c r="P37" s="9"/>
    </row>
    <row r="38" spans="1:16">
      <c r="A38" s="12"/>
      <c r="B38" s="25">
        <v>347.4</v>
      </c>
      <c r="C38" s="20" t="s">
        <v>45</v>
      </c>
      <c r="D38" s="46">
        <v>19475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19475</v>
      </c>
      <c r="O38" s="47">
        <f t="shared" si="2"/>
        <v>2.0940860215053765</v>
      </c>
      <c r="P38" s="9"/>
    </row>
    <row r="39" spans="1:16" ht="15.75">
      <c r="A39" s="29" t="s">
        <v>34</v>
      </c>
      <c r="B39" s="30"/>
      <c r="C39" s="31"/>
      <c r="D39" s="32">
        <f t="shared" ref="D39:M39" si="8">SUM(D40:D41)</f>
        <v>42814</v>
      </c>
      <c r="E39" s="32">
        <f t="shared" si="8"/>
        <v>5367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2" si="9">SUM(D39:M39)</f>
        <v>48181</v>
      </c>
      <c r="O39" s="45">
        <f t="shared" si="2"/>
        <v>5.1807526881720429</v>
      </c>
      <c r="P39" s="10"/>
    </row>
    <row r="40" spans="1:16">
      <c r="A40" s="13"/>
      <c r="B40" s="39">
        <v>354</v>
      </c>
      <c r="C40" s="21" t="s">
        <v>105</v>
      </c>
      <c r="D40" s="46">
        <v>42218</v>
      </c>
      <c r="E40" s="46">
        <v>5367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47585</v>
      </c>
      <c r="O40" s="47">
        <f t="shared" si="2"/>
        <v>5.1166666666666663</v>
      </c>
      <c r="P40" s="9"/>
    </row>
    <row r="41" spans="1:16">
      <c r="A41" s="13"/>
      <c r="B41" s="39">
        <v>359</v>
      </c>
      <c r="C41" s="21" t="s">
        <v>49</v>
      </c>
      <c r="D41" s="46">
        <v>596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596</v>
      </c>
      <c r="O41" s="47">
        <f t="shared" si="2"/>
        <v>6.4086021505376345E-2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SUM(D43:D46)</f>
        <v>58716</v>
      </c>
      <c r="E42" s="32">
        <f t="shared" si="10"/>
        <v>32811</v>
      </c>
      <c r="F42" s="32">
        <f t="shared" si="10"/>
        <v>730</v>
      </c>
      <c r="G42" s="32">
        <f t="shared" si="10"/>
        <v>95163</v>
      </c>
      <c r="H42" s="32">
        <f t="shared" si="10"/>
        <v>0</v>
      </c>
      <c r="I42" s="32">
        <f t="shared" si="10"/>
        <v>91206</v>
      </c>
      <c r="J42" s="32">
        <f t="shared" si="10"/>
        <v>1340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279966</v>
      </c>
      <c r="O42" s="45">
        <f t="shared" si="2"/>
        <v>30.103870967741937</v>
      </c>
      <c r="P42" s="10"/>
    </row>
    <row r="43" spans="1:16">
      <c r="A43" s="12"/>
      <c r="B43" s="25">
        <v>361.1</v>
      </c>
      <c r="C43" s="20" t="s">
        <v>50</v>
      </c>
      <c r="D43" s="46">
        <v>9921</v>
      </c>
      <c r="E43" s="46">
        <v>2637</v>
      </c>
      <c r="F43" s="46">
        <v>730</v>
      </c>
      <c r="G43" s="46">
        <v>113</v>
      </c>
      <c r="H43" s="46">
        <v>0</v>
      </c>
      <c r="I43" s="46">
        <v>10655</v>
      </c>
      <c r="J43" s="46">
        <v>1010</v>
      </c>
      <c r="K43" s="46">
        <v>0</v>
      </c>
      <c r="L43" s="46">
        <v>0</v>
      </c>
      <c r="M43" s="46">
        <v>0</v>
      </c>
      <c r="N43" s="46">
        <f t="shared" si="9"/>
        <v>25066</v>
      </c>
      <c r="O43" s="47">
        <f t="shared" si="2"/>
        <v>2.6952688172043011</v>
      </c>
      <c r="P43" s="9"/>
    </row>
    <row r="44" spans="1:16">
      <c r="A44" s="12"/>
      <c r="B44" s="25">
        <v>362</v>
      </c>
      <c r="C44" s="20" t="s">
        <v>52</v>
      </c>
      <c r="D44" s="46">
        <v>2275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2275</v>
      </c>
      <c r="O44" s="47">
        <f t="shared" si="2"/>
        <v>0.2446236559139785</v>
      </c>
      <c r="P44" s="9"/>
    </row>
    <row r="45" spans="1:16">
      <c r="A45" s="12"/>
      <c r="B45" s="25">
        <v>366</v>
      </c>
      <c r="C45" s="20" t="s">
        <v>54</v>
      </c>
      <c r="D45" s="46">
        <v>0</v>
      </c>
      <c r="E45" s="46">
        <v>28100</v>
      </c>
      <c r="F45" s="46">
        <v>0</v>
      </c>
      <c r="G45" s="46">
        <v>1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28101</v>
      </c>
      <c r="O45" s="47">
        <f t="shared" si="2"/>
        <v>3.0216129032258063</v>
      </c>
      <c r="P45" s="9"/>
    </row>
    <row r="46" spans="1:16">
      <c r="A46" s="12"/>
      <c r="B46" s="25">
        <v>369.9</v>
      </c>
      <c r="C46" s="20" t="s">
        <v>55</v>
      </c>
      <c r="D46" s="46">
        <v>46520</v>
      </c>
      <c r="E46" s="46">
        <v>2074</v>
      </c>
      <c r="F46" s="46">
        <v>0</v>
      </c>
      <c r="G46" s="46">
        <v>95049</v>
      </c>
      <c r="H46" s="46">
        <v>0</v>
      </c>
      <c r="I46" s="46">
        <v>80551</v>
      </c>
      <c r="J46" s="46">
        <v>330</v>
      </c>
      <c r="K46" s="46">
        <v>0</v>
      </c>
      <c r="L46" s="46">
        <v>0</v>
      </c>
      <c r="M46" s="46">
        <v>0</v>
      </c>
      <c r="N46" s="46">
        <f t="shared" si="9"/>
        <v>224524</v>
      </c>
      <c r="O46" s="47">
        <f t="shared" si="2"/>
        <v>24.142365591397848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SUM(D48:D51)</f>
        <v>1667980</v>
      </c>
      <c r="E47" s="32">
        <f t="shared" si="11"/>
        <v>1057253</v>
      </c>
      <c r="F47" s="32">
        <f t="shared" si="11"/>
        <v>625625</v>
      </c>
      <c r="G47" s="32">
        <f t="shared" si="11"/>
        <v>0</v>
      </c>
      <c r="H47" s="32">
        <f t="shared" si="11"/>
        <v>0</v>
      </c>
      <c r="I47" s="32">
        <f t="shared" si="11"/>
        <v>1321644</v>
      </c>
      <c r="J47" s="32">
        <f t="shared" si="11"/>
        <v>1912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4674414</v>
      </c>
      <c r="O47" s="45">
        <f t="shared" si="2"/>
        <v>502.62516129032258</v>
      </c>
      <c r="P47" s="9"/>
    </row>
    <row r="48" spans="1:16">
      <c r="A48" s="12"/>
      <c r="B48" s="25">
        <v>381</v>
      </c>
      <c r="C48" s="20" t="s">
        <v>56</v>
      </c>
      <c r="D48" s="46">
        <v>1656710</v>
      </c>
      <c r="E48" s="46">
        <v>171753</v>
      </c>
      <c r="F48" s="46">
        <v>625625</v>
      </c>
      <c r="G48" s="46">
        <v>0</v>
      </c>
      <c r="H48" s="46">
        <v>0</v>
      </c>
      <c r="I48" s="46">
        <v>0</v>
      </c>
      <c r="J48" s="46">
        <v>1912</v>
      </c>
      <c r="K48" s="46">
        <v>0</v>
      </c>
      <c r="L48" s="46">
        <v>0</v>
      </c>
      <c r="M48" s="46">
        <v>0</v>
      </c>
      <c r="N48" s="46">
        <f t="shared" si="9"/>
        <v>2456000</v>
      </c>
      <c r="O48" s="47">
        <f t="shared" si="2"/>
        <v>264.08602150537632</v>
      </c>
      <c r="P48" s="9"/>
    </row>
    <row r="49" spans="1:119">
      <c r="A49" s="12"/>
      <c r="B49" s="25">
        <v>384</v>
      </c>
      <c r="C49" s="20" t="s">
        <v>106</v>
      </c>
      <c r="D49" s="46">
        <v>0</v>
      </c>
      <c r="E49" s="46">
        <v>885500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885500</v>
      </c>
      <c r="O49" s="47">
        <f t="shared" si="2"/>
        <v>95.215053763440864</v>
      </c>
      <c r="P49" s="9"/>
    </row>
    <row r="50" spans="1:119">
      <c r="A50" s="12"/>
      <c r="B50" s="25">
        <v>388.1</v>
      </c>
      <c r="C50" s="20" t="s">
        <v>57</v>
      </c>
      <c r="D50" s="46">
        <v>11270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11270</v>
      </c>
      <c r="O50" s="47">
        <f t="shared" si="2"/>
        <v>1.2118279569892474</v>
      </c>
      <c r="P50" s="9"/>
    </row>
    <row r="51" spans="1:119" ht="15.75" thickBot="1">
      <c r="A51" s="12"/>
      <c r="B51" s="25">
        <v>389.8</v>
      </c>
      <c r="C51" s="20" t="s">
        <v>107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1321644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1321644</v>
      </c>
      <c r="O51" s="47">
        <f t="shared" si="2"/>
        <v>142.11225806451614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SUM(D5,D11,D16,D27,D39,D42,D47)</f>
        <v>9246157</v>
      </c>
      <c r="E52" s="15">
        <f t="shared" si="12"/>
        <v>1376876</v>
      </c>
      <c r="F52" s="15">
        <f t="shared" si="12"/>
        <v>626355</v>
      </c>
      <c r="G52" s="15">
        <f t="shared" si="12"/>
        <v>95163</v>
      </c>
      <c r="H52" s="15">
        <f t="shared" si="12"/>
        <v>0</v>
      </c>
      <c r="I52" s="15">
        <f t="shared" si="12"/>
        <v>18236973</v>
      </c>
      <c r="J52" s="15">
        <f t="shared" si="12"/>
        <v>1151338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30732862</v>
      </c>
      <c r="O52" s="38">
        <f t="shared" si="2"/>
        <v>3304.608817204301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108</v>
      </c>
      <c r="M54" s="51"/>
      <c r="N54" s="51"/>
      <c r="O54" s="43">
        <v>9300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5531359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7" si="1">SUM(D5:M5)</f>
        <v>5531359</v>
      </c>
      <c r="O5" s="33">
        <f t="shared" ref="O5:O51" si="2">(N5/O$53)</f>
        <v>605.57904532515875</v>
      </c>
      <c r="P5" s="6"/>
    </row>
    <row r="6" spans="1:133">
      <c r="A6" s="12"/>
      <c r="B6" s="25">
        <v>311</v>
      </c>
      <c r="C6" s="20" t="s">
        <v>2</v>
      </c>
      <c r="D6" s="46">
        <v>3695307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3695307</v>
      </c>
      <c r="O6" s="47">
        <f t="shared" si="2"/>
        <v>404.56612656010509</v>
      </c>
      <c r="P6" s="9"/>
    </row>
    <row r="7" spans="1:133">
      <c r="A7" s="12"/>
      <c r="B7" s="25">
        <v>312.41000000000003</v>
      </c>
      <c r="C7" s="20" t="s">
        <v>77</v>
      </c>
      <c r="D7" s="46">
        <v>123774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123774</v>
      </c>
      <c r="O7" s="47">
        <f t="shared" si="2"/>
        <v>13.550908692796146</v>
      </c>
      <c r="P7" s="9"/>
    </row>
    <row r="8" spans="1:133">
      <c r="A8" s="12"/>
      <c r="B8" s="25">
        <v>312.42</v>
      </c>
      <c r="C8" s="20" t="s">
        <v>78</v>
      </c>
      <c r="D8" s="46">
        <v>91442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91442</v>
      </c>
      <c r="O8" s="47">
        <f t="shared" si="2"/>
        <v>10.011167068097219</v>
      </c>
      <c r="P8" s="9"/>
    </row>
    <row r="9" spans="1:133">
      <c r="A9" s="12"/>
      <c r="B9" s="25">
        <v>314.89999999999998</v>
      </c>
      <c r="C9" s="20" t="s">
        <v>12</v>
      </c>
      <c r="D9" s="46">
        <v>1191592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1191592</v>
      </c>
      <c r="O9" s="47">
        <f t="shared" si="2"/>
        <v>130.45675498138823</v>
      </c>
      <c r="P9" s="9"/>
    </row>
    <row r="10" spans="1:133">
      <c r="A10" s="12"/>
      <c r="B10" s="25">
        <v>315</v>
      </c>
      <c r="C10" s="20" t="s">
        <v>13</v>
      </c>
      <c r="D10" s="46">
        <v>379347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379347</v>
      </c>
      <c r="O10" s="47">
        <f t="shared" si="2"/>
        <v>41.531311583096127</v>
      </c>
      <c r="P10" s="9"/>
    </row>
    <row r="11" spans="1:133">
      <c r="A11" s="12"/>
      <c r="B11" s="25">
        <v>316</v>
      </c>
      <c r="C11" s="20" t="s">
        <v>14</v>
      </c>
      <c r="D11" s="46">
        <v>49897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49897</v>
      </c>
      <c r="O11" s="47">
        <f t="shared" si="2"/>
        <v>5.4627764396759364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290351</v>
      </c>
      <c r="E12" s="32">
        <f t="shared" si="3"/>
        <v>120322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410673</v>
      </c>
      <c r="O12" s="45">
        <f t="shared" si="2"/>
        <v>44.960915261659736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109411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109411</v>
      </c>
      <c r="O13" s="47">
        <f t="shared" si="2"/>
        <v>11.978432231223998</v>
      </c>
      <c r="P13" s="9"/>
    </row>
    <row r="14" spans="1:133">
      <c r="A14" s="12"/>
      <c r="B14" s="25">
        <v>323.10000000000002</v>
      </c>
      <c r="C14" s="20" t="s">
        <v>16</v>
      </c>
      <c r="D14" s="46">
        <v>236672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236672</v>
      </c>
      <c r="O14" s="47">
        <f t="shared" si="2"/>
        <v>25.911101379461353</v>
      </c>
      <c r="P14" s="9"/>
    </row>
    <row r="15" spans="1:133">
      <c r="A15" s="12"/>
      <c r="B15" s="25">
        <v>323.7</v>
      </c>
      <c r="C15" s="20" t="s">
        <v>17</v>
      </c>
      <c r="D15" s="46">
        <v>53679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53679</v>
      </c>
      <c r="O15" s="47">
        <f t="shared" si="2"/>
        <v>5.8768338077512592</v>
      </c>
      <c r="P15" s="9"/>
    </row>
    <row r="16" spans="1:133">
      <c r="A16" s="12"/>
      <c r="B16" s="25">
        <v>329</v>
      </c>
      <c r="C16" s="20" t="s">
        <v>79</v>
      </c>
      <c r="D16" s="46">
        <v>0</v>
      </c>
      <c r="E16" s="46">
        <v>10911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10911</v>
      </c>
      <c r="O16" s="47">
        <f t="shared" si="2"/>
        <v>1.1945478432231225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SUM(D18:D26)</f>
        <v>706346</v>
      </c>
      <c r="E17" s="32">
        <f t="shared" si="4"/>
        <v>275051</v>
      </c>
      <c r="F17" s="32">
        <f t="shared" si="4"/>
        <v>0</v>
      </c>
      <c r="G17" s="32">
        <f t="shared" si="4"/>
        <v>500000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1481397</v>
      </c>
      <c r="O17" s="45">
        <f t="shared" si="2"/>
        <v>162.18491350996277</v>
      </c>
      <c r="P17" s="10"/>
    </row>
    <row r="18" spans="1:16">
      <c r="A18" s="12"/>
      <c r="B18" s="25">
        <v>331.2</v>
      </c>
      <c r="C18" s="20" t="s">
        <v>18</v>
      </c>
      <c r="D18" s="46">
        <v>18901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18901</v>
      </c>
      <c r="O18" s="47">
        <f t="shared" si="2"/>
        <v>2.069301510838625</v>
      </c>
      <c r="P18" s="9"/>
    </row>
    <row r="19" spans="1:16">
      <c r="A19" s="12"/>
      <c r="B19" s="25">
        <v>335.12</v>
      </c>
      <c r="C19" s="20" t="s">
        <v>23</v>
      </c>
      <c r="D19" s="46">
        <v>197413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197413</v>
      </c>
      <c r="O19" s="47">
        <f t="shared" si="2"/>
        <v>21.612984453689513</v>
      </c>
      <c r="P19" s="9"/>
    </row>
    <row r="20" spans="1:16">
      <c r="A20" s="12"/>
      <c r="B20" s="25">
        <v>335.14</v>
      </c>
      <c r="C20" s="20" t="s">
        <v>24</v>
      </c>
      <c r="D20" s="46">
        <v>4041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4041</v>
      </c>
      <c r="O20" s="47">
        <f t="shared" si="2"/>
        <v>0.44241296255747753</v>
      </c>
      <c r="P20" s="9"/>
    </row>
    <row r="21" spans="1:16">
      <c r="A21" s="12"/>
      <c r="B21" s="25">
        <v>335.15</v>
      </c>
      <c r="C21" s="20" t="s">
        <v>25</v>
      </c>
      <c r="D21" s="46">
        <v>4667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4667</v>
      </c>
      <c r="O21" s="47">
        <f t="shared" si="2"/>
        <v>0.51094810597766582</v>
      </c>
      <c r="P21" s="9"/>
    </row>
    <row r="22" spans="1:16">
      <c r="A22" s="12"/>
      <c r="B22" s="25">
        <v>335.18</v>
      </c>
      <c r="C22" s="20" t="s">
        <v>26</v>
      </c>
      <c r="D22" s="46">
        <v>458680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458680</v>
      </c>
      <c r="O22" s="47">
        <f t="shared" si="2"/>
        <v>50.216772498357784</v>
      </c>
      <c r="P22" s="9"/>
    </row>
    <row r="23" spans="1:16">
      <c r="A23" s="12"/>
      <c r="B23" s="25">
        <v>335.49</v>
      </c>
      <c r="C23" s="20" t="s">
        <v>27</v>
      </c>
      <c r="D23" s="46">
        <v>19712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19712</v>
      </c>
      <c r="O23" s="47">
        <f t="shared" si="2"/>
        <v>2.158090650317495</v>
      </c>
      <c r="P23" s="9"/>
    </row>
    <row r="24" spans="1:16">
      <c r="A24" s="12"/>
      <c r="B24" s="25">
        <v>337.2</v>
      </c>
      <c r="C24" s="20" t="s">
        <v>69</v>
      </c>
      <c r="D24" s="46">
        <v>2932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2932</v>
      </c>
      <c r="O24" s="47">
        <f t="shared" si="2"/>
        <v>0.32099846726516312</v>
      </c>
      <c r="P24" s="9"/>
    </row>
    <row r="25" spans="1:16">
      <c r="A25" s="12"/>
      <c r="B25" s="25">
        <v>337.5</v>
      </c>
      <c r="C25" s="20" t="s">
        <v>85</v>
      </c>
      <c r="D25" s="46">
        <v>0</v>
      </c>
      <c r="E25" s="46">
        <v>0</v>
      </c>
      <c r="F25" s="46">
        <v>0</v>
      </c>
      <c r="G25" s="46">
        <v>500000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500000</v>
      </c>
      <c r="O25" s="47">
        <f t="shared" si="2"/>
        <v>54.74052988832932</v>
      </c>
      <c r="P25" s="9"/>
    </row>
    <row r="26" spans="1:16">
      <c r="A26" s="12"/>
      <c r="B26" s="25">
        <v>339</v>
      </c>
      <c r="C26" s="20" t="s">
        <v>28</v>
      </c>
      <c r="D26" s="46">
        <v>0</v>
      </c>
      <c r="E26" s="46">
        <v>275051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275051</v>
      </c>
      <c r="O26" s="47">
        <f t="shared" si="2"/>
        <v>30.112874972629736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SUM(D28:D37)</f>
        <v>916486</v>
      </c>
      <c r="E27" s="32">
        <f t="shared" si="5"/>
        <v>1863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15522272</v>
      </c>
      <c r="J27" s="32">
        <f t="shared" si="5"/>
        <v>1262878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17703499</v>
      </c>
      <c r="O27" s="45">
        <f t="shared" si="2"/>
        <v>1938.1978322750165</v>
      </c>
      <c r="P27" s="10"/>
    </row>
    <row r="28" spans="1:16">
      <c r="A28" s="12"/>
      <c r="B28" s="25">
        <v>341.9</v>
      </c>
      <c r="C28" s="20" t="s">
        <v>37</v>
      </c>
      <c r="D28" s="46">
        <v>56288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6">SUM(D28:M28)</f>
        <v>56288</v>
      </c>
      <c r="O28" s="47">
        <f t="shared" si="2"/>
        <v>6.162469892708561</v>
      </c>
      <c r="P28" s="9"/>
    </row>
    <row r="29" spans="1:16">
      <c r="A29" s="12"/>
      <c r="B29" s="25">
        <v>342.1</v>
      </c>
      <c r="C29" s="20" t="s">
        <v>38</v>
      </c>
      <c r="D29" s="46">
        <v>3738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1262878</v>
      </c>
      <c r="K29" s="46">
        <v>0</v>
      </c>
      <c r="L29" s="46">
        <v>0</v>
      </c>
      <c r="M29" s="46">
        <v>0</v>
      </c>
      <c r="N29" s="46">
        <f t="shared" si="6"/>
        <v>1266616</v>
      </c>
      <c r="O29" s="47">
        <f t="shared" si="2"/>
        <v>138.67046201007227</v>
      </c>
      <c r="P29" s="9"/>
    </row>
    <row r="30" spans="1:16">
      <c r="A30" s="12"/>
      <c r="B30" s="25">
        <v>342.9</v>
      </c>
      <c r="C30" s="20" t="s">
        <v>86</v>
      </c>
      <c r="D30" s="46">
        <v>0</v>
      </c>
      <c r="E30" s="46">
        <v>1863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1863</v>
      </c>
      <c r="O30" s="47">
        <f t="shared" si="2"/>
        <v>0.20396321436391504</v>
      </c>
      <c r="P30" s="9"/>
    </row>
    <row r="31" spans="1:16">
      <c r="A31" s="12"/>
      <c r="B31" s="25">
        <v>343.1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12519393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12519393</v>
      </c>
      <c r="O31" s="47">
        <f t="shared" si="2"/>
        <v>1370.6364134004816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1281159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1281159</v>
      </c>
      <c r="O32" s="47">
        <f t="shared" si="2"/>
        <v>140.2626450624042</v>
      </c>
      <c r="P32" s="9"/>
    </row>
    <row r="33" spans="1:16">
      <c r="A33" s="12"/>
      <c r="B33" s="25">
        <v>343.4</v>
      </c>
      <c r="C33" s="20" t="s">
        <v>41</v>
      </c>
      <c r="D33" s="46">
        <v>816165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816165</v>
      </c>
      <c r="O33" s="47">
        <f t="shared" si="2"/>
        <v>89.354609152616604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1671647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1671647</v>
      </c>
      <c r="O34" s="47">
        <f t="shared" si="2"/>
        <v>183.01368513247209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50073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50073</v>
      </c>
      <c r="O35" s="47">
        <f t="shared" si="2"/>
        <v>5.4820451061966278</v>
      </c>
      <c r="P35" s="9"/>
    </row>
    <row r="36" spans="1:16">
      <c r="A36" s="12"/>
      <c r="B36" s="25">
        <v>347.2</v>
      </c>
      <c r="C36" s="20" t="s">
        <v>44</v>
      </c>
      <c r="D36" s="46">
        <v>16045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16045</v>
      </c>
      <c r="O36" s="47">
        <f t="shared" si="2"/>
        <v>1.7566236041164878</v>
      </c>
      <c r="P36" s="9"/>
    </row>
    <row r="37" spans="1:16">
      <c r="A37" s="12"/>
      <c r="B37" s="25">
        <v>347.4</v>
      </c>
      <c r="C37" s="20" t="s">
        <v>45</v>
      </c>
      <c r="D37" s="46">
        <v>24250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24250</v>
      </c>
      <c r="O37" s="47">
        <f t="shared" si="2"/>
        <v>2.654915699583972</v>
      </c>
      <c r="P37" s="9"/>
    </row>
    <row r="38" spans="1:16" ht="15.75">
      <c r="A38" s="29" t="s">
        <v>34</v>
      </c>
      <c r="B38" s="30"/>
      <c r="C38" s="31"/>
      <c r="D38" s="32">
        <f t="shared" ref="D38:M38" si="7">SUM(D39:D40)</f>
        <v>36672</v>
      </c>
      <c r="E38" s="32">
        <f t="shared" si="7"/>
        <v>4351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2">
        <f t="shared" si="7"/>
        <v>0</v>
      </c>
      <c r="K38" s="32">
        <f t="shared" si="7"/>
        <v>0</v>
      </c>
      <c r="L38" s="32">
        <f t="shared" si="7"/>
        <v>0</v>
      </c>
      <c r="M38" s="32">
        <f t="shared" si="7"/>
        <v>0</v>
      </c>
      <c r="N38" s="32">
        <f t="shared" ref="N38:N51" si="8">SUM(D38:M38)</f>
        <v>41023</v>
      </c>
      <c r="O38" s="45">
        <f t="shared" si="2"/>
        <v>4.4912415152178671</v>
      </c>
      <c r="P38" s="10"/>
    </row>
    <row r="39" spans="1:16">
      <c r="A39" s="13"/>
      <c r="B39" s="39">
        <v>351.1</v>
      </c>
      <c r="C39" s="21" t="s">
        <v>72</v>
      </c>
      <c r="D39" s="46">
        <v>32232</v>
      </c>
      <c r="E39" s="46">
        <v>4351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36583</v>
      </c>
      <c r="O39" s="47">
        <f t="shared" si="2"/>
        <v>4.0051456098095031</v>
      </c>
      <c r="P39" s="9"/>
    </row>
    <row r="40" spans="1:16">
      <c r="A40" s="13"/>
      <c r="B40" s="39">
        <v>359</v>
      </c>
      <c r="C40" s="21" t="s">
        <v>49</v>
      </c>
      <c r="D40" s="46">
        <v>4440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4440</v>
      </c>
      <c r="O40" s="47">
        <f t="shared" si="2"/>
        <v>0.48609590540836434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SUM(D42:D46)</f>
        <v>645291</v>
      </c>
      <c r="E41" s="32">
        <f t="shared" si="9"/>
        <v>26052</v>
      </c>
      <c r="F41" s="32">
        <f t="shared" si="9"/>
        <v>316</v>
      </c>
      <c r="G41" s="32">
        <f t="shared" si="9"/>
        <v>137368</v>
      </c>
      <c r="H41" s="32">
        <f t="shared" si="9"/>
        <v>0</v>
      </c>
      <c r="I41" s="32">
        <f t="shared" si="9"/>
        <v>72323</v>
      </c>
      <c r="J41" s="32">
        <f t="shared" si="9"/>
        <v>1389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8"/>
        <v>882739</v>
      </c>
      <c r="O41" s="45">
        <f t="shared" si="2"/>
        <v>96.64320122618787</v>
      </c>
      <c r="P41" s="10"/>
    </row>
    <row r="42" spans="1:16">
      <c r="A42" s="12"/>
      <c r="B42" s="25">
        <v>361.1</v>
      </c>
      <c r="C42" s="20" t="s">
        <v>50</v>
      </c>
      <c r="D42" s="46">
        <v>12199</v>
      </c>
      <c r="E42" s="46">
        <v>2468</v>
      </c>
      <c r="F42" s="46">
        <v>316</v>
      </c>
      <c r="G42" s="46">
        <v>306</v>
      </c>
      <c r="H42" s="46">
        <v>0</v>
      </c>
      <c r="I42" s="46">
        <v>16092</v>
      </c>
      <c r="J42" s="46">
        <v>1303</v>
      </c>
      <c r="K42" s="46">
        <v>0</v>
      </c>
      <c r="L42" s="46">
        <v>0</v>
      </c>
      <c r="M42" s="46">
        <v>0</v>
      </c>
      <c r="N42" s="46">
        <f t="shared" si="8"/>
        <v>32684</v>
      </c>
      <c r="O42" s="47">
        <f t="shared" si="2"/>
        <v>3.5782789577403111</v>
      </c>
      <c r="P42" s="9"/>
    </row>
    <row r="43" spans="1:16">
      <c r="A43" s="12"/>
      <c r="B43" s="25">
        <v>362</v>
      </c>
      <c r="C43" s="20" t="s">
        <v>52</v>
      </c>
      <c r="D43" s="46">
        <v>552171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552171</v>
      </c>
      <c r="O43" s="47">
        <f t="shared" si="2"/>
        <v>60.452266257937374</v>
      </c>
      <c r="P43" s="9"/>
    </row>
    <row r="44" spans="1:16">
      <c r="A44" s="12"/>
      <c r="B44" s="25">
        <v>364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-6076</v>
      </c>
      <c r="J44" s="46">
        <v>-280</v>
      </c>
      <c r="K44" s="46">
        <v>0</v>
      </c>
      <c r="L44" s="46">
        <v>0</v>
      </c>
      <c r="M44" s="46">
        <v>0</v>
      </c>
      <c r="N44" s="46">
        <f t="shared" si="8"/>
        <v>-6356</v>
      </c>
      <c r="O44" s="47">
        <f t="shared" si="2"/>
        <v>-0.69586161594044227</v>
      </c>
      <c r="P44" s="9"/>
    </row>
    <row r="45" spans="1:16">
      <c r="A45" s="12"/>
      <c r="B45" s="25">
        <v>366</v>
      </c>
      <c r="C45" s="20" t="s">
        <v>54</v>
      </c>
      <c r="D45" s="46">
        <v>3000</v>
      </c>
      <c r="E45" s="46">
        <v>23584</v>
      </c>
      <c r="F45" s="46">
        <v>0</v>
      </c>
      <c r="G45" s="46">
        <v>137062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163646</v>
      </c>
      <c r="O45" s="47">
        <f t="shared" si="2"/>
        <v>17.916137508211079</v>
      </c>
      <c r="P45" s="9"/>
    </row>
    <row r="46" spans="1:16">
      <c r="A46" s="12"/>
      <c r="B46" s="25">
        <v>369.9</v>
      </c>
      <c r="C46" s="20" t="s">
        <v>55</v>
      </c>
      <c r="D46" s="46">
        <v>77921</v>
      </c>
      <c r="E46" s="46">
        <v>0</v>
      </c>
      <c r="F46" s="46">
        <v>0</v>
      </c>
      <c r="G46" s="46">
        <v>0</v>
      </c>
      <c r="H46" s="46">
        <v>0</v>
      </c>
      <c r="I46" s="46">
        <v>62307</v>
      </c>
      <c r="J46" s="46">
        <v>366</v>
      </c>
      <c r="K46" s="46">
        <v>0</v>
      </c>
      <c r="L46" s="46">
        <v>0</v>
      </c>
      <c r="M46" s="46">
        <v>0</v>
      </c>
      <c r="N46" s="46">
        <f t="shared" si="8"/>
        <v>140594</v>
      </c>
      <c r="O46" s="47">
        <f t="shared" si="2"/>
        <v>15.392380118239545</v>
      </c>
      <c r="P46" s="9"/>
    </row>
    <row r="47" spans="1:16" ht="15.75">
      <c r="A47" s="29" t="s">
        <v>35</v>
      </c>
      <c r="B47" s="30"/>
      <c r="C47" s="31"/>
      <c r="D47" s="32">
        <f t="shared" ref="D47:M47" si="10">SUM(D48:D50)</f>
        <v>1634337</v>
      </c>
      <c r="E47" s="32">
        <f t="shared" si="10"/>
        <v>175995</v>
      </c>
      <c r="F47" s="32">
        <f t="shared" si="10"/>
        <v>885117</v>
      </c>
      <c r="G47" s="32">
        <f t="shared" si="10"/>
        <v>500000</v>
      </c>
      <c r="H47" s="32">
        <f t="shared" si="10"/>
        <v>0</v>
      </c>
      <c r="I47" s="32">
        <f t="shared" si="10"/>
        <v>275935</v>
      </c>
      <c r="J47" s="32">
        <f t="shared" si="10"/>
        <v>1511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 t="shared" si="8"/>
        <v>3472895</v>
      </c>
      <c r="O47" s="45">
        <f t="shared" si="2"/>
        <v>380.21622509305888</v>
      </c>
      <c r="P47" s="9"/>
    </row>
    <row r="48" spans="1:16">
      <c r="A48" s="12"/>
      <c r="B48" s="25">
        <v>381</v>
      </c>
      <c r="C48" s="20" t="s">
        <v>56</v>
      </c>
      <c r="D48" s="46">
        <v>1621117</v>
      </c>
      <c r="E48" s="46">
        <v>175995</v>
      </c>
      <c r="F48" s="46">
        <v>885117</v>
      </c>
      <c r="G48" s="46">
        <v>500000</v>
      </c>
      <c r="H48" s="46">
        <v>0</v>
      </c>
      <c r="I48" s="46">
        <v>139380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3321609</v>
      </c>
      <c r="O48" s="47">
        <f t="shared" si="2"/>
        <v>363.65327348368731</v>
      </c>
      <c r="P48" s="9"/>
    </row>
    <row r="49" spans="1:119">
      <c r="A49" s="12"/>
      <c r="B49" s="25">
        <v>388.1</v>
      </c>
      <c r="C49" s="20" t="s">
        <v>57</v>
      </c>
      <c r="D49" s="46">
        <v>13220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13220</v>
      </c>
      <c r="O49" s="47">
        <f t="shared" si="2"/>
        <v>1.4473396102474272</v>
      </c>
      <c r="P49" s="9"/>
    </row>
    <row r="50" spans="1:119" ht="15.75" thickBot="1">
      <c r="A50" s="12"/>
      <c r="B50" s="25">
        <v>389.7</v>
      </c>
      <c r="C50" s="20" t="s">
        <v>58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136555</v>
      </c>
      <c r="J50" s="46">
        <v>1511</v>
      </c>
      <c r="K50" s="46">
        <v>0</v>
      </c>
      <c r="L50" s="46">
        <v>0</v>
      </c>
      <c r="M50" s="46">
        <v>0</v>
      </c>
      <c r="N50" s="46">
        <f t="shared" si="8"/>
        <v>138066</v>
      </c>
      <c r="O50" s="47">
        <f t="shared" si="2"/>
        <v>15.115611999124152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1">SUM(D5,D12,D17,D27,D38,D41,D47)</f>
        <v>9760842</v>
      </c>
      <c r="E51" s="15">
        <f t="shared" si="11"/>
        <v>603634</v>
      </c>
      <c r="F51" s="15">
        <f t="shared" si="11"/>
        <v>885433</v>
      </c>
      <c r="G51" s="15">
        <f t="shared" si="11"/>
        <v>1137368</v>
      </c>
      <c r="H51" s="15">
        <f t="shared" si="11"/>
        <v>0</v>
      </c>
      <c r="I51" s="15">
        <f t="shared" si="11"/>
        <v>15870530</v>
      </c>
      <c r="J51" s="15">
        <f t="shared" si="11"/>
        <v>1265778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8"/>
        <v>29523585</v>
      </c>
      <c r="O51" s="38">
        <f t="shared" si="2"/>
        <v>3232.2733742062624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87</v>
      </c>
      <c r="M53" s="51"/>
      <c r="N53" s="51"/>
      <c r="O53" s="43">
        <v>9134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76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5956691</v>
      </c>
      <c r="E5" s="27">
        <f t="shared" si="0"/>
        <v>0</v>
      </c>
      <c r="F5" s="27">
        <f t="shared" si="0"/>
        <v>0</v>
      </c>
      <c r="G5" s="27">
        <f t="shared" si="0"/>
        <v>154761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6111452</v>
      </c>
      <c r="O5" s="33">
        <f t="shared" ref="O5:O36" si="1">(N5/O$55)</f>
        <v>670.99824330259116</v>
      </c>
      <c r="P5" s="6"/>
    </row>
    <row r="6" spans="1:133">
      <c r="A6" s="12"/>
      <c r="B6" s="25">
        <v>311</v>
      </c>
      <c r="C6" s="20" t="s">
        <v>2</v>
      </c>
      <c r="D6" s="46">
        <v>4051945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4051945</v>
      </c>
      <c r="O6" s="47">
        <f t="shared" si="1"/>
        <v>444.87758014931927</v>
      </c>
      <c r="P6" s="9"/>
    </row>
    <row r="7" spans="1:133">
      <c r="A7" s="12"/>
      <c r="B7" s="25">
        <v>312.41000000000003</v>
      </c>
      <c r="C7" s="20" t="s">
        <v>77</v>
      </c>
      <c r="D7" s="46">
        <v>123025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123025</v>
      </c>
      <c r="O7" s="47">
        <f t="shared" si="1"/>
        <v>13.507356170399648</v>
      </c>
      <c r="P7" s="9"/>
    </row>
    <row r="8" spans="1:133">
      <c r="A8" s="12"/>
      <c r="B8" s="25">
        <v>312.42</v>
      </c>
      <c r="C8" s="20" t="s">
        <v>78</v>
      </c>
      <c r="D8" s="46">
        <v>90972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90972</v>
      </c>
      <c r="O8" s="47">
        <f t="shared" si="1"/>
        <v>9.9881422924901191</v>
      </c>
      <c r="P8" s="9"/>
    </row>
    <row r="9" spans="1:133">
      <c r="A9" s="12"/>
      <c r="B9" s="25">
        <v>312.60000000000002</v>
      </c>
      <c r="C9" s="20" t="s">
        <v>11</v>
      </c>
      <c r="D9" s="46">
        <v>0</v>
      </c>
      <c r="E9" s="46">
        <v>0</v>
      </c>
      <c r="F9" s="46">
        <v>0</v>
      </c>
      <c r="G9" s="46">
        <v>154761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154761</v>
      </c>
      <c r="O9" s="47">
        <f t="shared" si="1"/>
        <v>16.991765480895914</v>
      </c>
      <c r="P9" s="9"/>
    </row>
    <row r="10" spans="1:133">
      <c r="A10" s="12"/>
      <c r="B10" s="25">
        <v>314.89999999999998</v>
      </c>
      <c r="C10" s="20" t="s">
        <v>12</v>
      </c>
      <c r="D10" s="46">
        <v>1233555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1233555</v>
      </c>
      <c r="O10" s="47">
        <f t="shared" si="1"/>
        <v>135.43642951251647</v>
      </c>
      <c r="P10" s="9"/>
    </row>
    <row r="11" spans="1:133">
      <c r="A11" s="12"/>
      <c r="B11" s="25">
        <v>315</v>
      </c>
      <c r="C11" s="20" t="s">
        <v>13</v>
      </c>
      <c r="D11" s="46">
        <v>408414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408414</v>
      </c>
      <c r="O11" s="47">
        <f t="shared" si="1"/>
        <v>44.841238471673257</v>
      </c>
      <c r="P11" s="9"/>
    </row>
    <row r="12" spans="1:133">
      <c r="A12" s="12"/>
      <c r="B12" s="25">
        <v>316</v>
      </c>
      <c r="C12" s="20" t="s">
        <v>14</v>
      </c>
      <c r="D12" s="46">
        <v>48780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48780</v>
      </c>
      <c r="O12" s="47">
        <f t="shared" si="1"/>
        <v>5.3557312252964424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312719</v>
      </c>
      <c r="E13" s="32">
        <f t="shared" si="3"/>
        <v>113937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426656</v>
      </c>
      <c r="O13" s="45">
        <f t="shared" si="1"/>
        <v>46.844093104962667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102887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102887</v>
      </c>
      <c r="O14" s="47">
        <f t="shared" si="1"/>
        <v>11.296332894158981</v>
      </c>
      <c r="P14" s="9"/>
    </row>
    <row r="15" spans="1:133">
      <c r="A15" s="12"/>
      <c r="B15" s="25">
        <v>323.10000000000002</v>
      </c>
      <c r="C15" s="20" t="s">
        <v>16</v>
      </c>
      <c r="D15" s="46">
        <v>253450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253450</v>
      </c>
      <c r="O15" s="47">
        <f t="shared" si="1"/>
        <v>27.827184892402283</v>
      </c>
      <c r="P15" s="9"/>
    </row>
    <row r="16" spans="1:133">
      <c r="A16" s="12"/>
      <c r="B16" s="25">
        <v>323.7</v>
      </c>
      <c r="C16" s="20" t="s">
        <v>17</v>
      </c>
      <c r="D16" s="46">
        <v>59269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59269</v>
      </c>
      <c r="O16" s="47">
        <f t="shared" si="1"/>
        <v>6.5073561703996488</v>
      </c>
      <c r="P16" s="9"/>
    </row>
    <row r="17" spans="1:16">
      <c r="A17" s="12"/>
      <c r="B17" s="25">
        <v>329</v>
      </c>
      <c r="C17" s="20" t="s">
        <v>79</v>
      </c>
      <c r="D17" s="46">
        <v>0</v>
      </c>
      <c r="E17" s="46">
        <v>11050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11050</v>
      </c>
      <c r="O17" s="47">
        <f t="shared" si="1"/>
        <v>1.2132191480017567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SUM(D19:D27)</f>
        <v>653739</v>
      </c>
      <c r="E18" s="32">
        <f t="shared" si="5"/>
        <v>294762</v>
      </c>
      <c r="F18" s="32">
        <f t="shared" si="5"/>
        <v>0</v>
      </c>
      <c r="G18" s="32">
        <f t="shared" si="5"/>
        <v>4908</v>
      </c>
      <c r="H18" s="32">
        <f t="shared" si="5"/>
        <v>0</v>
      </c>
      <c r="I18" s="32">
        <f t="shared" si="5"/>
        <v>1627198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2580607</v>
      </c>
      <c r="O18" s="45">
        <f t="shared" si="1"/>
        <v>283.33410188844971</v>
      </c>
      <c r="P18" s="10"/>
    </row>
    <row r="19" spans="1:16">
      <c r="A19" s="12"/>
      <c r="B19" s="25">
        <v>331.2</v>
      </c>
      <c r="C19" s="20" t="s">
        <v>18</v>
      </c>
      <c r="D19" s="46">
        <v>7862</v>
      </c>
      <c r="E19" s="46">
        <v>16109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23971</v>
      </c>
      <c r="O19" s="47">
        <f t="shared" si="1"/>
        <v>2.6318620992534036</v>
      </c>
      <c r="P19" s="9"/>
    </row>
    <row r="20" spans="1:16">
      <c r="A20" s="12"/>
      <c r="B20" s="25">
        <v>334.35</v>
      </c>
      <c r="C20" s="20" t="s">
        <v>80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1627198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1627198</v>
      </c>
      <c r="O20" s="47">
        <f t="shared" si="1"/>
        <v>178.65590689503733</v>
      </c>
      <c r="P20" s="9"/>
    </row>
    <row r="21" spans="1:16">
      <c r="A21" s="12"/>
      <c r="B21" s="25">
        <v>334.5</v>
      </c>
      <c r="C21" s="20" t="s">
        <v>21</v>
      </c>
      <c r="D21" s="46">
        <v>0</v>
      </c>
      <c r="E21" s="46">
        <v>0</v>
      </c>
      <c r="F21" s="46">
        <v>0</v>
      </c>
      <c r="G21" s="46">
        <v>4908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4908</v>
      </c>
      <c r="O21" s="47">
        <f t="shared" si="1"/>
        <v>0.53886693017127796</v>
      </c>
      <c r="P21" s="9"/>
    </row>
    <row r="22" spans="1:16">
      <c r="A22" s="12"/>
      <c r="B22" s="25">
        <v>335.12</v>
      </c>
      <c r="C22" s="20" t="s">
        <v>23</v>
      </c>
      <c r="D22" s="46">
        <v>190217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190217</v>
      </c>
      <c r="O22" s="47">
        <f t="shared" si="1"/>
        <v>20.884606938954764</v>
      </c>
      <c r="P22" s="9"/>
    </row>
    <row r="23" spans="1:16">
      <c r="A23" s="12"/>
      <c r="B23" s="25">
        <v>335.14</v>
      </c>
      <c r="C23" s="20" t="s">
        <v>24</v>
      </c>
      <c r="D23" s="46">
        <v>3713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3713</v>
      </c>
      <c r="O23" s="47">
        <f t="shared" si="1"/>
        <v>0.40766359244620115</v>
      </c>
      <c r="P23" s="9"/>
    </row>
    <row r="24" spans="1:16">
      <c r="A24" s="12"/>
      <c r="B24" s="25">
        <v>335.15</v>
      </c>
      <c r="C24" s="20" t="s">
        <v>25</v>
      </c>
      <c r="D24" s="46">
        <v>7027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7027</v>
      </c>
      <c r="O24" s="47">
        <f t="shared" si="1"/>
        <v>0.77151954325867367</v>
      </c>
      <c r="P24" s="9"/>
    </row>
    <row r="25" spans="1:16">
      <c r="A25" s="12"/>
      <c r="B25" s="25">
        <v>335.18</v>
      </c>
      <c r="C25" s="20" t="s">
        <v>26</v>
      </c>
      <c r="D25" s="46">
        <v>425560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425560</v>
      </c>
      <c r="O25" s="47">
        <f t="shared" si="1"/>
        <v>46.723759332454982</v>
      </c>
      <c r="P25" s="9"/>
    </row>
    <row r="26" spans="1:16">
      <c r="A26" s="12"/>
      <c r="B26" s="25">
        <v>335.49</v>
      </c>
      <c r="C26" s="20" t="s">
        <v>27</v>
      </c>
      <c r="D26" s="46">
        <v>19360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19360</v>
      </c>
      <c r="O26" s="47">
        <f t="shared" si="1"/>
        <v>2.1256038647342996</v>
      </c>
      <c r="P26" s="9"/>
    </row>
    <row r="27" spans="1:16">
      <c r="A27" s="12"/>
      <c r="B27" s="25">
        <v>339</v>
      </c>
      <c r="C27" s="20" t="s">
        <v>28</v>
      </c>
      <c r="D27" s="46">
        <v>0</v>
      </c>
      <c r="E27" s="46">
        <v>278653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278653</v>
      </c>
      <c r="O27" s="47">
        <f t="shared" si="1"/>
        <v>30.594312692138779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SUM(D29:D39)</f>
        <v>903861</v>
      </c>
      <c r="E28" s="32">
        <f t="shared" si="7"/>
        <v>300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17699227</v>
      </c>
      <c r="J28" s="32">
        <f t="shared" si="7"/>
        <v>1154797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19758185</v>
      </c>
      <c r="O28" s="45">
        <f t="shared" si="1"/>
        <v>2169.3220245937637</v>
      </c>
      <c r="P28" s="10"/>
    </row>
    <row r="29" spans="1:16">
      <c r="A29" s="12"/>
      <c r="B29" s="25">
        <v>341.2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1154797</v>
      </c>
      <c r="K29" s="46">
        <v>0</v>
      </c>
      <c r="L29" s="46">
        <v>0</v>
      </c>
      <c r="M29" s="46">
        <v>0</v>
      </c>
      <c r="N29" s="46">
        <f t="shared" ref="N29:N39" si="8">SUM(D29:M29)</f>
        <v>1154797</v>
      </c>
      <c r="O29" s="47">
        <f t="shared" si="1"/>
        <v>126.78930610452349</v>
      </c>
      <c r="P29" s="9"/>
    </row>
    <row r="30" spans="1:16">
      <c r="A30" s="12"/>
      <c r="B30" s="25">
        <v>341.9</v>
      </c>
      <c r="C30" s="20" t="s">
        <v>37</v>
      </c>
      <c r="D30" s="46">
        <v>82573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82573</v>
      </c>
      <c r="O30" s="47">
        <f t="shared" si="1"/>
        <v>9.0659859464207297</v>
      </c>
      <c r="P30" s="9"/>
    </row>
    <row r="31" spans="1:16">
      <c r="A31" s="12"/>
      <c r="B31" s="25">
        <v>342.1</v>
      </c>
      <c r="C31" s="20" t="s">
        <v>38</v>
      </c>
      <c r="D31" s="46">
        <v>4580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4580</v>
      </c>
      <c r="O31" s="47">
        <f t="shared" si="1"/>
        <v>0.50285463328941593</v>
      </c>
      <c r="P31" s="9"/>
    </row>
    <row r="32" spans="1:16">
      <c r="A32" s="12"/>
      <c r="B32" s="25">
        <v>342.5</v>
      </c>
      <c r="C32" s="20" t="s">
        <v>81</v>
      </c>
      <c r="D32" s="46">
        <v>0</v>
      </c>
      <c r="E32" s="46">
        <v>300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300</v>
      </c>
      <c r="O32" s="47">
        <f t="shared" si="1"/>
        <v>3.2938076416337288E-2</v>
      </c>
      <c r="P32" s="9"/>
    </row>
    <row r="33" spans="1:16">
      <c r="A33" s="12"/>
      <c r="B33" s="25">
        <v>343.1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14392269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14392269</v>
      </c>
      <c r="O33" s="47">
        <f t="shared" si="1"/>
        <v>1580.1788537549407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1434536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1434536</v>
      </c>
      <c r="O34" s="47">
        <f t="shared" si="1"/>
        <v>157.50285463328942</v>
      </c>
      <c r="P34" s="9"/>
    </row>
    <row r="35" spans="1:16">
      <c r="A35" s="12"/>
      <c r="B35" s="25">
        <v>343.4</v>
      </c>
      <c r="C35" s="20" t="s">
        <v>41</v>
      </c>
      <c r="D35" s="46">
        <v>785534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785534</v>
      </c>
      <c r="O35" s="47">
        <f t="shared" si="1"/>
        <v>86.246596398770308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1822545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1822545</v>
      </c>
      <c r="O36" s="47">
        <f t="shared" si="1"/>
        <v>200.10375494071147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49877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49877</v>
      </c>
      <c r="O37" s="47">
        <f t="shared" ref="O37:O53" si="9">(N37/O$55)</f>
        <v>5.4761747913921823</v>
      </c>
      <c r="P37" s="9"/>
    </row>
    <row r="38" spans="1:16">
      <c r="A38" s="12"/>
      <c r="B38" s="25">
        <v>347.2</v>
      </c>
      <c r="C38" s="20" t="s">
        <v>44</v>
      </c>
      <c r="D38" s="46">
        <v>8909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8909</v>
      </c>
      <c r="O38" s="47">
        <f t="shared" si="9"/>
        <v>0.97815107597716289</v>
      </c>
      <c r="P38" s="9"/>
    </row>
    <row r="39" spans="1:16">
      <c r="A39" s="12"/>
      <c r="B39" s="25">
        <v>347.4</v>
      </c>
      <c r="C39" s="20" t="s">
        <v>45</v>
      </c>
      <c r="D39" s="46">
        <v>22265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22265</v>
      </c>
      <c r="O39" s="47">
        <f t="shared" si="9"/>
        <v>2.4445542380324987</v>
      </c>
      <c r="P39" s="9"/>
    </row>
    <row r="40" spans="1:16" ht="15.75">
      <c r="A40" s="29" t="s">
        <v>34</v>
      </c>
      <c r="B40" s="30"/>
      <c r="C40" s="31"/>
      <c r="D40" s="32">
        <f t="shared" ref="D40:M40" si="10">SUM(D41:D42)</f>
        <v>43196</v>
      </c>
      <c r="E40" s="32">
        <f t="shared" si="10"/>
        <v>4617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47813</v>
      </c>
      <c r="O40" s="45">
        <f t="shared" si="9"/>
        <v>5.2495608256477819</v>
      </c>
      <c r="P40" s="10"/>
    </row>
    <row r="41" spans="1:16">
      <c r="A41" s="13"/>
      <c r="B41" s="39">
        <v>351.1</v>
      </c>
      <c r="C41" s="21" t="s">
        <v>72</v>
      </c>
      <c r="D41" s="46">
        <v>34862</v>
      </c>
      <c r="E41" s="46">
        <v>4617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39479</v>
      </c>
      <c r="O41" s="47">
        <f t="shared" si="9"/>
        <v>4.3345410628019323</v>
      </c>
      <c r="P41" s="9"/>
    </row>
    <row r="42" spans="1:16">
      <c r="A42" s="13"/>
      <c r="B42" s="39">
        <v>359</v>
      </c>
      <c r="C42" s="21" t="s">
        <v>49</v>
      </c>
      <c r="D42" s="46">
        <v>8334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8334</v>
      </c>
      <c r="O42" s="47">
        <f t="shared" si="9"/>
        <v>0.91501976284584985</v>
      </c>
      <c r="P42" s="9"/>
    </row>
    <row r="43" spans="1:16" ht="15.75">
      <c r="A43" s="29" t="s">
        <v>3</v>
      </c>
      <c r="B43" s="30"/>
      <c r="C43" s="31"/>
      <c r="D43" s="32">
        <f t="shared" ref="D43:M43" si="12">SUM(D44:D48)</f>
        <v>254178</v>
      </c>
      <c r="E43" s="32">
        <f t="shared" si="12"/>
        <v>36601</v>
      </c>
      <c r="F43" s="32">
        <f t="shared" si="12"/>
        <v>101</v>
      </c>
      <c r="G43" s="32">
        <f t="shared" si="12"/>
        <v>33041</v>
      </c>
      <c r="H43" s="32">
        <f t="shared" si="12"/>
        <v>0</v>
      </c>
      <c r="I43" s="32">
        <f t="shared" si="12"/>
        <v>87896</v>
      </c>
      <c r="J43" s="32">
        <f t="shared" si="12"/>
        <v>4540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416357</v>
      </c>
      <c r="O43" s="45">
        <f t="shared" si="9"/>
        <v>45.713328941589808</v>
      </c>
      <c r="P43" s="10"/>
    </row>
    <row r="44" spans="1:16">
      <c r="A44" s="12"/>
      <c r="B44" s="25">
        <v>361.1</v>
      </c>
      <c r="C44" s="20" t="s">
        <v>50</v>
      </c>
      <c r="D44" s="46">
        <v>7143</v>
      </c>
      <c r="E44" s="46">
        <v>2909</v>
      </c>
      <c r="F44" s="46">
        <v>101</v>
      </c>
      <c r="G44" s="46">
        <v>1006</v>
      </c>
      <c r="H44" s="46">
        <v>0</v>
      </c>
      <c r="I44" s="46">
        <v>10154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21313</v>
      </c>
      <c r="O44" s="47">
        <f t="shared" si="9"/>
        <v>2.3400307422046551</v>
      </c>
      <c r="P44" s="9"/>
    </row>
    <row r="45" spans="1:16">
      <c r="A45" s="12"/>
      <c r="B45" s="25">
        <v>362</v>
      </c>
      <c r="C45" s="20" t="s">
        <v>52</v>
      </c>
      <c r="D45" s="46">
        <v>21155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21155</v>
      </c>
      <c r="O45" s="47">
        <f t="shared" si="9"/>
        <v>2.3226833552920509</v>
      </c>
      <c r="P45" s="9"/>
    </row>
    <row r="46" spans="1:16">
      <c r="A46" s="12"/>
      <c r="B46" s="25">
        <v>364</v>
      </c>
      <c r="C46" s="20" t="s">
        <v>53</v>
      </c>
      <c r="D46" s="46">
        <v>167743</v>
      </c>
      <c r="E46" s="46">
        <v>0</v>
      </c>
      <c r="F46" s="46">
        <v>0</v>
      </c>
      <c r="G46" s="46">
        <v>0</v>
      </c>
      <c r="H46" s="46">
        <v>0</v>
      </c>
      <c r="I46" s="46">
        <v>-1836</v>
      </c>
      <c r="J46" s="46">
        <v>752</v>
      </c>
      <c r="K46" s="46">
        <v>0</v>
      </c>
      <c r="L46" s="46">
        <v>0</v>
      </c>
      <c r="M46" s="46">
        <v>0</v>
      </c>
      <c r="N46" s="46">
        <f t="shared" si="11"/>
        <v>166659</v>
      </c>
      <c r="O46" s="47">
        <f t="shared" si="9"/>
        <v>18.298089591567852</v>
      </c>
      <c r="P46" s="9"/>
    </row>
    <row r="47" spans="1:16">
      <c r="A47" s="12"/>
      <c r="B47" s="25">
        <v>366</v>
      </c>
      <c r="C47" s="20" t="s">
        <v>54</v>
      </c>
      <c r="D47" s="46">
        <v>0</v>
      </c>
      <c r="E47" s="46">
        <v>29182</v>
      </c>
      <c r="F47" s="46">
        <v>0</v>
      </c>
      <c r="G47" s="46">
        <v>32035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61217</v>
      </c>
      <c r="O47" s="47">
        <f t="shared" si="9"/>
        <v>6.7212340799297321</v>
      </c>
      <c r="P47" s="9"/>
    </row>
    <row r="48" spans="1:16">
      <c r="A48" s="12"/>
      <c r="B48" s="25">
        <v>369.9</v>
      </c>
      <c r="C48" s="20" t="s">
        <v>55</v>
      </c>
      <c r="D48" s="46">
        <v>58137</v>
      </c>
      <c r="E48" s="46">
        <v>4510</v>
      </c>
      <c r="F48" s="46">
        <v>0</v>
      </c>
      <c r="G48" s="46">
        <v>0</v>
      </c>
      <c r="H48" s="46">
        <v>0</v>
      </c>
      <c r="I48" s="46">
        <v>79578</v>
      </c>
      <c r="J48" s="46">
        <v>3788</v>
      </c>
      <c r="K48" s="46">
        <v>0</v>
      </c>
      <c r="L48" s="46">
        <v>0</v>
      </c>
      <c r="M48" s="46">
        <v>0</v>
      </c>
      <c r="N48" s="46">
        <f t="shared" si="11"/>
        <v>146013</v>
      </c>
      <c r="O48" s="47">
        <f t="shared" si="9"/>
        <v>16.03129117259552</v>
      </c>
      <c r="P48" s="9"/>
    </row>
    <row r="49" spans="1:119" ht="15.75">
      <c r="A49" s="29" t="s">
        <v>35</v>
      </c>
      <c r="B49" s="30"/>
      <c r="C49" s="31"/>
      <c r="D49" s="32">
        <f t="shared" ref="D49:M49" si="13">SUM(D50:D52)</f>
        <v>1638417</v>
      </c>
      <c r="E49" s="32">
        <f t="shared" si="13"/>
        <v>182968</v>
      </c>
      <c r="F49" s="32">
        <f t="shared" si="13"/>
        <v>1001297</v>
      </c>
      <c r="G49" s="32">
        <f t="shared" si="13"/>
        <v>30227</v>
      </c>
      <c r="H49" s="32">
        <f t="shared" si="13"/>
        <v>0</v>
      </c>
      <c r="I49" s="32">
        <f t="shared" si="13"/>
        <v>1222955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si="11"/>
        <v>4075864</v>
      </c>
      <c r="O49" s="45">
        <f t="shared" si="9"/>
        <v>447.50373298199383</v>
      </c>
      <c r="P49" s="9"/>
    </row>
    <row r="50" spans="1:119">
      <c r="A50" s="12"/>
      <c r="B50" s="25">
        <v>381</v>
      </c>
      <c r="C50" s="20" t="s">
        <v>56</v>
      </c>
      <c r="D50" s="46">
        <v>1638417</v>
      </c>
      <c r="E50" s="46">
        <v>182968</v>
      </c>
      <c r="F50" s="46">
        <v>1001297</v>
      </c>
      <c r="G50" s="46">
        <v>30227</v>
      </c>
      <c r="H50" s="46">
        <v>0</v>
      </c>
      <c r="I50" s="46">
        <v>5056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2857965</v>
      </c>
      <c r="O50" s="47">
        <f t="shared" si="9"/>
        <v>313.786231884058</v>
      </c>
      <c r="P50" s="9"/>
    </row>
    <row r="51" spans="1:119">
      <c r="A51" s="12"/>
      <c r="B51" s="25">
        <v>389.7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2139510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2139510</v>
      </c>
      <c r="O51" s="47">
        <f t="shared" si="9"/>
        <v>234.90447957839262</v>
      </c>
      <c r="P51" s="9"/>
    </row>
    <row r="52" spans="1:119" ht="15.75" thickBot="1">
      <c r="A52" s="48"/>
      <c r="B52" s="49">
        <v>393</v>
      </c>
      <c r="C52" s="50" t="s">
        <v>82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-921611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-921611</v>
      </c>
      <c r="O52" s="47">
        <f t="shared" si="9"/>
        <v>-101.18697848045674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SUM(D5,D13,D18,D28,D40,D43,D49)</f>
        <v>9762801</v>
      </c>
      <c r="E53" s="15">
        <f t="shared" si="14"/>
        <v>633185</v>
      </c>
      <c r="F53" s="15">
        <f t="shared" si="14"/>
        <v>1001398</v>
      </c>
      <c r="G53" s="15">
        <f t="shared" si="14"/>
        <v>222937</v>
      </c>
      <c r="H53" s="15">
        <f t="shared" si="14"/>
        <v>0</v>
      </c>
      <c r="I53" s="15">
        <f t="shared" si="14"/>
        <v>20637276</v>
      </c>
      <c r="J53" s="15">
        <f t="shared" si="14"/>
        <v>1159337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1"/>
        <v>33416934</v>
      </c>
      <c r="O53" s="38">
        <f t="shared" si="9"/>
        <v>3668.9650856389985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83</v>
      </c>
      <c r="M55" s="51"/>
      <c r="N55" s="51"/>
      <c r="O55" s="43">
        <v>9108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68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5899476</v>
      </c>
      <c r="E5" s="27">
        <f t="shared" si="0"/>
        <v>0</v>
      </c>
      <c r="F5" s="27">
        <f t="shared" si="0"/>
        <v>0</v>
      </c>
      <c r="G5" s="27">
        <f t="shared" si="0"/>
        <v>441859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6341335</v>
      </c>
      <c r="O5" s="33">
        <f t="shared" ref="O5:O52" si="2">(N5/O$54)</f>
        <v>700.00386356109948</v>
      </c>
      <c r="P5" s="6"/>
    </row>
    <row r="6" spans="1:133">
      <c r="A6" s="12"/>
      <c r="B6" s="25">
        <v>311</v>
      </c>
      <c r="C6" s="20" t="s">
        <v>2</v>
      </c>
      <c r="D6" s="46">
        <v>4241001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4241001</v>
      </c>
      <c r="O6" s="47">
        <f t="shared" si="2"/>
        <v>468.15332818191854</v>
      </c>
      <c r="P6" s="9"/>
    </row>
    <row r="7" spans="1:133">
      <c r="A7" s="12"/>
      <c r="B7" s="25">
        <v>312.10000000000002</v>
      </c>
      <c r="C7" s="20" t="s">
        <v>10</v>
      </c>
      <c r="D7" s="46">
        <v>223965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223965</v>
      </c>
      <c r="O7" s="47">
        <f t="shared" si="2"/>
        <v>24.722927475438791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441859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441859</v>
      </c>
      <c r="O8" s="47">
        <f t="shared" si="2"/>
        <v>48.775692681311405</v>
      </c>
      <c r="P8" s="9"/>
    </row>
    <row r="9" spans="1:133">
      <c r="A9" s="12"/>
      <c r="B9" s="25">
        <v>314.89999999999998</v>
      </c>
      <c r="C9" s="20" t="s">
        <v>12</v>
      </c>
      <c r="D9" s="46">
        <v>959321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959321</v>
      </c>
      <c r="O9" s="47">
        <f t="shared" si="2"/>
        <v>105.89700849983441</v>
      </c>
      <c r="P9" s="9"/>
    </row>
    <row r="10" spans="1:133">
      <c r="A10" s="12"/>
      <c r="B10" s="25">
        <v>315</v>
      </c>
      <c r="C10" s="20" t="s">
        <v>13</v>
      </c>
      <c r="D10" s="46">
        <v>428155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428155</v>
      </c>
      <c r="O10" s="47">
        <f t="shared" si="2"/>
        <v>47.262942929683184</v>
      </c>
      <c r="P10" s="9"/>
    </row>
    <row r="11" spans="1:133">
      <c r="A11" s="12"/>
      <c r="B11" s="25">
        <v>316</v>
      </c>
      <c r="C11" s="20" t="s">
        <v>14</v>
      </c>
      <c r="D11" s="46">
        <v>47034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47034</v>
      </c>
      <c r="O11" s="47">
        <f t="shared" si="2"/>
        <v>5.1919637929131248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303255</v>
      </c>
      <c r="E12" s="32">
        <f t="shared" si="3"/>
        <v>85001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388256</v>
      </c>
      <c r="O12" s="45">
        <f t="shared" si="2"/>
        <v>42.858593663759798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85001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85001</v>
      </c>
      <c r="O13" s="47">
        <f t="shared" si="2"/>
        <v>9.3830444861463747</v>
      </c>
      <c r="P13" s="9"/>
    </row>
    <row r="14" spans="1:133">
      <c r="A14" s="12"/>
      <c r="B14" s="25">
        <v>323.10000000000002</v>
      </c>
      <c r="C14" s="20" t="s">
        <v>16</v>
      </c>
      <c r="D14" s="46">
        <v>250833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250833</v>
      </c>
      <c r="O14" s="47">
        <f t="shared" si="2"/>
        <v>27.688817750303567</v>
      </c>
      <c r="P14" s="9"/>
    </row>
    <row r="15" spans="1:133">
      <c r="A15" s="12"/>
      <c r="B15" s="25">
        <v>323.7</v>
      </c>
      <c r="C15" s="20" t="s">
        <v>17</v>
      </c>
      <c r="D15" s="46">
        <v>52422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52422</v>
      </c>
      <c r="O15" s="47">
        <f t="shared" si="2"/>
        <v>5.7867314273098573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635215</v>
      </c>
      <c r="E16" s="32">
        <f t="shared" si="4"/>
        <v>736996</v>
      </c>
      <c r="F16" s="32">
        <f t="shared" si="4"/>
        <v>0</v>
      </c>
      <c r="G16" s="32">
        <f t="shared" si="4"/>
        <v>137500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1509711</v>
      </c>
      <c r="O16" s="45">
        <f t="shared" si="2"/>
        <v>166.65316260072856</v>
      </c>
      <c r="P16" s="10"/>
    </row>
    <row r="17" spans="1:16">
      <c r="A17" s="12"/>
      <c r="B17" s="25">
        <v>331.2</v>
      </c>
      <c r="C17" s="20" t="s">
        <v>18</v>
      </c>
      <c r="D17" s="46">
        <v>0</v>
      </c>
      <c r="E17" s="46">
        <v>454694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454694</v>
      </c>
      <c r="O17" s="47">
        <f t="shared" si="2"/>
        <v>50.192515730213046</v>
      </c>
      <c r="P17" s="9"/>
    </row>
    <row r="18" spans="1:16">
      <c r="A18" s="12"/>
      <c r="B18" s="25">
        <v>334.7</v>
      </c>
      <c r="C18" s="20" t="s">
        <v>22</v>
      </c>
      <c r="D18" s="46">
        <v>0</v>
      </c>
      <c r="E18" s="46">
        <v>0</v>
      </c>
      <c r="F18" s="46">
        <v>0</v>
      </c>
      <c r="G18" s="46">
        <v>112500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112500</v>
      </c>
      <c r="O18" s="47">
        <f t="shared" si="2"/>
        <v>12.418589248261398</v>
      </c>
      <c r="P18" s="9"/>
    </row>
    <row r="19" spans="1:16">
      <c r="A19" s="12"/>
      <c r="B19" s="25">
        <v>335.12</v>
      </c>
      <c r="C19" s="20" t="s">
        <v>23</v>
      </c>
      <c r="D19" s="46">
        <v>180303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180303</v>
      </c>
      <c r="O19" s="47">
        <f t="shared" si="2"/>
        <v>19.903190197593553</v>
      </c>
      <c r="P19" s="9"/>
    </row>
    <row r="20" spans="1:16">
      <c r="A20" s="12"/>
      <c r="B20" s="25">
        <v>335.14</v>
      </c>
      <c r="C20" s="20" t="s">
        <v>24</v>
      </c>
      <c r="D20" s="46">
        <v>4266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4266</v>
      </c>
      <c r="O20" s="47">
        <f t="shared" si="2"/>
        <v>0.47091290429407218</v>
      </c>
      <c r="P20" s="9"/>
    </row>
    <row r="21" spans="1:16">
      <c r="A21" s="12"/>
      <c r="B21" s="25">
        <v>335.15</v>
      </c>
      <c r="C21" s="20" t="s">
        <v>25</v>
      </c>
      <c r="D21" s="46">
        <v>3783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3783</v>
      </c>
      <c r="O21" s="47">
        <f t="shared" si="2"/>
        <v>0.41759576112153657</v>
      </c>
      <c r="P21" s="9"/>
    </row>
    <row r="22" spans="1:16">
      <c r="A22" s="12"/>
      <c r="B22" s="25">
        <v>335.18</v>
      </c>
      <c r="C22" s="20" t="s">
        <v>26</v>
      </c>
      <c r="D22" s="46">
        <v>420756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420756</v>
      </c>
      <c r="O22" s="47">
        <f t="shared" si="2"/>
        <v>46.446186113257532</v>
      </c>
      <c r="P22" s="9"/>
    </row>
    <row r="23" spans="1:16">
      <c r="A23" s="12"/>
      <c r="B23" s="25">
        <v>335.49</v>
      </c>
      <c r="C23" s="20" t="s">
        <v>27</v>
      </c>
      <c r="D23" s="46">
        <v>19559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19559</v>
      </c>
      <c r="O23" s="47">
        <f t="shared" si="2"/>
        <v>2.1590683298377304</v>
      </c>
      <c r="P23" s="9"/>
    </row>
    <row r="24" spans="1:16">
      <c r="A24" s="12"/>
      <c r="B24" s="25">
        <v>337.2</v>
      </c>
      <c r="C24" s="20" t="s">
        <v>69</v>
      </c>
      <c r="D24" s="46">
        <v>6548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6548</v>
      </c>
      <c r="O24" s="47">
        <f t="shared" si="2"/>
        <v>0.72281708797880562</v>
      </c>
      <c r="P24" s="9"/>
    </row>
    <row r="25" spans="1:16">
      <c r="A25" s="12"/>
      <c r="B25" s="25">
        <v>337.7</v>
      </c>
      <c r="C25" s="20" t="s">
        <v>70</v>
      </c>
      <c r="D25" s="46">
        <v>0</v>
      </c>
      <c r="E25" s="46">
        <v>0</v>
      </c>
      <c r="F25" s="46">
        <v>0</v>
      </c>
      <c r="G25" s="46">
        <v>25000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25000</v>
      </c>
      <c r="O25" s="47">
        <f t="shared" si="2"/>
        <v>2.7596864996136441</v>
      </c>
      <c r="P25" s="9"/>
    </row>
    <row r="26" spans="1:16">
      <c r="A26" s="12"/>
      <c r="B26" s="25">
        <v>339</v>
      </c>
      <c r="C26" s="20" t="s">
        <v>28</v>
      </c>
      <c r="D26" s="46">
        <v>0</v>
      </c>
      <c r="E26" s="46">
        <v>282302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282302</v>
      </c>
      <c r="O26" s="47">
        <f t="shared" si="2"/>
        <v>31.162600728557237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SUM(D28:D38)</f>
        <v>933056</v>
      </c>
      <c r="E27" s="32">
        <f t="shared" si="6"/>
        <v>220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16975094</v>
      </c>
      <c r="J27" s="32">
        <f t="shared" si="6"/>
        <v>1178003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19086373</v>
      </c>
      <c r="O27" s="45">
        <f t="shared" si="2"/>
        <v>2106.8962357876144</v>
      </c>
      <c r="P27" s="10"/>
    </row>
    <row r="28" spans="1:16">
      <c r="A28" s="12"/>
      <c r="B28" s="25">
        <v>341.2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1178003</v>
      </c>
      <c r="K28" s="46">
        <v>0</v>
      </c>
      <c r="L28" s="46">
        <v>0</v>
      </c>
      <c r="M28" s="46">
        <v>0</v>
      </c>
      <c r="N28" s="46">
        <f t="shared" ref="N28:N38" si="7">SUM(D28:M28)</f>
        <v>1178003</v>
      </c>
      <c r="O28" s="47">
        <f t="shared" si="2"/>
        <v>130.03675902417484</v>
      </c>
      <c r="P28" s="9"/>
    </row>
    <row r="29" spans="1:16">
      <c r="A29" s="12"/>
      <c r="B29" s="25">
        <v>341.9</v>
      </c>
      <c r="C29" s="20" t="s">
        <v>37</v>
      </c>
      <c r="D29" s="46">
        <v>70826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70826</v>
      </c>
      <c r="O29" s="47">
        <f t="shared" si="2"/>
        <v>7.8183022408654379</v>
      </c>
      <c r="P29" s="9"/>
    </row>
    <row r="30" spans="1:16">
      <c r="A30" s="12"/>
      <c r="B30" s="25">
        <v>342.1</v>
      </c>
      <c r="C30" s="20" t="s">
        <v>38</v>
      </c>
      <c r="D30" s="46">
        <v>9103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9103</v>
      </c>
      <c r="O30" s="47">
        <f t="shared" si="2"/>
        <v>1.00485704823932</v>
      </c>
      <c r="P30" s="9"/>
    </row>
    <row r="31" spans="1:16">
      <c r="A31" s="12"/>
      <c r="B31" s="25">
        <v>343.1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14673991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14673991</v>
      </c>
      <c r="O31" s="47">
        <f t="shared" si="2"/>
        <v>1619.8245943260845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910057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910057</v>
      </c>
      <c r="O32" s="47">
        <f t="shared" si="2"/>
        <v>100.45888067115575</v>
      </c>
      <c r="P32" s="9"/>
    </row>
    <row r="33" spans="1:16">
      <c r="A33" s="12"/>
      <c r="B33" s="25">
        <v>343.4</v>
      </c>
      <c r="C33" s="20" t="s">
        <v>41</v>
      </c>
      <c r="D33" s="46">
        <v>810077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810077</v>
      </c>
      <c r="O33" s="47">
        <f t="shared" si="2"/>
        <v>89.422342421900879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1341271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1341271</v>
      </c>
      <c r="O34" s="47">
        <f t="shared" si="2"/>
        <v>148.05949884093167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49775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49775</v>
      </c>
      <c r="O35" s="47">
        <f t="shared" si="2"/>
        <v>5.4945358207307651</v>
      </c>
      <c r="P35" s="9"/>
    </row>
    <row r="36" spans="1:16">
      <c r="A36" s="12"/>
      <c r="B36" s="25">
        <v>344.9</v>
      </c>
      <c r="C36" s="20" t="s">
        <v>71</v>
      </c>
      <c r="D36" s="46">
        <v>0</v>
      </c>
      <c r="E36" s="46">
        <v>220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220</v>
      </c>
      <c r="O36" s="47">
        <f t="shared" si="2"/>
        <v>2.4285241196600065E-2</v>
      </c>
      <c r="P36" s="9"/>
    </row>
    <row r="37" spans="1:16">
      <c r="A37" s="12"/>
      <c r="B37" s="25">
        <v>347.2</v>
      </c>
      <c r="C37" s="20" t="s">
        <v>44</v>
      </c>
      <c r="D37" s="46">
        <v>18475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18475</v>
      </c>
      <c r="O37" s="47">
        <f t="shared" si="2"/>
        <v>2.0394083232144826</v>
      </c>
      <c r="P37" s="9"/>
    </row>
    <row r="38" spans="1:16">
      <c r="A38" s="12"/>
      <c r="B38" s="25">
        <v>347.4</v>
      </c>
      <c r="C38" s="20" t="s">
        <v>45</v>
      </c>
      <c r="D38" s="46">
        <v>24575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24575</v>
      </c>
      <c r="O38" s="47">
        <f t="shared" si="2"/>
        <v>2.7127718291202121</v>
      </c>
      <c r="P38" s="9"/>
    </row>
    <row r="39" spans="1:16" ht="15.75">
      <c r="A39" s="29" t="s">
        <v>34</v>
      </c>
      <c r="B39" s="30"/>
      <c r="C39" s="31"/>
      <c r="D39" s="32">
        <f t="shared" ref="D39:M39" si="8">SUM(D40:D41)</f>
        <v>46307</v>
      </c>
      <c r="E39" s="32">
        <f t="shared" si="8"/>
        <v>4764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2" si="9">SUM(D39:M39)</f>
        <v>51071</v>
      </c>
      <c r="O39" s="45">
        <f t="shared" si="2"/>
        <v>5.6375979688707361</v>
      </c>
      <c r="P39" s="10"/>
    </row>
    <row r="40" spans="1:16">
      <c r="A40" s="13"/>
      <c r="B40" s="39">
        <v>351.1</v>
      </c>
      <c r="C40" s="21" t="s">
        <v>72</v>
      </c>
      <c r="D40" s="46">
        <v>44156</v>
      </c>
      <c r="E40" s="46">
        <v>4764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48920</v>
      </c>
      <c r="O40" s="47">
        <f t="shared" si="2"/>
        <v>5.4001545424439783</v>
      </c>
      <c r="P40" s="9"/>
    </row>
    <row r="41" spans="1:16">
      <c r="A41" s="13"/>
      <c r="B41" s="39">
        <v>351.3</v>
      </c>
      <c r="C41" s="21" t="s">
        <v>48</v>
      </c>
      <c r="D41" s="46">
        <v>2151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2151</v>
      </c>
      <c r="O41" s="47">
        <f t="shared" si="2"/>
        <v>0.23744342642675792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139477</v>
      </c>
      <c r="E42" s="32">
        <f t="shared" si="10"/>
        <v>150208</v>
      </c>
      <c r="F42" s="32">
        <f t="shared" si="10"/>
        <v>180</v>
      </c>
      <c r="G42" s="32">
        <f t="shared" si="10"/>
        <v>94291</v>
      </c>
      <c r="H42" s="32">
        <f t="shared" si="10"/>
        <v>0</v>
      </c>
      <c r="I42" s="32">
        <f t="shared" si="10"/>
        <v>39828</v>
      </c>
      <c r="J42" s="32">
        <f t="shared" si="10"/>
        <v>33476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457460</v>
      </c>
      <c r="O42" s="45">
        <f t="shared" si="2"/>
        <v>50.497847444530301</v>
      </c>
      <c r="P42" s="10"/>
    </row>
    <row r="43" spans="1:16">
      <c r="A43" s="12"/>
      <c r="B43" s="25">
        <v>361.1</v>
      </c>
      <c r="C43" s="20" t="s">
        <v>50</v>
      </c>
      <c r="D43" s="46">
        <v>24658</v>
      </c>
      <c r="E43" s="46">
        <v>4997</v>
      </c>
      <c r="F43" s="46">
        <v>180</v>
      </c>
      <c r="G43" s="46">
        <v>1236</v>
      </c>
      <c r="H43" s="46">
        <v>0</v>
      </c>
      <c r="I43" s="46">
        <v>3684</v>
      </c>
      <c r="J43" s="46">
        <v>4247</v>
      </c>
      <c r="K43" s="46">
        <v>0</v>
      </c>
      <c r="L43" s="46">
        <v>0</v>
      </c>
      <c r="M43" s="46">
        <v>0</v>
      </c>
      <c r="N43" s="46">
        <f t="shared" si="9"/>
        <v>39002</v>
      </c>
      <c r="O43" s="47">
        <f t="shared" si="2"/>
        <v>4.3053317143172531</v>
      </c>
      <c r="P43" s="9"/>
    </row>
    <row r="44" spans="1:16">
      <c r="A44" s="12"/>
      <c r="B44" s="25">
        <v>362</v>
      </c>
      <c r="C44" s="20" t="s">
        <v>52</v>
      </c>
      <c r="D44" s="46">
        <v>22041</v>
      </c>
      <c r="E44" s="46">
        <v>0</v>
      </c>
      <c r="F44" s="46">
        <v>0</v>
      </c>
      <c r="G44" s="46">
        <v>0</v>
      </c>
      <c r="H44" s="46">
        <v>0</v>
      </c>
      <c r="I44" s="46">
        <v>34091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56132</v>
      </c>
      <c r="O44" s="47">
        <f t="shared" si="2"/>
        <v>6.1962689038525225</v>
      </c>
      <c r="P44" s="9"/>
    </row>
    <row r="45" spans="1:16">
      <c r="A45" s="12"/>
      <c r="B45" s="25">
        <v>364</v>
      </c>
      <c r="C45" s="20" t="s">
        <v>53</v>
      </c>
      <c r="D45" s="46">
        <v>38988</v>
      </c>
      <c r="E45" s="46">
        <v>0</v>
      </c>
      <c r="F45" s="46">
        <v>0</v>
      </c>
      <c r="G45" s="46">
        <v>0</v>
      </c>
      <c r="H45" s="46">
        <v>0</v>
      </c>
      <c r="I45" s="46">
        <v>-10093</v>
      </c>
      <c r="J45" s="46">
        <v>5522</v>
      </c>
      <c r="K45" s="46">
        <v>0</v>
      </c>
      <c r="L45" s="46">
        <v>0</v>
      </c>
      <c r="M45" s="46">
        <v>0</v>
      </c>
      <c r="N45" s="46">
        <f t="shared" si="9"/>
        <v>34417</v>
      </c>
      <c r="O45" s="47">
        <f t="shared" si="2"/>
        <v>3.7992052102881111</v>
      </c>
      <c r="P45" s="9"/>
    </row>
    <row r="46" spans="1:16">
      <c r="A46" s="12"/>
      <c r="B46" s="25">
        <v>365</v>
      </c>
      <c r="C46" s="20" t="s">
        <v>73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267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267</v>
      </c>
      <c r="O46" s="47">
        <f t="shared" si="2"/>
        <v>2.9473451815873717E-2</v>
      </c>
      <c r="P46" s="9"/>
    </row>
    <row r="47" spans="1:16">
      <c r="A47" s="12"/>
      <c r="B47" s="25">
        <v>366</v>
      </c>
      <c r="C47" s="20" t="s">
        <v>54</v>
      </c>
      <c r="D47" s="46">
        <v>7395</v>
      </c>
      <c r="E47" s="46">
        <v>145211</v>
      </c>
      <c r="F47" s="46">
        <v>0</v>
      </c>
      <c r="G47" s="46">
        <v>93055</v>
      </c>
      <c r="H47" s="46">
        <v>0</v>
      </c>
      <c r="I47" s="46">
        <v>0</v>
      </c>
      <c r="J47" s="46">
        <v>20950</v>
      </c>
      <c r="K47" s="46">
        <v>0</v>
      </c>
      <c r="L47" s="46">
        <v>0</v>
      </c>
      <c r="M47" s="46">
        <v>0</v>
      </c>
      <c r="N47" s="46">
        <f t="shared" si="9"/>
        <v>266611</v>
      </c>
      <c r="O47" s="47">
        <f t="shared" si="2"/>
        <v>29.430511093939728</v>
      </c>
      <c r="P47" s="9"/>
    </row>
    <row r="48" spans="1:16">
      <c r="A48" s="12"/>
      <c r="B48" s="25">
        <v>369.9</v>
      </c>
      <c r="C48" s="20" t="s">
        <v>55</v>
      </c>
      <c r="D48" s="46">
        <v>46395</v>
      </c>
      <c r="E48" s="46">
        <v>0</v>
      </c>
      <c r="F48" s="46">
        <v>0</v>
      </c>
      <c r="G48" s="46">
        <v>0</v>
      </c>
      <c r="H48" s="46">
        <v>0</v>
      </c>
      <c r="I48" s="46">
        <v>11879</v>
      </c>
      <c r="J48" s="46">
        <v>2757</v>
      </c>
      <c r="K48" s="46">
        <v>0</v>
      </c>
      <c r="L48" s="46">
        <v>0</v>
      </c>
      <c r="M48" s="46">
        <v>0</v>
      </c>
      <c r="N48" s="46">
        <f t="shared" si="9"/>
        <v>61031</v>
      </c>
      <c r="O48" s="47">
        <f t="shared" si="2"/>
        <v>6.737057070316812</v>
      </c>
      <c r="P48" s="9"/>
    </row>
    <row r="49" spans="1:119" ht="15.75">
      <c r="A49" s="29" t="s">
        <v>35</v>
      </c>
      <c r="B49" s="30"/>
      <c r="C49" s="31"/>
      <c r="D49" s="32">
        <f t="shared" ref="D49:M49" si="11">SUM(D50:D51)</f>
        <v>1365838</v>
      </c>
      <c r="E49" s="32">
        <f t="shared" si="11"/>
        <v>330119</v>
      </c>
      <c r="F49" s="32">
        <f t="shared" si="11"/>
        <v>633649</v>
      </c>
      <c r="G49" s="32">
        <f t="shared" si="11"/>
        <v>398523</v>
      </c>
      <c r="H49" s="32">
        <f t="shared" si="11"/>
        <v>0</v>
      </c>
      <c r="I49" s="32">
        <f t="shared" si="11"/>
        <v>11420846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9"/>
        <v>14148975</v>
      </c>
      <c r="O49" s="45">
        <f t="shared" si="2"/>
        <v>1561.8694116348383</v>
      </c>
      <c r="P49" s="9"/>
    </row>
    <row r="50" spans="1:119">
      <c r="A50" s="12"/>
      <c r="B50" s="25">
        <v>381</v>
      </c>
      <c r="C50" s="20" t="s">
        <v>56</v>
      </c>
      <c r="D50" s="46">
        <v>1365838</v>
      </c>
      <c r="E50" s="46">
        <v>330119</v>
      </c>
      <c r="F50" s="46">
        <v>633649</v>
      </c>
      <c r="G50" s="46">
        <v>398523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2728129</v>
      </c>
      <c r="O50" s="47">
        <f t="shared" si="2"/>
        <v>301.15123082017885</v>
      </c>
      <c r="P50" s="9"/>
    </row>
    <row r="51" spans="1:119" ht="15.75" thickBot="1">
      <c r="A51" s="12"/>
      <c r="B51" s="25">
        <v>389.7</v>
      </c>
      <c r="C51" s="20" t="s">
        <v>58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11420846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11420846</v>
      </c>
      <c r="O51" s="47">
        <f t="shared" si="2"/>
        <v>1260.7181808146595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2">SUM(D5,D12,D16,D27,D39,D42,D49)</f>
        <v>9322624</v>
      </c>
      <c r="E52" s="15">
        <f t="shared" si="12"/>
        <v>1307308</v>
      </c>
      <c r="F52" s="15">
        <f t="shared" si="12"/>
        <v>633829</v>
      </c>
      <c r="G52" s="15">
        <f t="shared" si="12"/>
        <v>1072173</v>
      </c>
      <c r="H52" s="15">
        <f t="shared" si="12"/>
        <v>0</v>
      </c>
      <c r="I52" s="15">
        <f t="shared" si="12"/>
        <v>28435768</v>
      </c>
      <c r="J52" s="15">
        <f t="shared" si="12"/>
        <v>1211479</v>
      </c>
      <c r="K52" s="15">
        <f t="shared" si="12"/>
        <v>0</v>
      </c>
      <c r="L52" s="15">
        <f t="shared" si="12"/>
        <v>0</v>
      </c>
      <c r="M52" s="15">
        <f t="shared" si="12"/>
        <v>0</v>
      </c>
      <c r="N52" s="15">
        <f t="shared" si="9"/>
        <v>41983181</v>
      </c>
      <c r="O52" s="38">
        <f t="shared" si="2"/>
        <v>4634.416712661442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74</v>
      </c>
      <c r="M54" s="51"/>
      <c r="N54" s="51"/>
      <c r="O54" s="43">
        <v>9059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thickBot="1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4882985</v>
      </c>
      <c r="E5" s="27">
        <f t="shared" si="0"/>
        <v>0</v>
      </c>
      <c r="F5" s="27">
        <f t="shared" si="0"/>
        <v>0</v>
      </c>
      <c r="G5" s="27">
        <f t="shared" si="0"/>
        <v>290409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5173394</v>
      </c>
      <c r="O5" s="33">
        <f t="shared" ref="O5:O36" si="2">(N5/O$55)</f>
        <v>586.15386358486296</v>
      </c>
      <c r="P5" s="6"/>
    </row>
    <row r="6" spans="1:133">
      <c r="A6" s="12"/>
      <c r="B6" s="25">
        <v>311</v>
      </c>
      <c r="C6" s="20" t="s">
        <v>2</v>
      </c>
      <c r="D6" s="46">
        <v>3464378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3464378</v>
      </c>
      <c r="O6" s="47">
        <f t="shared" si="2"/>
        <v>392.51960117833676</v>
      </c>
      <c r="P6" s="9"/>
    </row>
    <row r="7" spans="1:133">
      <c r="A7" s="12"/>
      <c r="B7" s="25">
        <v>312.10000000000002</v>
      </c>
      <c r="C7" s="20" t="s">
        <v>10</v>
      </c>
      <c r="D7" s="46">
        <v>234310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234310</v>
      </c>
      <c r="O7" s="47">
        <f t="shared" si="2"/>
        <v>26.547699977339679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0</v>
      </c>
      <c r="F8" s="46">
        <v>0</v>
      </c>
      <c r="G8" s="46">
        <v>290409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290409</v>
      </c>
      <c r="O8" s="47">
        <f t="shared" si="2"/>
        <v>32.903806934058466</v>
      </c>
      <c r="P8" s="9"/>
    </row>
    <row r="9" spans="1:133">
      <c r="A9" s="12"/>
      <c r="B9" s="25">
        <v>314.89999999999998</v>
      </c>
      <c r="C9" s="20" t="s">
        <v>12</v>
      </c>
      <c r="D9" s="46">
        <v>666161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666161</v>
      </c>
      <c r="O9" s="47">
        <f t="shared" si="2"/>
        <v>75.477113075005661</v>
      </c>
      <c r="P9" s="9"/>
    </row>
    <row r="10" spans="1:133">
      <c r="A10" s="12"/>
      <c r="B10" s="25">
        <v>315</v>
      </c>
      <c r="C10" s="20" t="s">
        <v>13</v>
      </c>
      <c r="D10" s="46">
        <v>472087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472087</v>
      </c>
      <c r="O10" s="47">
        <f t="shared" si="2"/>
        <v>53.488216632676185</v>
      </c>
      <c r="P10" s="9"/>
    </row>
    <row r="11" spans="1:133">
      <c r="A11" s="12"/>
      <c r="B11" s="25">
        <v>316</v>
      </c>
      <c r="C11" s="20" t="s">
        <v>14</v>
      </c>
      <c r="D11" s="46">
        <v>46049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46049</v>
      </c>
      <c r="O11" s="47">
        <f t="shared" si="2"/>
        <v>5.2174257874461816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SUM(D13:D15)</f>
        <v>280568</v>
      </c>
      <c r="E12" s="32">
        <f t="shared" si="3"/>
        <v>107619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388187</v>
      </c>
      <c r="O12" s="45">
        <f t="shared" si="2"/>
        <v>43.982211647405393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107619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107619</v>
      </c>
      <c r="O13" s="47">
        <f t="shared" si="2"/>
        <v>12.193405846363019</v>
      </c>
      <c r="P13" s="9"/>
    </row>
    <row r="14" spans="1:133">
      <c r="A14" s="12"/>
      <c r="B14" s="25">
        <v>323.10000000000002</v>
      </c>
      <c r="C14" s="20" t="s">
        <v>16</v>
      </c>
      <c r="D14" s="46">
        <v>236906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236906</v>
      </c>
      <c r="O14" s="47">
        <f t="shared" si="2"/>
        <v>26.841830953999548</v>
      </c>
      <c r="P14" s="9"/>
    </row>
    <row r="15" spans="1:133">
      <c r="A15" s="12"/>
      <c r="B15" s="25">
        <v>323.7</v>
      </c>
      <c r="C15" s="20" t="s">
        <v>17</v>
      </c>
      <c r="D15" s="46">
        <v>43662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43662</v>
      </c>
      <c r="O15" s="47">
        <f t="shared" si="2"/>
        <v>4.9469748470428279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602193</v>
      </c>
      <c r="E16" s="32">
        <f t="shared" si="4"/>
        <v>395913</v>
      </c>
      <c r="F16" s="32">
        <f t="shared" si="4"/>
        <v>0</v>
      </c>
      <c r="G16" s="32">
        <f t="shared" si="4"/>
        <v>3153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1001259</v>
      </c>
      <c r="O16" s="45">
        <f t="shared" si="2"/>
        <v>113.44425560842964</v>
      </c>
      <c r="P16" s="10"/>
    </row>
    <row r="17" spans="1:16">
      <c r="A17" s="12"/>
      <c r="B17" s="25">
        <v>331.2</v>
      </c>
      <c r="C17" s="20" t="s">
        <v>18</v>
      </c>
      <c r="D17" s="46">
        <v>0</v>
      </c>
      <c r="E17" s="46">
        <v>11013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5" si="5">SUM(D17:M17)</f>
        <v>11013</v>
      </c>
      <c r="O17" s="47">
        <f t="shared" si="2"/>
        <v>1.2477906186267844</v>
      </c>
      <c r="P17" s="9"/>
    </row>
    <row r="18" spans="1:16">
      <c r="A18" s="12"/>
      <c r="B18" s="25">
        <v>334.2</v>
      </c>
      <c r="C18" s="20" t="s">
        <v>20</v>
      </c>
      <c r="D18" s="46">
        <v>0</v>
      </c>
      <c r="E18" s="46">
        <v>1381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1381</v>
      </c>
      <c r="O18" s="47">
        <f t="shared" si="2"/>
        <v>0.15646952186721053</v>
      </c>
      <c r="P18" s="9"/>
    </row>
    <row r="19" spans="1:16">
      <c r="A19" s="12"/>
      <c r="B19" s="25">
        <v>334.5</v>
      </c>
      <c r="C19" s="20" t="s">
        <v>21</v>
      </c>
      <c r="D19" s="46">
        <v>0</v>
      </c>
      <c r="E19" s="46">
        <v>0</v>
      </c>
      <c r="F19" s="46">
        <v>0</v>
      </c>
      <c r="G19" s="46">
        <v>2618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2618</v>
      </c>
      <c r="O19" s="47">
        <f t="shared" si="2"/>
        <v>0.2966236120552912</v>
      </c>
      <c r="P19" s="9"/>
    </row>
    <row r="20" spans="1:16">
      <c r="A20" s="12"/>
      <c r="B20" s="25">
        <v>334.7</v>
      </c>
      <c r="C20" s="20" t="s">
        <v>22</v>
      </c>
      <c r="D20" s="46">
        <v>0</v>
      </c>
      <c r="E20" s="46">
        <v>0</v>
      </c>
      <c r="F20" s="46">
        <v>0</v>
      </c>
      <c r="G20" s="46">
        <v>535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535</v>
      </c>
      <c r="O20" s="47">
        <f t="shared" si="2"/>
        <v>6.0616360752322684E-2</v>
      </c>
      <c r="P20" s="9"/>
    </row>
    <row r="21" spans="1:16">
      <c r="A21" s="12"/>
      <c r="B21" s="25">
        <v>335.12</v>
      </c>
      <c r="C21" s="20" t="s">
        <v>23</v>
      </c>
      <c r="D21" s="46">
        <v>180396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180396</v>
      </c>
      <c r="O21" s="47">
        <f t="shared" si="2"/>
        <v>20.439157036029911</v>
      </c>
      <c r="P21" s="9"/>
    </row>
    <row r="22" spans="1:16">
      <c r="A22" s="12"/>
      <c r="B22" s="25">
        <v>335.14</v>
      </c>
      <c r="C22" s="20" t="s">
        <v>24</v>
      </c>
      <c r="D22" s="46">
        <v>5376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5376</v>
      </c>
      <c r="O22" s="47">
        <f t="shared" si="2"/>
        <v>0.60910944935418088</v>
      </c>
      <c r="P22" s="9"/>
    </row>
    <row r="23" spans="1:16">
      <c r="A23" s="12"/>
      <c r="B23" s="25">
        <v>335.15</v>
      </c>
      <c r="C23" s="20" t="s">
        <v>25</v>
      </c>
      <c r="D23" s="46">
        <v>4794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4794</v>
      </c>
      <c r="O23" s="47">
        <f t="shared" si="2"/>
        <v>0.5431679129843644</v>
      </c>
      <c r="P23" s="9"/>
    </row>
    <row r="24" spans="1:16">
      <c r="A24" s="12"/>
      <c r="B24" s="25">
        <v>335.18</v>
      </c>
      <c r="C24" s="20" t="s">
        <v>26</v>
      </c>
      <c r="D24" s="46">
        <v>392230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392230</v>
      </c>
      <c r="O24" s="47">
        <f t="shared" si="2"/>
        <v>44.440290052118741</v>
      </c>
      <c r="P24" s="9"/>
    </row>
    <row r="25" spans="1:16">
      <c r="A25" s="12"/>
      <c r="B25" s="25">
        <v>335.49</v>
      </c>
      <c r="C25" s="20" t="s">
        <v>27</v>
      </c>
      <c r="D25" s="46">
        <v>19397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19397</v>
      </c>
      <c r="O25" s="47">
        <f t="shared" si="2"/>
        <v>2.1977113075005663</v>
      </c>
      <c r="P25" s="9"/>
    </row>
    <row r="26" spans="1:16">
      <c r="A26" s="12"/>
      <c r="B26" s="25">
        <v>339</v>
      </c>
      <c r="C26" s="20" t="s">
        <v>28</v>
      </c>
      <c r="D26" s="46">
        <v>0</v>
      </c>
      <c r="E26" s="46">
        <v>383519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383519</v>
      </c>
      <c r="O26" s="47">
        <f t="shared" si="2"/>
        <v>43.453319737140269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SUM(D28:D37)</f>
        <v>902484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15034209</v>
      </c>
      <c r="J27" s="32">
        <f t="shared" si="6"/>
        <v>1090178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17026871</v>
      </c>
      <c r="O27" s="45">
        <f t="shared" si="2"/>
        <v>1929.1718785406754</v>
      </c>
      <c r="P27" s="10"/>
    </row>
    <row r="28" spans="1:16">
      <c r="A28" s="12"/>
      <c r="B28" s="25">
        <v>341.2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1089793</v>
      </c>
      <c r="K28" s="46">
        <v>0</v>
      </c>
      <c r="L28" s="46">
        <v>0</v>
      </c>
      <c r="M28" s="46">
        <v>0</v>
      </c>
      <c r="N28" s="46">
        <f>SUM(D28:M28)</f>
        <v>1089793</v>
      </c>
      <c r="O28" s="47">
        <f t="shared" si="2"/>
        <v>123.47530024926354</v>
      </c>
      <c r="P28" s="9"/>
    </row>
    <row r="29" spans="1:16">
      <c r="A29" s="12"/>
      <c r="B29" s="25">
        <v>341.9</v>
      </c>
      <c r="C29" s="20" t="s">
        <v>37</v>
      </c>
      <c r="D29" s="46">
        <v>82134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385</v>
      </c>
      <c r="K29" s="46">
        <v>0</v>
      </c>
      <c r="L29" s="46">
        <v>0</v>
      </c>
      <c r="M29" s="46">
        <v>0</v>
      </c>
      <c r="N29" s="46">
        <f t="shared" ref="N29:N37" si="7">SUM(D29:M29)</f>
        <v>82519</v>
      </c>
      <c r="O29" s="47">
        <f t="shared" si="2"/>
        <v>9.3495354634035799</v>
      </c>
      <c r="P29" s="9"/>
    </row>
    <row r="30" spans="1:16">
      <c r="A30" s="12"/>
      <c r="B30" s="25">
        <v>342.1</v>
      </c>
      <c r="C30" s="20" t="s">
        <v>38</v>
      </c>
      <c r="D30" s="46">
        <v>12787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12787</v>
      </c>
      <c r="O30" s="47">
        <f t="shared" si="2"/>
        <v>1.4487876727849536</v>
      </c>
      <c r="P30" s="9"/>
    </row>
    <row r="31" spans="1:16">
      <c r="A31" s="12"/>
      <c r="B31" s="25">
        <v>343.1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12835626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12835626</v>
      </c>
      <c r="O31" s="47">
        <f t="shared" si="2"/>
        <v>1454.2970768184907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854811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854811</v>
      </c>
      <c r="O32" s="47">
        <f t="shared" si="2"/>
        <v>96.851461590754582</v>
      </c>
      <c r="P32" s="9"/>
    </row>
    <row r="33" spans="1:16">
      <c r="A33" s="12"/>
      <c r="B33" s="25">
        <v>343.4</v>
      </c>
      <c r="C33" s="20" t="s">
        <v>41</v>
      </c>
      <c r="D33" s="46">
        <v>736898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736898</v>
      </c>
      <c r="O33" s="47">
        <f t="shared" si="2"/>
        <v>83.49172898255155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1294117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1294117</v>
      </c>
      <c r="O34" s="47">
        <f t="shared" si="2"/>
        <v>146.6255381826422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49655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49655</v>
      </c>
      <c r="O35" s="47">
        <f t="shared" si="2"/>
        <v>5.6259913890777247</v>
      </c>
      <c r="P35" s="9"/>
    </row>
    <row r="36" spans="1:16">
      <c r="A36" s="12"/>
      <c r="B36" s="25">
        <v>347.2</v>
      </c>
      <c r="C36" s="20" t="s">
        <v>44</v>
      </c>
      <c r="D36" s="46">
        <v>46650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46650</v>
      </c>
      <c r="O36" s="47">
        <f t="shared" si="2"/>
        <v>5.2855200543847722</v>
      </c>
      <c r="P36" s="9"/>
    </row>
    <row r="37" spans="1:16">
      <c r="A37" s="12"/>
      <c r="B37" s="25">
        <v>347.4</v>
      </c>
      <c r="C37" s="20" t="s">
        <v>45</v>
      </c>
      <c r="D37" s="46">
        <v>24015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24015</v>
      </c>
      <c r="O37" s="47">
        <f t="shared" ref="O37:O53" si="8">(N37/O$55)</f>
        <v>2.72093813732155</v>
      </c>
      <c r="P37" s="9"/>
    </row>
    <row r="38" spans="1:16" ht="15.75">
      <c r="A38" s="29" t="s">
        <v>34</v>
      </c>
      <c r="B38" s="30"/>
      <c r="C38" s="31"/>
      <c r="D38" s="32">
        <f t="shared" ref="D38:M38" si="9">SUM(D39:D40)</f>
        <v>111017</v>
      </c>
      <c r="E38" s="32">
        <f t="shared" si="9"/>
        <v>4350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53" si="10">SUM(D38:M38)</f>
        <v>115367</v>
      </c>
      <c r="O38" s="45">
        <f t="shared" si="8"/>
        <v>13.07126671198731</v>
      </c>
      <c r="P38" s="10"/>
    </row>
    <row r="39" spans="1:16">
      <c r="A39" s="13"/>
      <c r="B39" s="39">
        <v>351.3</v>
      </c>
      <c r="C39" s="21" t="s">
        <v>48</v>
      </c>
      <c r="D39" s="46">
        <v>51087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51087</v>
      </c>
      <c r="O39" s="47">
        <f t="shared" si="8"/>
        <v>5.7882392929979609</v>
      </c>
      <c r="P39" s="9"/>
    </row>
    <row r="40" spans="1:16">
      <c r="A40" s="13"/>
      <c r="B40" s="39">
        <v>359</v>
      </c>
      <c r="C40" s="21" t="s">
        <v>49</v>
      </c>
      <c r="D40" s="46">
        <v>59930</v>
      </c>
      <c r="E40" s="46">
        <v>4350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64280</v>
      </c>
      <c r="O40" s="47">
        <f t="shared" si="8"/>
        <v>7.2830274189893496</v>
      </c>
      <c r="P40" s="9"/>
    </row>
    <row r="41" spans="1:16" ht="15.75">
      <c r="A41" s="29" t="s">
        <v>3</v>
      </c>
      <c r="B41" s="30"/>
      <c r="C41" s="31"/>
      <c r="D41" s="32">
        <f t="shared" ref="D41:M41" si="11">SUM(D42:D47)</f>
        <v>67957</v>
      </c>
      <c r="E41" s="32">
        <f t="shared" si="11"/>
        <v>30628</v>
      </c>
      <c r="F41" s="32">
        <f t="shared" si="11"/>
        <v>-19</v>
      </c>
      <c r="G41" s="32">
        <f t="shared" si="11"/>
        <v>264</v>
      </c>
      <c r="H41" s="32">
        <f t="shared" si="11"/>
        <v>0</v>
      </c>
      <c r="I41" s="32">
        <f t="shared" si="11"/>
        <v>56898</v>
      </c>
      <c r="J41" s="32">
        <f t="shared" si="11"/>
        <v>-1868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153860</v>
      </c>
      <c r="O41" s="45">
        <f t="shared" si="8"/>
        <v>17.432585542714708</v>
      </c>
      <c r="P41" s="10"/>
    </row>
    <row r="42" spans="1:16">
      <c r="A42" s="12"/>
      <c r="B42" s="25">
        <v>361.1</v>
      </c>
      <c r="C42" s="20" t="s">
        <v>50</v>
      </c>
      <c r="D42" s="46">
        <v>135</v>
      </c>
      <c r="E42" s="46">
        <v>3922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4057</v>
      </c>
      <c r="O42" s="47">
        <f t="shared" si="8"/>
        <v>0.45966462723770679</v>
      </c>
      <c r="P42" s="9"/>
    </row>
    <row r="43" spans="1:16">
      <c r="A43" s="12"/>
      <c r="B43" s="25">
        <v>361.3</v>
      </c>
      <c r="C43" s="20" t="s">
        <v>51</v>
      </c>
      <c r="D43" s="46">
        <v>-17871</v>
      </c>
      <c r="E43" s="46">
        <v>13</v>
      </c>
      <c r="F43" s="46">
        <v>-19</v>
      </c>
      <c r="G43" s="46">
        <v>264</v>
      </c>
      <c r="H43" s="46">
        <v>0</v>
      </c>
      <c r="I43" s="46">
        <v>-24475</v>
      </c>
      <c r="J43" s="46">
        <v>-2265</v>
      </c>
      <c r="K43" s="46">
        <v>0</v>
      </c>
      <c r="L43" s="46">
        <v>0</v>
      </c>
      <c r="M43" s="46">
        <v>0</v>
      </c>
      <c r="N43" s="46">
        <f t="shared" si="10"/>
        <v>-44353</v>
      </c>
      <c r="O43" s="47">
        <f t="shared" si="8"/>
        <v>-5.0252662587808743</v>
      </c>
      <c r="P43" s="9"/>
    </row>
    <row r="44" spans="1:16">
      <c r="A44" s="12"/>
      <c r="B44" s="25">
        <v>362</v>
      </c>
      <c r="C44" s="20" t="s">
        <v>52</v>
      </c>
      <c r="D44" s="46">
        <v>18388</v>
      </c>
      <c r="E44" s="46">
        <v>0</v>
      </c>
      <c r="F44" s="46">
        <v>0</v>
      </c>
      <c r="G44" s="46">
        <v>0</v>
      </c>
      <c r="H44" s="46">
        <v>0</v>
      </c>
      <c r="I44" s="46">
        <v>33964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52352</v>
      </c>
      <c r="O44" s="47">
        <f t="shared" si="8"/>
        <v>5.9315658282347608</v>
      </c>
      <c r="P44" s="9"/>
    </row>
    <row r="45" spans="1:16">
      <c r="A45" s="12"/>
      <c r="B45" s="25">
        <v>364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-2187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-2187</v>
      </c>
      <c r="O45" s="47">
        <f t="shared" si="8"/>
        <v>-0.2477906186267845</v>
      </c>
      <c r="P45" s="9"/>
    </row>
    <row r="46" spans="1:16">
      <c r="A46" s="12"/>
      <c r="B46" s="25">
        <v>366</v>
      </c>
      <c r="C46" s="20" t="s">
        <v>54</v>
      </c>
      <c r="D46" s="46">
        <v>0</v>
      </c>
      <c r="E46" s="46">
        <v>26693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26693</v>
      </c>
      <c r="O46" s="47">
        <f t="shared" si="8"/>
        <v>3.024359845909812</v>
      </c>
      <c r="P46" s="9"/>
    </row>
    <row r="47" spans="1:16">
      <c r="A47" s="12"/>
      <c r="B47" s="25">
        <v>369.9</v>
      </c>
      <c r="C47" s="20" t="s">
        <v>55</v>
      </c>
      <c r="D47" s="46">
        <v>67305</v>
      </c>
      <c r="E47" s="46">
        <v>0</v>
      </c>
      <c r="F47" s="46">
        <v>0</v>
      </c>
      <c r="G47" s="46">
        <v>0</v>
      </c>
      <c r="H47" s="46">
        <v>0</v>
      </c>
      <c r="I47" s="46">
        <v>49596</v>
      </c>
      <c r="J47" s="46">
        <v>397</v>
      </c>
      <c r="K47" s="46">
        <v>0</v>
      </c>
      <c r="L47" s="46">
        <v>0</v>
      </c>
      <c r="M47" s="46">
        <v>0</v>
      </c>
      <c r="N47" s="46">
        <f t="shared" si="10"/>
        <v>117298</v>
      </c>
      <c r="O47" s="47">
        <f t="shared" si="8"/>
        <v>13.290052118740086</v>
      </c>
      <c r="P47" s="9"/>
    </row>
    <row r="48" spans="1:16" ht="15.75">
      <c r="A48" s="29" t="s">
        <v>35</v>
      </c>
      <c r="B48" s="30"/>
      <c r="C48" s="31"/>
      <c r="D48" s="32">
        <f t="shared" ref="D48:M48" si="12">SUM(D49:D52)</f>
        <v>2036514</v>
      </c>
      <c r="E48" s="32">
        <f t="shared" si="12"/>
        <v>254695</v>
      </c>
      <c r="F48" s="32">
        <f t="shared" si="12"/>
        <v>637253</v>
      </c>
      <c r="G48" s="32">
        <f t="shared" si="12"/>
        <v>37500</v>
      </c>
      <c r="H48" s="32">
        <f t="shared" si="12"/>
        <v>0</v>
      </c>
      <c r="I48" s="32">
        <f t="shared" si="12"/>
        <v>330969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3296931</v>
      </c>
      <c r="O48" s="45">
        <f t="shared" si="8"/>
        <v>373.54758667573077</v>
      </c>
      <c r="P48" s="9"/>
    </row>
    <row r="49" spans="1:119">
      <c r="A49" s="12"/>
      <c r="B49" s="25">
        <v>381</v>
      </c>
      <c r="C49" s="20" t="s">
        <v>56</v>
      </c>
      <c r="D49" s="46">
        <v>0</v>
      </c>
      <c r="E49" s="46">
        <v>254695</v>
      </c>
      <c r="F49" s="46">
        <v>637253</v>
      </c>
      <c r="G49" s="46">
        <v>37500</v>
      </c>
      <c r="H49" s="46">
        <v>0</v>
      </c>
      <c r="I49" s="46">
        <v>1334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930782</v>
      </c>
      <c r="O49" s="47">
        <f t="shared" si="8"/>
        <v>105.45909811919329</v>
      </c>
      <c r="P49" s="9"/>
    </row>
    <row r="50" spans="1:119">
      <c r="A50" s="12"/>
      <c r="B50" s="25">
        <v>382</v>
      </c>
      <c r="C50" s="20" t="s">
        <v>66</v>
      </c>
      <c r="D50" s="46">
        <v>2021117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2021117</v>
      </c>
      <c r="O50" s="47">
        <f t="shared" si="8"/>
        <v>228.99580784047134</v>
      </c>
      <c r="P50" s="9"/>
    </row>
    <row r="51" spans="1:119">
      <c r="A51" s="12"/>
      <c r="B51" s="25">
        <v>388.1</v>
      </c>
      <c r="C51" s="20" t="s">
        <v>57</v>
      </c>
      <c r="D51" s="46">
        <v>15397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15397</v>
      </c>
      <c r="O51" s="47">
        <f t="shared" si="8"/>
        <v>1.744504871969182</v>
      </c>
      <c r="P51" s="9"/>
    </row>
    <row r="52" spans="1:119" ht="15.75" thickBot="1">
      <c r="A52" s="12"/>
      <c r="B52" s="25">
        <v>389.7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329635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329635</v>
      </c>
      <c r="O52" s="47">
        <f t="shared" si="8"/>
        <v>37.348175844096986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SUM(D5,D12,D16,D27,D38,D41,D48)</f>
        <v>8883718</v>
      </c>
      <c r="E53" s="15">
        <f t="shared" si="13"/>
        <v>793205</v>
      </c>
      <c r="F53" s="15">
        <f t="shared" si="13"/>
        <v>637234</v>
      </c>
      <c r="G53" s="15">
        <f t="shared" si="13"/>
        <v>331326</v>
      </c>
      <c r="H53" s="15">
        <f t="shared" si="13"/>
        <v>0</v>
      </c>
      <c r="I53" s="15">
        <f t="shared" si="13"/>
        <v>15422076</v>
      </c>
      <c r="J53" s="15">
        <f t="shared" si="13"/>
        <v>1088310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27155869</v>
      </c>
      <c r="O53" s="38">
        <f t="shared" si="8"/>
        <v>3076.8036483118062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65</v>
      </c>
      <c r="M55" s="51"/>
      <c r="N55" s="51"/>
      <c r="O55" s="43">
        <v>8826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thickBot="1">
      <c r="A57" s="55" t="s">
        <v>75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A57:O57"/>
    <mergeCell ref="A56:O56"/>
    <mergeCell ref="L55:N5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4300903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4300903</v>
      </c>
      <c r="O5" s="33">
        <f t="shared" ref="O5:O36" si="2">(N5/O$55)</f>
        <v>491.98158316174789</v>
      </c>
      <c r="P5" s="6"/>
    </row>
    <row r="6" spans="1:133">
      <c r="A6" s="12"/>
      <c r="B6" s="25">
        <v>311</v>
      </c>
      <c r="C6" s="20" t="s">
        <v>2</v>
      </c>
      <c r="D6" s="46">
        <v>3071385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3071385</v>
      </c>
      <c r="O6" s="47">
        <f t="shared" si="2"/>
        <v>351.33665065202473</v>
      </c>
      <c r="P6" s="9"/>
    </row>
    <row r="7" spans="1:133">
      <c r="A7" s="12"/>
      <c r="B7" s="25">
        <v>312.10000000000002</v>
      </c>
      <c r="C7" s="20" t="s">
        <v>10</v>
      </c>
      <c r="D7" s="46">
        <v>197363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197363</v>
      </c>
      <c r="O7" s="47">
        <f t="shared" si="2"/>
        <v>22.576412720201326</v>
      </c>
      <c r="P7" s="9"/>
    </row>
    <row r="8" spans="1:133">
      <c r="A8" s="12"/>
      <c r="B8" s="25">
        <v>314.89999999999998</v>
      </c>
      <c r="C8" s="20" t="s">
        <v>12</v>
      </c>
      <c r="D8" s="46">
        <v>632621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632621</v>
      </c>
      <c r="O8" s="47">
        <f t="shared" si="2"/>
        <v>72.365705788149171</v>
      </c>
      <c r="P8" s="9"/>
    </row>
    <row r="9" spans="1:133">
      <c r="A9" s="12"/>
      <c r="B9" s="25">
        <v>315</v>
      </c>
      <c r="C9" s="20" t="s">
        <v>13</v>
      </c>
      <c r="D9" s="46">
        <v>354989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354989</v>
      </c>
      <c r="O9" s="47">
        <f t="shared" si="2"/>
        <v>40.607298101121025</v>
      </c>
      <c r="P9" s="9"/>
    </row>
    <row r="10" spans="1:133">
      <c r="A10" s="12"/>
      <c r="B10" s="25">
        <v>316</v>
      </c>
      <c r="C10" s="20" t="s">
        <v>14</v>
      </c>
      <c r="D10" s="46">
        <v>44545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44545</v>
      </c>
      <c r="O10" s="47">
        <f t="shared" si="2"/>
        <v>5.0955159002516588</v>
      </c>
      <c r="P10" s="9"/>
    </row>
    <row r="11" spans="1:133" ht="15.75">
      <c r="A11" s="29" t="s">
        <v>89</v>
      </c>
      <c r="B11" s="30"/>
      <c r="C11" s="31"/>
      <c r="D11" s="32">
        <f t="shared" ref="D11:M11" si="3">SUM(D12:D15)</f>
        <v>271562</v>
      </c>
      <c r="E11" s="32">
        <f t="shared" si="3"/>
        <v>143187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495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415244</v>
      </c>
      <c r="O11" s="45">
        <f t="shared" si="2"/>
        <v>47.4998856097003</v>
      </c>
      <c r="P11" s="10"/>
    </row>
    <row r="12" spans="1:133">
      <c r="A12" s="12"/>
      <c r="B12" s="25">
        <v>322</v>
      </c>
      <c r="C12" s="20" t="s">
        <v>0</v>
      </c>
      <c r="D12" s="46">
        <v>0</v>
      </c>
      <c r="E12" s="46">
        <v>143187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143187</v>
      </c>
      <c r="O12" s="47">
        <f t="shared" si="2"/>
        <v>16.37920384351407</v>
      </c>
      <c r="P12" s="9"/>
    </row>
    <row r="13" spans="1:133">
      <c r="A13" s="12"/>
      <c r="B13" s="25">
        <v>323.10000000000002</v>
      </c>
      <c r="C13" s="20" t="s">
        <v>16</v>
      </c>
      <c r="D13" s="46">
        <v>221470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221470</v>
      </c>
      <c r="O13" s="47">
        <f t="shared" si="2"/>
        <v>25.33401967513155</v>
      </c>
      <c r="P13" s="9"/>
    </row>
    <row r="14" spans="1:133">
      <c r="A14" s="12"/>
      <c r="B14" s="25">
        <v>323.7</v>
      </c>
      <c r="C14" s="20" t="s">
        <v>17</v>
      </c>
      <c r="D14" s="46">
        <v>50092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50092</v>
      </c>
      <c r="O14" s="47">
        <f t="shared" si="2"/>
        <v>5.7300388927018986</v>
      </c>
      <c r="P14" s="9"/>
    </row>
    <row r="15" spans="1:133">
      <c r="A15" s="12"/>
      <c r="B15" s="25">
        <v>329</v>
      </c>
      <c r="C15" s="20" t="s">
        <v>90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495</v>
      </c>
      <c r="K15" s="46">
        <v>0</v>
      </c>
      <c r="L15" s="46">
        <v>0</v>
      </c>
      <c r="M15" s="46">
        <v>0</v>
      </c>
      <c r="N15" s="46">
        <f t="shared" si="1"/>
        <v>495</v>
      </c>
      <c r="O15" s="47">
        <f t="shared" si="2"/>
        <v>5.6623198352779687E-2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SUM(D17:D29)</f>
        <v>669838</v>
      </c>
      <c r="E16" s="32">
        <f t="shared" si="4"/>
        <v>87798</v>
      </c>
      <c r="F16" s="32">
        <f t="shared" si="4"/>
        <v>0</v>
      </c>
      <c r="G16" s="32">
        <f t="shared" si="4"/>
        <v>887588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1645224</v>
      </c>
      <c r="O16" s="45">
        <f t="shared" si="2"/>
        <v>188.19766643788606</v>
      </c>
      <c r="P16" s="10"/>
    </row>
    <row r="17" spans="1:16">
      <c r="A17" s="12"/>
      <c r="B17" s="25">
        <v>331.2</v>
      </c>
      <c r="C17" s="20" t="s">
        <v>18</v>
      </c>
      <c r="D17" s="46">
        <v>0</v>
      </c>
      <c r="E17" s="46">
        <v>73406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6" si="5">SUM(D17:M17)</f>
        <v>73406</v>
      </c>
      <c r="O17" s="47">
        <f t="shared" si="2"/>
        <v>8.3969343399679701</v>
      </c>
      <c r="P17" s="9"/>
    </row>
    <row r="18" spans="1:16">
      <c r="A18" s="12"/>
      <c r="B18" s="25">
        <v>331.5</v>
      </c>
      <c r="C18" s="20" t="s">
        <v>91</v>
      </c>
      <c r="D18" s="46">
        <v>0</v>
      </c>
      <c r="E18" s="46">
        <v>967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967</v>
      </c>
      <c r="O18" s="47">
        <f t="shared" si="2"/>
        <v>0.1106154198123999</v>
      </c>
      <c r="P18" s="9"/>
    </row>
    <row r="19" spans="1:16">
      <c r="A19" s="12"/>
      <c r="B19" s="25">
        <v>334.35</v>
      </c>
      <c r="C19" s="20" t="s">
        <v>80</v>
      </c>
      <c r="D19" s="46">
        <v>0</v>
      </c>
      <c r="E19" s="46">
        <v>0</v>
      </c>
      <c r="F19" s="46">
        <v>0</v>
      </c>
      <c r="G19" s="46">
        <v>56093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56093</v>
      </c>
      <c r="O19" s="47">
        <f t="shared" si="2"/>
        <v>6.4164950812171124</v>
      </c>
      <c r="P19" s="9"/>
    </row>
    <row r="20" spans="1:16">
      <c r="A20" s="12"/>
      <c r="B20" s="25">
        <v>334.5</v>
      </c>
      <c r="C20" s="20" t="s">
        <v>21</v>
      </c>
      <c r="D20" s="46">
        <v>0</v>
      </c>
      <c r="E20" s="46">
        <v>0</v>
      </c>
      <c r="F20" s="46">
        <v>0</v>
      </c>
      <c r="G20" s="46">
        <v>288836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288836</v>
      </c>
      <c r="O20" s="47">
        <f t="shared" si="2"/>
        <v>33.040036604895903</v>
      </c>
      <c r="P20" s="9"/>
    </row>
    <row r="21" spans="1:16">
      <c r="A21" s="12"/>
      <c r="B21" s="25">
        <v>334.7</v>
      </c>
      <c r="C21" s="20" t="s">
        <v>22</v>
      </c>
      <c r="D21" s="46">
        <v>0</v>
      </c>
      <c r="E21" s="46">
        <v>0</v>
      </c>
      <c r="F21" s="46">
        <v>0</v>
      </c>
      <c r="G21" s="46">
        <v>154748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154748</v>
      </c>
      <c r="O21" s="47">
        <f t="shared" si="2"/>
        <v>17.701670098375658</v>
      </c>
      <c r="P21" s="9"/>
    </row>
    <row r="22" spans="1:16">
      <c r="A22" s="12"/>
      <c r="B22" s="25">
        <v>335.12</v>
      </c>
      <c r="C22" s="20" t="s">
        <v>23</v>
      </c>
      <c r="D22" s="46">
        <v>198961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198961</v>
      </c>
      <c r="O22" s="47">
        <f t="shared" si="2"/>
        <v>22.759208419126058</v>
      </c>
      <c r="P22" s="9"/>
    </row>
    <row r="23" spans="1:16">
      <c r="A23" s="12"/>
      <c r="B23" s="25">
        <v>335.14</v>
      </c>
      <c r="C23" s="20" t="s">
        <v>24</v>
      </c>
      <c r="D23" s="46">
        <v>6215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6215</v>
      </c>
      <c r="O23" s="47">
        <f t="shared" si="2"/>
        <v>0.71093571265156719</v>
      </c>
      <c r="P23" s="9"/>
    </row>
    <row r="24" spans="1:16">
      <c r="A24" s="12"/>
      <c r="B24" s="25">
        <v>335.15</v>
      </c>
      <c r="C24" s="20" t="s">
        <v>25</v>
      </c>
      <c r="D24" s="46">
        <v>6237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6237</v>
      </c>
      <c r="O24" s="47">
        <f t="shared" si="2"/>
        <v>0.71345229924502407</v>
      </c>
      <c r="P24" s="9"/>
    </row>
    <row r="25" spans="1:16">
      <c r="A25" s="12"/>
      <c r="B25" s="25">
        <v>335.18</v>
      </c>
      <c r="C25" s="20" t="s">
        <v>26</v>
      </c>
      <c r="D25" s="46">
        <v>436753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436753</v>
      </c>
      <c r="O25" s="47">
        <f t="shared" si="2"/>
        <v>49.960306566003204</v>
      </c>
      <c r="P25" s="9"/>
    </row>
    <row r="26" spans="1:16">
      <c r="A26" s="12"/>
      <c r="B26" s="25">
        <v>335.49</v>
      </c>
      <c r="C26" s="20" t="s">
        <v>27</v>
      </c>
      <c r="D26" s="46">
        <v>21672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21672</v>
      </c>
      <c r="O26" s="47">
        <f t="shared" si="2"/>
        <v>2.4790665751544267</v>
      </c>
      <c r="P26" s="9"/>
    </row>
    <row r="27" spans="1:16">
      <c r="A27" s="12"/>
      <c r="B27" s="25">
        <v>337.4</v>
      </c>
      <c r="C27" s="20" t="s">
        <v>92</v>
      </c>
      <c r="D27" s="46">
        <v>0</v>
      </c>
      <c r="E27" s="46">
        <v>13425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13425</v>
      </c>
      <c r="O27" s="47">
        <f t="shared" si="2"/>
        <v>1.5356897735072066</v>
      </c>
      <c r="P27" s="9"/>
    </row>
    <row r="28" spans="1:16">
      <c r="A28" s="12"/>
      <c r="B28" s="25">
        <v>337.7</v>
      </c>
      <c r="C28" s="20" t="s">
        <v>70</v>
      </c>
      <c r="D28" s="46">
        <v>0</v>
      </c>
      <c r="E28" s="46">
        <v>0</v>
      </c>
      <c r="F28" s="46">
        <v>0</v>
      </c>
      <c r="G28" s="46">
        <v>69500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69500</v>
      </c>
      <c r="O28" s="47">
        <f t="shared" si="2"/>
        <v>7.9501258293296733</v>
      </c>
      <c r="P28" s="9"/>
    </row>
    <row r="29" spans="1:16">
      <c r="A29" s="12"/>
      <c r="B29" s="25">
        <v>339</v>
      </c>
      <c r="C29" s="20" t="s">
        <v>28</v>
      </c>
      <c r="D29" s="46">
        <v>0</v>
      </c>
      <c r="E29" s="46">
        <v>0</v>
      </c>
      <c r="F29" s="46">
        <v>0</v>
      </c>
      <c r="G29" s="46">
        <v>318411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318411</v>
      </c>
      <c r="O29" s="47">
        <f t="shared" si="2"/>
        <v>36.42312971859986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SUM(D31:D40)</f>
        <v>847238</v>
      </c>
      <c r="E30" s="32">
        <f t="shared" si="6"/>
        <v>70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16865529</v>
      </c>
      <c r="J30" s="32">
        <f t="shared" si="6"/>
        <v>1089793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18802630</v>
      </c>
      <c r="O30" s="45">
        <f t="shared" si="2"/>
        <v>2150.8384808968199</v>
      </c>
      <c r="P30" s="10"/>
    </row>
    <row r="31" spans="1:16">
      <c r="A31" s="12"/>
      <c r="B31" s="25">
        <v>341.2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1089793</v>
      </c>
      <c r="K31" s="46">
        <v>0</v>
      </c>
      <c r="L31" s="46">
        <v>0</v>
      </c>
      <c r="M31" s="46">
        <v>0</v>
      </c>
      <c r="N31" s="46">
        <f>SUM(D31:M31)</f>
        <v>1089793</v>
      </c>
      <c r="O31" s="47">
        <f t="shared" si="2"/>
        <v>124.66174788377946</v>
      </c>
      <c r="P31" s="9"/>
    </row>
    <row r="32" spans="1:16">
      <c r="A32" s="12"/>
      <c r="B32" s="25">
        <v>341.9</v>
      </c>
      <c r="C32" s="20" t="s">
        <v>37</v>
      </c>
      <c r="D32" s="46">
        <v>209856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2" si="7">SUM(D32:M32)</f>
        <v>209856</v>
      </c>
      <c r="O32" s="47">
        <f t="shared" si="2"/>
        <v>24.005490734385724</v>
      </c>
      <c r="P32" s="9"/>
    </row>
    <row r="33" spans="1:16">
      <c r="A33" s="12"/>
      <c r="B33" s="25">
        <v>342.1</v>
      </c>
      <c r="C33" s="20" t="s">
        <v>38</v>
      </c>
      <c r="D33" s="46">
        <v>200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200</v>
      </c>
      <c r="O33" s="47">
        <f t="shared" si="2"/>
        <v>2.2878059940517045E-2</v>
      </c>
      <c r="P33" s="9"/>
    </row>
    <row r="34" spans="1:16">
      <c r="A34" s="12"/>
      <c r="B34" s="25">
        <v>343.1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14563814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14563814</v>
      </c>
      <c r="O34" s="47">
        <f t="shared" si="2"/>
        <v>1665.9590482727065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915572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915572</v>
      </c>
      <c r="O35" s="47">
        <f t="shared" si="2"/>
        <v>104.73255547929536</v>
      </c>
      <c r="P35" s="9"/>
    </row>
    <row r="36" spans="1:16">
      <c r="A36" s="12"/>
      <c r="B36" s="25">
        <v>343.4</v>
      </c>
      <c r="C36" s="20" t="s">
        <v>41</v>
      </c>
      <c r="D36" s="46">
        <v>577104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577104</v>
      </c>
      <c r="O36" s="47">
        <f t="shared" si="2"/>
        <v>66.015099519560735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1337072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1337072</v>
      </c>
      <c r="O37" s="47">
        <f t="shared" ref="O37:O53" si="8">(N37/O$55)</f>
        <v>152.94806680393503</v>
      </c>
      <c r="P37" s="9"/>
    </row>
    <row r="38" spans="1:16">
      <c r="A38" s="12"/>
      <c r="B38" s="25">
        <v>343.9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49071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49071</v>
      </c>
      <c r="O38" s="47">
        <f t="shared" si="8"/>
        <v>5.6132463967055592</v>
      </c>
      <c r="P38" s="9"/>
    </row>
    <row r="39" spans="1:16">
      <c r="A39" s="12"/>
      <c r="B39" s="25">
        <v>344.9</v>
      </c>
      <c r="C39" s="20" t="s">
        <v>71</v>
      </c>
      <c r="D39" s="46">
        <v>0</v>
      </c>
      <c r="E39" s="46">
        <v>70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70</v>
      </c>
      <c r="O39" s="47">
        <f t="shared" si="8"/>
        <v>8.0073209791809655E-3</v>
      </c>
      <c r="P39" s="9"/>
    </row>
    <row r="40" spans="1:16">
      <c r="A40" s="12"/>
      <c r="B40" s="25">
        <v>347.2</v>
      </c>
      <c r="C40" s="20" t="s">
        <v>44</v>
      </c>
      <c r="D40" s="46">
        <v>60078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60078</v>
      </c>
      <c r="O40" s="47">
        <f t="shared" si="8"/>
        <v>6.8723404255319149</v>
      </c>
      <c r="P40" s="9"/>
    </row>
    <row r="41" spans="1:16" ht="15.75">
      <c r="A41" s="29" t="s">
        <v>34</v>
      </c>
      <c r="B41" s="30"/>
      <c r="C41" s="31"/>
      <c r="D41" s="32">
        <f t="shared" ref="D41:M41" si="9">SUM(D42:D43)</f>
        <v>59348</v>
      </c>
      <c r="E41" s="32">
        <f t="shared" si="9"/>
        <v>5371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64719</v>
      </c>
      <c r="O41" s="45">
        <f t="shared" si="8"/>
        <v>7.403225806451613</v>
      </c>
      <c r="P41" s="10"/>
    </row>
    <row r="42" spans="1:16">
      <c r="A42" s="13"/>
      <c r="B42" s="39">
        <v>351.9</v>
      </c>
      <c r="C42" s="21" t="s">
        <v>93</v>
      </c>
      <c r="D42" s="46">
        <v>59348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59348</v>
      </c>
      <c r="O42" s="47">
        <f t="shared" si="8"/>
        <v>6.7888355067490274</v>
      </c>
      <c r="P42" s="9"/>
    </row>
    <row r="43" spans="1:16">
      <c r="A43" s="13"/>
      <c r="B43" s="39">
        <v>359</v>
      </c>
      <c r="C43" s="21" t="s">
        <v>49</v>
      </c>
      <c r="D43" s="46">
        <v>0</v>
      </c>
      <c r="E43" s="46">
        <v>5371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3" si="10">SUM(D43:M43)</f>
        <v>5371</v>
      </c>
      <c r="O43" s="47">
        <f t="shared" si="8"/>
        <v>0.61439029970258519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SUM(D45:D49)</f>
        <v>173206</v>
      </c>
      <c r="E44" s="32">
        <f t="shared" si="11"/>
        <v>16346</v>
      </c>
      <c r="F44" s="32">
        <f t="shared" si="11"/>
        <v>1436</v>
      </c>
      <c r="G44" s="32">
        <f t="shared" si="11"/>
        <v>61074</v>
      </c>
      <c r="H44" s="32">
        <f t="shared" si="11"/>
        <v>0</v>
      </c>
      <c r="I44" s="32">
        <f t="shared" si="11"/>
        <v>208311</v>
      </c>
      <c r="J44" s="32">
        <f t="shared" si="11"/>
        <v>863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461236</v>
      </c>
      <c r="O44" s="45">
        <f t="shared" si="8"/>
        <v>52.760924273621598</v>
      </c>
      <c r="P44" s="10"/>
    </row>
    <row r="45" spans="1:16">
      <c r="A45" s="12"/>
      <c r="B45" s="25">
        <v>361.1</v>
      </c>
      <c r="C45" s="20" t="s">
        <v>50</v>
      </c>
      <c r="D45" s="46">
        <v>31653</v>
      </c>
      <c r="E45" s="46">
        <v>636</v>
      </c>
      <c r="F45" s="46">
        <v>1436</v>
      </c>
      <c r="G45" s="46">
        <v>23100</v>
      </c>
      <c r="H45" s="46">
        <v>0</v>
      </c>
      <c r="I45" s="46">
        <v>131585</v>
      </c>
      <c r="J45" s="46">
        <v>563</v>
      </c>
      <c r="K45" s="46">
        <v>0</v>
      </c>
      <c r="L45" s="46">
        <v>0</v>
      </c>
      <c r="M45" s="46">
        <v>0</v>
      </c>
      <c r="N45" s="46">
        <f t="shared" si="10"/>
        <v>188973</v>
      </c>
      <c r="O45" s="47">
        <f t="shared" si="8"/>
        <v>21.616678105696636</v>
      </c>
      <c r="P45" s="9"/>
    </row>
    <row r="46" spans="1:16">
      <c r="A46" s="12"/>
      <c r="B46" s="25">
        <v>362</v>
      </c>
      <c r="C46" s="20" t="s">
        <v>52</v>
      </c>
      <c r="D46" s="46">
        <v>18389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18389</v>
      </c>
      <c r="O46" s="47">
        <f t="shared" si="8"/>
        <v>2.1035232212308395</v>
      </c>
      <c r="P46" s="9"/>
    </row>
    <row r="47" spans="1:16">
      <c r="A47" s="12"/>
      <c r="B47" s="25">
        <v>364</v>
      </c>
      <c r="C47" s="20" t="s">
        <v>53</v>
      </c>
      <c r="D47" s="46">
        <v>9325</v>
      </c>
      <c r="E47" s="46">
        <v>0</v>
      </c>
      <c r="F47" s="46">
        <v>0</v>
      </c>
      <c r="G47" s="46">
        <v>0</v>
      </c>
      <c r="H47" s="46">
        <v>0</v>
      </c>
      <c r="I47" s="46">
        <v>6305</v>
      </c>
      <c r="J47" s="46">
        <v>300</v>
      </c>
      <c r="K47" s="46">
        <v>0</v>
      </c>
      <c r="L47" s="46">
        <v>0</v>
      </c>
      <c r="M47" s="46">
        <v>0</v>
      </c>
      <c r="N47" s="46">
        <f t="shared" si="10"/>
        <v>15930</v>
      </c>
      <c r="O47" s="47">
        <f t="shared" si="8"/>
        <v>1.8222374742621825</v>
      </c>
      <c r="P47" s="9"/>
    </row>
    <row r="48" spans="1:16">
      <c r="A48" s="12"/>
      <c r="B48" s="25">
        <v>366</v>
      </c>
      <c r="C48" s="20" t="s">
        <v>54</v>
      </c>
      <c r="D48" s="46">
        <v>58000</v>
      </c>
      <c r="E48" s="46">
        <v>15710</v>
      </c>
      <c r="F48" s="46">
        <v>0</v>
      </c>
      <c r="G48" s="46">
        <v>34890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108600</v>
      </c>
      <c r="O48" s="47">
        <f t="shared" si="8"/>
        <v>12.422786547700754</v>
      </c>
      <c r="P48" s="9"/>
    </row>
    <row r="49" spans="1:119">
      <c r="A49" s="12"/>
      <c r="B49" s="25">
        <v>369.9</v>
      </c>
      <c r="C49" s="20" t="s">
        <v>55</v>
      </c>
      <c r="D49" s="46">
        <v>55839</v>
      </c>
      <c r="E49" s="46">
        <v>0</v>
      </c>
      <c r="F49" s="46">
        <v>0</v>
      </c>
      <c r="G49" s="46">
        <v>3084</v>
      </c>
      <c r="H49" s="46">
        <v>0</v>
      </c>
      <c r="I49" s="46">
        <v>70421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129344</v>
      </c>
      <c r="O49" s="47">
        <f t="shared" si="8"/>
        <v>14.795698924731182</v>
      </c>
      <c r="P49" s="9"/>
    </row>
    <row r="50" spans="1:119" ht="15.75">
      <c r="A50" s="29" t="s">
        <v>35</v>
      </c>
      <c r="B50" s="30"/>
      <c r="C50" s="31"/>
      <c r="D50" s="32">
        <f t="shared" ref="D50:M50" si="12">SUM(D51:D52)</f>
        <v>2025929</v>
      </c>
      <c r="E50" s="32">
        <f t="shared" si="12"/>
        <v>7628</v>
      </c>
      <c r="F50" s="32">
        <f t="shared" si="12"/>
        <v>647940</v>
      </c>
      <c r="G50" s="32">
        <f t="shared" si="12"/>
        <v>886037</v>
      </c>
      <c r="H50" s="32">
        <f t="shared" si="12"/>
        <v>0</v>
      </c>
      <c r="I50" s="32">
        <f t="shared" si="12"/>
        <v>693733</v>
      </c>
      <c r="J50" s="32">
        <f t="shared" si="12"/>
        <v>668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4261935</v>
      </c>
      <c r="O50" s="45">
        <f t="shared" si="8"/>
        <v>487.52402196293752</v>
      </c>
      <c r="P50" s="9"/>
    </row>
    <row r="51" spans="1:119">
      <c r="A51" s="12"/>
      <c r="B51" s="25">
        <v>381</v>
      </c>
      <c r="C51" s="20" t="s">
        <v>56</v>
      </c>
      <c r="D51" s="46">
        <v>2025929</v>
      </c>
      <c r="E51" s="46">
        <v>7628</v>
      </c>
      <c r="F51" s="46">
        <v>647940</v>
      </c>
      <c r="G51" s="46">
        <v>886037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3567534</v>
      </c>
      <c r="O51" s="47">
        <f t="shared" si="8"/>
        <v>408.09128345916264</v>
      </c>
      <c r="P51" s="9"/>
    </row>
    <row r="52" spans="1:119" ht="15.75" thickBot="1">
      <c r="A52" s="12"/>
      <c r="B52" s="25">
        <v>389.7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693733</v>
      </c>
      <c r="J52" s="46">
        <v>668</v>
      </c>
      <c r="K52" s="46">
        <v>0</v>
      </c>
      <c r="L52" s="46">
        <v>0</v>
      </c>
      <c r="M52" s="46">
        <v>0</v>
      </c>
      <c r="N52" s="46">
        <f t="shared" si="10"/>
        <v>694401</v>
      </c>
      <c r="O52" s="47">
        <f t="shared" si="8"/>
        <v>79.432738503774885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SUM(D5,D11,D16,D30,D41,D44,D50)</f>
        <v>8348024</v>
      </c>
      <c r="E53" s="15">
        <f t="shared" si="13"/>
        <v>260400</v>
      </c>
      <c r="F53" s="15">
        <f t="shared" si="13"/>
        <v>649376</v>
      </c>
      <c r="G53" s="15">
        <f t="shared" si="13"/>
        <v>1834699</v>
      </c>
      <c r="H53" s="15">
        <f t="shared" si="13"/>
        <v>0</v>
      </c>
      <c r="I53" s="15">
        <f t="shared" si="13"/>
        <v>17767573</v>
      </c>
      <c r="J53" s="15">
        <f t="shared" si="13"/>
        <v>1091819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29951891</v>
      </c>
      <c r="O53" s="38">
        <f t="shared" si="8"/>
        <v>3426.2057881491651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94</v>
      </c>
      <c r="M55" s="51"/>
      <c r="N55" s="51"/>
      <c r="O55" s="43">
        <v>8742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34" ht="24" thickBot="1">
      <c r="A2" s="61" t="s">
        <v>135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34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1"/>
      <c r="M3" s="72"/>
      <c r="N3" s="36"/>
      <c r="O3" s="37"/>
      <c r="P3" s="73" t="s">
        <v>136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137</v>
      </c>
      <c r="N4" s="35" t="s">
        <v>9</v>
      </c>
      <c r="O4" s="35" t="s">
        <v>138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139</v>
      </c>
      <c r="B5" s="26"/>
      <c r="C5" s="26"/>
      <c r="D5" s="27">
        <f t="shared" ref="D5:N5" si="0">SUM(D6:D11)</f>
        <v>6977372</v>
      </c>
      <c r="E5" s="27">
        <f t="shared" si="0"/>
        <v>684554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8" si="1">SUM(D5:N5)</f>
        <v>7661926</v>
      </c>
      <c r="P5" s="33">
        <f t="shared" ref="P5:P36" si="2">(O5/P$59)</f>
        <v>712.33971736705098</v>
      </c>
      <c r="Q5" s="6"/>
    </row>
    <row r="6" spans="1:134">
      <c r="A6" s="12"/>
      <c r="B6" s="25">
        <v>311</v>
      </c>
      <c r="C6" s="20" t="s">
        <v>2</v>
      </c>
      <c r="D6" s="46">
        <v>4727000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4727000</v>
      </c>
      <c r="P6" s="47">
        <f t="shared" si="2"/>
        <v>439.47564150241726</v>
      </c>
      <c r="Q6" s="9"/>
    </row>
    <row r="7" spans="1:134">
      <c r="A7" s="12"/>
      <c r="B7" s="25">
        <v>312.41000000000003</v>
      </c>
      <c r="C7" s="20" t="s">
        <v>140</v>
      </c>
      <c r="D7" s="46">
        <v>281531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281531</v>
      </c>
      <c r="P7" s="47">
        <f t="shared" si="2"/>
        <v>26.174321309036817</v>
      </c>
      <c r="Q7" s="9"/>
    </row>
    <row r="8" spans="1:134">
      <c r="A8" s="12"/>
      <c r="B8" s="25">
        <v>312.63</v>
      </c>
      <c r="C8" s="20" t="s">
        <v>141</v>
      </c>
      <c r="D8" s="46">
        <v>0</v>
      </c>
      <c r="E8" s="46">
        <v>684554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684554</v>
      </c>
      <c r="P8" s="47">
        <f t="shared" si="2"/>
        <v>63.643919672740793</v>
      </c>
      <c r="Q8" s="9"/>
    </row>
    <row r="9" spans="1:134">
      <c r="A9" s="12"/>
      <c r="B9" s="25">
        <v>314.89999999999998</v>
      </c>
      <c r="C9" s="20" t="s">
        <v>12</v>
      </c>
      <c r="D9" s="46">
        <v>1608171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1608171</v>
      </c>
      <c r="P9" s="47">
        <f t="shared" si="2"/>
        <v>149.51385273335814</v>
      </c>
      <c r="Q9" s="9"/>
    </row>
    <row r="10" spans="1:134">
      <c r="A10" s="12"/>
      <c r="B10" s="25">
        <v>315.2</v>
      </c>
      <c r="C10" s="20" t="s">
        <v>142</v>
      </c>
      <c r="D10" s="46">
        <v>321121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321121</v>
      </c>
      <c r="P10" s="47">
        <f t="shared" si="2"/>
        <v>29.855057642246187</v>
      </c>
      <c r="Q10" s="9"/>
    </row>
    <row r="11" spans="1:134">
      <c r="A11" s="12"/>
      <c r="B11" s="25">
        <v>316</v>
      </c>
      <c r="C11" s="20" t="s">
        <v>97</v>
      </c>
      <c r="D11" s="46">
        <v>39549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39549</v>
      </c>
      <c r="P11" s="47">
        <f t="shared" si="2"/>
        <v>3.6769245072517664</v>
      </c>
      <c r="Q11" s="9"/>
    </row>
    <row r="12" spans="1:134" ht="15.75">
      <c r="A12" s="29" t="s">
        <v>15</v>
      </c>
      <c r="B12" s="30"/>
      <c r="C12" s="31"/>
      <c r="D12" s="32">
        <f t="shared" ref="D12:N12" si="3">SUM(D13:D16)</f>
        <v>787149</v>
      </c>
      <c r="E12" s="32">
        <f t="shared" si="3"/>
        <v>10614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 t="shared" si="1"/>
        <v>797763</v>
      </c>
      <c r="P12" s="45">
        <f t="shared" si="2"/>
        <v>74.169114912606915</v>
      </c>
      <c r="Q12" s="10"/>
    </row>
    <row r="13" spans="1:134">
      <c r="A13" s="12"/>
      <c r="B13" s="25">
        <v>322</v>
      </c>
      <c r="C13" s="20" t="s">
        <v>143</v>
      </c>
      <c r="D13" s="46">
        <v>377158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377158</v>
      </c>
      <c r="P13" s="47">
        <f t="shared" si="2"/>
        <v>35.064894012644103</v>
      </c>
      <c r="Q13" s="9"/>
    </row>
    <row r="14" spans="1:134">
      <c r="A14" s="12"/>
      <c r="B14" s="25">
        <v>323.10000000000002</v>
      </c>
      <c r="C14" s="20" t="s">
        <v>16</v>
      </c>
      <c r="D14" s="46">
        <v>311537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311537</v>
      </c>
      <c r="P14" s="47">
        <f t="shared" si="2"/>
        <v>28.964020081814802</v>
      </c>
      <c r="Q14" s="9"/>
    </row>
    <row r="15" spans="1:134">
      <c r="A15" s="12"/>
      <c r="B15" s="25">
        <v>323.7</v>
      </c>
      <c r="C15" s="20" t="s">
        <v>17</v>
      </c>
      <c r="D15" s="46">
        <v>98454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98454</v>
      </c>
      <c r="P15" s="47">
        <f t="shared" si="2"/>
        <v>9.1534027519523988</v>
      </c>
      <c r="Q15" s="9"/>
    </row>
    <row r="16" spans="1:134">
      <c r="A16" s="12"/>
      <c r="B16" s="25">
        <v>325.2</v>
      </c>
      <c r="C16" s="20" t="s">
        <v>114</v>
      </c>
      <c r="D16" s="46">
        <v>0</v>
      </c>
      <c r="E16" s="46">
        <v>10614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10614</v>
      </c>
      <c r="P16" s="47">
        <f t="shared" si="2"/>
        <v>0.98679806619561172</v>
      </c>
      <c r="Q16" s="9"/>
    </row>
    <row r="17" spans="1:17" ht="15.75">
      <c r="A17" s="29" t="s">
        <v>144</v>
      </c>
      <c r="B17" s="30"/>
      <c r="C17" s="31"/>
      <c r="D17" s="32">
        <f t="shared" ref="D17:N17" si="4">SUM(D18:D31)</f>
        <v>1304384</v>
      </c>
      <c r="E17" s="32">
        <f t="shared" si="4"/>
        <v>396191</v>
      </c>
      <c r="F17" s="32">
        <f t="shared" si="4"/>
        <v>0</v>
      </c>
      <c r="G17" s="32">
        <f t="shared" si="4"/>
        <v>1207737</v>
      </c>
      <c r="H17" s="32">
        <f t="shared" si="4"/>
        <v>0</v>
      </c>
      <c r="I17" s="32">
        <f t="shared" si="4"/>
        <v>15000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 t="shared" si="1"/>
        <v>2923312</v>
      </c>
      <c r="P17" s="45">
        <f t="shared" si="2"/>
        <v>271.78430643361844</v>
      </c>
      <c r="Q17" s="10"/>
    </row>
    <row r="18" spans="1:17">
      <c r="A18" s="12"/>
      <c r="B18" s="25">
        <v>331.2</v>
      </c>
      <c r="C18" s="20" t="s">
        <v>18</v>
      </c>
      <c r="D18" s="46">
        <v>16488</v>
      </c>
      <c r="E18" s="46">
        <v>0</v>
      </c>
      <c r="F18" s="46">
        <v>0</v>
      </c>
      <c r="G18" s="46">
        <v>0</v>
      </c>
      <c r="H18" s="46">
        <v>0</v>
      </c>
      <c r="I18" s="46">
        <v>15000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31488</v>
      </c>
      <c r="P18" s="47">
        <f t="shared" si="2"/>
        <v>2.9274823354406845</v>
      </c>
      <c r="Q18" s="9"/>
    </row>
    <row r="19" spans="1:17">
      <c r="A19" s="12"/>
      <c r="B19" s="25">
        <v>331.5</v>
      </c>
      <c r="C19" s="20" t="s">
        <v>91</v>
      </c>
      <c r="D19" s="46">
        <v>0</v>
      </c>
      <c r="E19" s="46">
        <v>0</v>
      </c>
      <c r="F19" s="46">
        <v>0</v>
      </c>
      <c r="G19" s="46">
        <v>10797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6" si="5">SUM(D19:N19)</f>
        <v>10797</v>
      </c>
      <c r="P19" s="47">
        <f t="shared" si="2"/>
        <v>1.003811825957605</v>
      </c>
      <c r="Q19" s="9"/>
    </row>
    <row r="20" spans="1:17">
      <c r="A20" s="12"/>
      <c r="B20" s="25">
        <v>332</v>
      </c>
      <c r="C20" s="20" t="s">
        <v>145</v>
      </c>
      <c r="D20" s="46">
        <v>201394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201394</v>
      </c>
      <c r="P20" s="47">
        <f t="shared" si="2"/>
        <v>18.723875046485681</v>
      </c>
      <c r="Q20" s="9"/>
    </row>
    <row r="21" spans="1:17">
      <c r="A21" s="12"/>
      <c r="B21" s="25">
        <v>334.35</v>
      </c>
      <c r="C21" s="20" t="s">
        <v>80</v>
      </c>
      <c r="D21" s="46">
        <v>0</v>
      </c>
      <c r="E21" s="46">
        <v>0</v>
      </c>
      <c r="F21" s="46">
        <v>0</v>
      </c>
      <c r="G21" s="46">
        <v>419057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419057</v>
      </c>
      <c r="P21" s="47">
        <f t="shared" si="2"/>
        <v>38.960301227222018</v>
      </c>
      <c r="Q21" s="9"/>
    </row>
    <row r="22" spans="1:17">
      <c r="A22" s="12"/>
      <c r="B22" s="25">
        <v>334.49</v>
      </c>
      <c r="C22" s="20" t="s">
        <v>98</v>
      </c>
      <c r="D22" s="46">
        <v>0</v>
      </c>
      <c r="E22" s="46">
        <v>0</v>
      </c>
      <c r="F22" s="46">
        <v>0</v>
      </c>
      <c r="G22" s="46">
        <v>777883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777883</v>
      </c>
      <c r="P22" s="47">
        <f t="shared" si="2"/>
        <v>72.320844179992562</v>
      </c>
      <c r="Q22" s="9"/>
    </row>
    <row r="23" spans="1:17">
      <c r="A23" s="12"/>
      <c r="B23" s="25">
        <v>335.125</v>
      </c>
      <c r="C23" s="20" t="s">
        <v>146</v>
      </c>
      <c r="D23" s="46">
        <v>342791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342791</v>
      </c>
      <c r="P23" s="47">
        <f t="shared" si="2"/>
        <v>31.869747117887691</v>
      </c>
      <c r="Q23" s="9"/>
    </row>
    <row r="24" spans="1:17">
      <c r="A24" s="12"/>
      <c r="B24" s="25">
        <v>335.14</v>
      </c>
      <c r="C24" s="20" t="s">
        <v>100</v>
      </c>
      <c r="D24" s="46">
        <v>7114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7114</v>
      </c>
      <c r="P24" s="47">
        <f t="shared" si="2"/>
        <v>0.66139828932688727</v>
      </c>
      <c r="Q24" s="9"/>
    </row>
    <row r="25" spans="1:17">
      <c r="A25" s="12"/>
      <c r="B25" s="25">
        <v>335.15</v>
      </c>
      <c r="C25" s="20" t="s">
        <v>101</v>
      </c>
      <c r="D25" s="46">
        <v>4657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4657</v>
      </c>
      <c r="P25" s="47">
        <f t="shared" si="2"/>
        <v>0.43296764596504278</v>
      </c>
      <c r="Q25" s="9"/>
    </row>
    <row r="26" spans="1:17">
      <c r="A26" s="12"/>
      <c r="B26" s="25">
        <v>335.18</v>
      </c>
      <c r="C26" s="20" t="s">
        <v>147</v>
      </c>
      <c r="D26" s="46">
        <v>676210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5"/>
        <v>676210</v>
      </c>
      <c r="P26" s="47">
        <f t="shared" si="2"/>
        <v>62.868166604685754</v>
      </c>
      <c r="Q26" s="9"/>
    </row>
    <row r="27" spans="1:17">
      <c r="A27" s="12"/>
      <c r="B27" s="25">
        <v>335.45</v>
      </c>
      <c r="C27" s="20" t="s">
        <v>148</v>
      </c>
      <c r="D27" s="46">
        <v>10500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2" si="6">SUM(D27:N27)</f>
        <v>10500</v>
      </c>
      <c r="P27" s="47">
        <f t="shared" si="2"/>
        <v>0.97619933060617325</v>
      </c>
      <c r="Q27" s="9"/>
    </row>
    <row r="28" spans="1:17">
      <c r="A28" s="12"/>
      <c r="B28" s="25">
        <v>335.48</v>
      </c>
      <c r="C28" s="20" t="s">
        <v>27</v>
      </c>
      <c r="D28" s="46">
        <v>45230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45230</v>
      </c>
      <c r="P28" s="47">
        <f t="shared" si="2"/>
        <v>4.2050948307921159</v>
      </c>
      <c r="Q28" s="9"/>
    </row>
    <row r="29" spans="1:17">
      <c r="A29" s="12"/>
      <c r="B29" s="25">
        <v>337.6</v>
      </c>
      <c r="C29" s="20" t="s">
        <v>133</v>
      </c>
      <c r="D29" s="46">
        <v>0</v>
      </c>
      <c r="E29" s="46">
        <v>113451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113451</v>
      </c>
      <c r="P29" s="47">
        <f t="shared" si="2"/>
        <v>10.547694310152472</v>
      </c>
      <c r="Q29" s="9"/>
    </row>
    <row r="30" spans="1:17">
      <c r="A30" s="12"/>
      <c r="B30" s="25">
        <v>337.7</v>
      </c>
      <c r="C30" s="20" t="s">
        <v>70</v>
      </c>
      <c r="D30" s="46">
        <v>0</v>
      </c>
      <c r="E30" s="46">
        <v>2871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2871</v>
      </c>
      <c r="P30" s="47">
        <f t="shared" si="2"/>
        <v>0.26692078839717365</v>
      </c>
      <c r="Q30" s="9"/>
    </row>
    <row r="31" spans="1:17">
      <c r="A31" s="12"/>
      <c r="B31" s="25">
        <v>339</v>
      </c>
      <c r="C31" s="20" t="s">
        <v>28</v>
      </c>
      <c r="D31" s="46">
        <v>0</v>
      </c>
      <c r="E31" s="46">
        <v>279869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279869</v>
      </c>
      <c r="P31" s="47">
        <f t="shared" si="2"/>
        <v>26.019802900706583</v>
      </c>
      <c r="Q31" s="9"/>
    </row>
    <row r="32" spans="1:17" ht="15.75">
      <c r="A32" s="29" t="s">
        <v>33</v>
      </c>
      <c r="B32" s="30"/>
      <c r="C32" s="31"/>
      <c r="D32" s="32">
        <f t="shared" ref="D32:N32" si="7">SUM(D33:D45)</f>
        <v>1414253</v>
      </c>
      <c r="E32" s="32">
        <f t="shared" si="7"/>
        <v>51220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20060757</v>
      </c>
      <c r="J32" s="32">
        <f t="shared" si="7"/>
        <v>2084697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 t="shared" si="6"/>
        <v>23610927</v>
      </c>
      <c r="P32" s="45">
        <f t="shared" si="2"/>
        <v>2195.1401078467834</v>
      </c>
      <c r="Q32" s="10"/>
    </row>
    <row r="33" spans="1:17">
      <c r="A33" s="12"/>
      <c r="B33" s="25">
        <v>341.2</v>
      </c>
      <c r="C33" s="20" t="s">
        <v>103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2084697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4" si="8">SUM(D33:N33)</f>
        <v>2084697</v>
      </c>
      <c r="P33" s="47">
        <f t="shared" si="2"/>
        <v>193.81712532539979</v>
      </c>
      <c r="Q33" s="9"/>
    </row>
    <row r="34" spans="1:17">
      <c r="A34" s="12"/>
      <c r="B34" s="25">
        <v>341.9</v>
      </c>
      <c r="C34" s="20" t="s">
        <v>104</v>
      </c>
      <c r="D34" s="46">
        <v>119705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119705</v>
      </c>
      <c r="P34" s="47">
        <f t="shared" si="2"/>
        <v>11.129137225734473</v>
      </c>
      <c r="Q34" s="9"/>
    </row>
    <row r="35" spans="1:17">
      <c r="A35" s="12"/>
      <c r="B35" s="25">
        <v>342.1</v>
      </c>
      <c r="C35" s="20" t="s">
        <v>38</v>
      </c>
      <c r="D35" s="46">
        <v>330595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330595</v>
      </c>
      <c r="P35" s="47">
        <f t="shared" si="2"/>
        <v>30.735868352547417</v>
      </c>
      <c r="Q35" s="9"/>
    </row>
    <row r="36" spans="1:17">
      <c r="A36" s="12"/>
      <c r="B36" s="25">
        <v>342.5</v>
      </c>
      <c r="C36" s="20" t="s">
        <v>81</v>
      </c>
      <c r="D36" s="46">
        <v>6793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6793</v>
      </c>
      <c r="P36" s="47">
        <f t="shared" si="2"/>
        <v>0.6315544812197843</v>
      </c>
      <c r="Q36" s="9"/>
    </row>
    <row r="37" spans="1:17">
      <c r="A37" s="12"/>
      <c r="B37" s="25">
        <v>342.9</v>
      </c>
      <c r="C37" s="20" t="s">
        <v>86</v>
      </c>
      <c r="D37" s="46">
        <v>0</v>
      </c>
      <c r="E37" s="46">
        <v>100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100</v>
      </c>
      <c r="P37" s="47">
        <f t="shared" ref="P37:P57" si="9">(O37/P$59)</f>
        <v>9.2971364819635551E-3</v>
      </c>
      <c r="Q37" s="9"/>
    </row>
    <row r="38" spans="1:17">
      <c r="A38" s="12"/>
      <c r="B38" s="25">
        <v>343.1</v>
      </c>
      <c r="C38" s="20" t="s">
        <v>39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14852175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14852175</v>
      </c>
      <c r="P38" s="47">
        <f t="shared" si="9"/>
        <v>1380.8269802900707</v>
      </c>
      <c r="Q38" s="9"/>
    </row>
    <row r="39" spans="1:17">
      <c r="A39" s="12"/>
      <c r="B39" s="25">
        <v>343.3</v>
      </c>
      <c r="C39" s="20" t="s">
        <v>40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2164412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2164412</v>
      </c>
      <c r="P39" s="47">
        <f t="shared" si="9"/>
        <v>201.22833767199702</v>
      </c>
      <c r="Q39" s="9"/>
    </row>
    <row r="40" spans="1:17">
      <c r="A40" s="12"/>
      <c r="B40" s="25">
        <v>343.4</v>
      </c>
      <c r="C40" s="20" t="s">
        <v>41</v>
      </c>
      <c r="D40" s="46">
        <v>830351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830351</v>
      </c>
      <c r="P40" s="47">
        <f t="shared" si="9"/>
        <v>77.198865749349196</v>
      </c>
      <c r="Q40" s="9"/>
    </row>
    <row r="41" spans="1:17">
      <c r="A41" s="12"/>
      <c r="B41" s="25">
        <v>343.5</v>
      </c>
      <c r="C41" s="20" t="s">
        <v>42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2982280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2982280</v>
      </c>
      <c r="P41" s="47">
        <f t="shared" si="9"/>
        <v>277.26664187430271</v>
      </c>
      <c r="Q41" s="9"/>
    </row>
    <row r="42" spans="1:17">
      <c r="A42" s="12"/>
      <c r="B42" s="25">
        <v>343.9</v>
      </c>
      <c r="C42" s="20" t="s">
        <v>43</v>
      </c>
      <c r="D42" s="46">
        <v>0</v>
      </c>
      <c r="E42" s="46">
        <v>30602</v>
      </c>
      <c r="F42" s="46">
        <v>0</v>
      </c>
      <c r="G42" s="46">
        <v>0</v>
      </c>
      <c r="H42" s="46">
        <v>0</v>
      </c>
      <c r="I42" s="46">
        <v>61890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92492</v>
      </c>
      <c r="P42" s="47">
        <f t="shared" si="9"/>
        <v>8.5991074748977319</v>
      </c>
      <c r="Q42" s="9"/>
    </row>
    <row r="43" spans="1:17">
      <c r="A43" s="12"/>
      <c r="B43" s="25">
        <v>347.2</v>
      </c>
      <c r="C43" s="20" t="s">
        <v>44</v>
      </c>
      <c r="D43" s="46">
        <v>116809</v>
      </c>
      <c r="E43" s="46">
        <v>15072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131881</v>
      </c>
      <c r="P43" s="47">
        <f t="shared" si="9"/>
        <v>12.261156563778357</v>
      </c>
      <c r="Q43" s="9"/>
    </row>
    <row r="44" spans="1:17">
      <c r="A44" s="12"/>
      <c r="B44" s="25">
        <v>347.4</v>
      </c>
      <c r="C44" s="20" t="s">
        <v>45</v>
      </c>
      <c r="D44" s="46">
        <v>10000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10000</v>
      </c>
      <c r="P44" s="47">
        <f t="shared" si="9"/>
        <v>0.92971364819635549</v>
      </c>
      <c r="Q44" s="9"/>
    </row>
    <row r="45" spans="1:17">
      <c r="A45" s="12"/>
      <c r="B45" s="25">
        <v>348.24</v>
      </c>
      <c r="C45" s="20" t="s">
        <v>116</v>
      </c>
      <c r="D45" s="46">
        <v>0</v>
      </c>
      <c r="E45" s="46">
        <v>5446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ref="O45:O57" si="10">SUM(D45:N45)</f>
        <v>5446</v>
      </c>
      <c r="P45" s="47">
        <f t="shared" si="9"/>
        <v>0.50632205280773523</v>
      </c>
      <c r="Q45" s="9"/>
    </row>
    <row r="46" spans="1:17" ht="15.75">
      <c r="A46" s="29" t="s">
        <v>34</v>
      </c>
      <c r="B46" s="30"/>
      <c r="C46" s="31"/>
      <c r="D46" s="32">
        <f t="shared" ref="D46:N46" si="11">SUM(D47:D48)</f>
        <v>40762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 t="shared" si="10"/>
        <v>40762</v>
      </c>
      <c r="P46" s="45">
        <f t="shared" si="9"/>
        <v>3.7896987727779843</v>
      </c>
      <c r="Q46" s="10"/>
    </row>
    <row r="47" spans="1:17">
      <c r="A47" s="13"/>
      <c r="B47" s="39">
        <v>351.1</v>
      </c>
      <c r="C47" s="21" t="s">
        <v>72</v>
      </c>
      <c r="D47" s="46">
        <v>40422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40422</v>
      </c>
      <c r="P47" s="47">
        <f t="shared" si="9"/>
        <v>3.7580885087393083</v>
      </c>
      <c r="Q47" s="9"/>
    </row>
    <row r="48" spans="1:17">
      <c r="A48" s="13"/>
      <c r="B48" s="39">
        <v>351.3</v>
      </c>
      <c r="C48" s="21" t="s">
        <v>48</v>
      </c>
      <c r="D48" s="46">
        <v>340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340</v>
      </c>
      <c r="P48" s="47">
        <f t="shared" si="9"/>
        <v>3.1610264038676089E-2</v>
      </c>
      <c r="Q48" s="9"/>
    </row>
    <row r="49" spans="1:120" ht="15.75">
      <c r="A49" s="29" t="s">
        <v>3</v>
      </c>
      <c r="B49" s="30"/>
      <c r="C49" s="31"/>
      <c r="D49" s="32">
        <f t="shared" ref="D49:N49" si="12">SUM(D50:D53)</f>
        <v>39665</v>
      </c>
      <c r="E49" s="32">
        <f t="shared" si="12"/>
        <v>12975</v>
      </c>
      <c r="F49" s="32">
        <f t="shared" si="12"/>
        <v>89</v>
      </c>
      <c r="G49" s="32">
        <f t="shared" si="12"/>
        <v>2</v>
      </c>
      <c r="H49" s="32">
        <f t="shared" si="12"/>
        <v>0</v>
      </c>
      <c r="I49" s="32">
        <f t="shared" si="12"/>
        <v>53531</v>
      </c>
      <c r="J49" s="32">
        <f t="shared" si="12"/>
        <v>5846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2"/>
        <v>0</v>
      </c>
      <c r="O49" s="32">
        <f t="shared" si="10"/>
        <v>112108</v>
      </c>
      <c r="P49" s="45">
        <f t="shared" si="9"/>
        <v>10.422833767199702</v>
      </c>
      <c r="Q49" s="10"/>
    </row>
    <row r="50" spans="1:120">
      <c r="A50" s="12"/>
      <c r="B50" s="25">
        <v>361.1</v>
      </c>
      <c r="C50" s="20" t="s">
        <v>50</v>
      </c>
      <c r="D50" s="46">
        <v>4816</v>
      </c>
      <c r="E50" s="46">
        <v>500</v>
      </c>
      <c r="F50" s="46">
        <v>89</v>
      </c>
      <c r="G50" s="46">
        <v>2</v>
      </c>
      <c r="H50" s="46">
        <v>0</v>
      </c>
      <c r="I50" s="46">
        <v>5848</v>
      </c>
      <c r="J50" s="46">
        <v>313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0"/>
        <v>11568</v>
      </c>
      <c r="P50" s="47">
        <f t="shared" si="9"/>
        <v>1.0754927482335441</v>
      </c>
      <c r="Q50" s="9"/>
    </row>
    <row r="51" spans="1:120">
      <c r="A51" s="12"/>
      <c r="B51" s="25">
        <v>362</v>
      </c>
      <c r="C51" s="20" t="s">
        <v>52</v>
      </c>
      <c r="D51" s="46">
        <v>0</v>
      </c>
      <c r="E51" s="46">
        <v>12475</v>
      </c>
      <c r="F51" s="46">
        <v>0</v>
      </c>
      <c r="G51" s="46">
        <v>0</v>
      </c>
      <c r="H51" s="46">
        <v>0</v>
      </c>
      <c r="I51" s="46">
        <v>32472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44947</v>
      </c>
      <c r="P51" s="47">
        <f t="shared" si="9"/>
        <v>4.178783934548159</v>
      </c>
      <c r="Q51" s="9"/>
    </row>
    <row r="52" spans="1:120">
      <c r="A52" s="12"/>
      <c r="B52" s="25">
        <v>365</v>
      </c>
      <c r="C52" s="20" t="s">
        <v>111</v>
      </c>
      <c r="D52" s="46">
        <v>39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39</v>
      </c>
      <c r="P52" s="47">
        <f t="shared" si="9"/>
        <v>3.6258832279657863E-3</v>
      </c>
      <c r="Q52" s="9"/>
    </row>
    <row r="53" spans="1:120">
      <c r="A53" s="12"/>
      <c r="B53" s="25">
        <v>369.9</v>
      </c>
      <c r="C53" s="20" t="s">
        <v>55</v>
      </c>
      <c r="D53" s="46">
        <v>34810</v>
      </c>
      <c r="E53" s="46">
        <v>0</v>
      </c>
      <c r="F53" s="46">
        <v>0</v>
      </c>
      <c r="G53" s="46">
        <v>0</v>
      </c>
      <c r="H53" s="46">
        <v>0</v>
      </c>
      <c r="I53" s="46">
        <v>15211</v>
      </c>
      <c r="J53" s="46">
        <v>5533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55554</v>
      </c>
      <c r="P53" s="47">
        <f t="shared" si="9"/>
        <v>5.1649312011900337</v>
      </c>
      <c r="Q53" s="9"/>
    </row>
    <row r="54" spans="1:120" ht="15.75">
      <c r="A54" s="29" t="s">
        <v>35</v>
      </c>
      <c r="B54" s="30"/>
      <c r="C54" s="31"/>
      <c r="D54" s="32">
        <f t="shared" ref="D54:N54" si="13">SUM(D55:D56)</f>
        <v>2000000</v>
      </c>
      <c r="E54" s="32">
        <f t="shared" si="13"/>
        <v>191107</v>
      </c>
      <c r="F54" s="32">
        <f t="shared" si="13"/>
        <v>857416</v>
      </c>
      <c r="G54" s="32">
        <f t="shared" si="13"/>
        <v>0</v>
      </c>
      <c r="H54" s="32">
        <f t="shared" si="13"/>
        <v>0</v>
      </c>
      <c r="I54" s="32">
        <f t="shared" si="13"/>
        <v>138665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3"/>
        <v>0</v>
      </c>
      <c r="O54" s="32">
        <f t="shared" si="10"/>
        <v>3187188</v>
      </c>
      <c r="P54" s="45">
        <f t="shared" si="9"/>
        <v>296.31721829676462</v>
      </c>
      <c r="Q54" s="9"/>
    </row>
    <row r="55" spans="1:120">
      <c r="A55" s="12"/>
      <c r="B55" s="25">
        <v>381</v>
      </c>
      <c r="C55" s="20" t="s">
        <v>56</v>
      </c>
      <c r="D55" s="46">
        <v>2000000</v>
      </c>
      <c r="E55" s="46">
        <v>191107</v>
      </c>
      <c r="F55" s="46">
        <v>857416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3048523</v>
      </c>
      <c r="P55" s="47">
        <f t="shared" si="9"/>
        <v>283.42534399404985</v>
      </c>
      <c r="Q55" s="9"/>
    </row>
    <row r="56" spans="1:120" ht="15.75" thickBot="1">
      <c r="A56" s="12"/>
      <c r="B56" s="25">
        <v>389.4</v>
      </c>
      <c r="C56" s="20" t="s">
        <v>149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138665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0"/>
        <v>138665</v>
      </c>
      <c r="P56" s="47">
        <f t="shared" si="9"/>
        <v>12.891874302714763</v>
      </c>
      <c r="Q56" s="9"/>
    </row>
    <row r="57" spans="1:120" ht="16.5" thickBot="1">
      <c r="A57" s="14" t="s">
        <v>46</v>
      </c>
      <c r="B57" s="23"/>
      <c r="C57" s="22"/>
      <c r="D57" s="15">
        <f t="shared" ref="D57:N57" si="14">SUM(D5,D12,D17,D32,D46,D49,D54)</f>
        <v>12563585</v>
      </c>
      <c r="E57" s="15">
        <f t="shared" si="14"/>
        <v>1346661</v>
      </c>
      <c r="F57" s="15">
        <f t="shared" si="14"/>
        <v>857505</v>
      </c>
      <c r="G57" s="15">
        <f t="shared" si="14"/>
        <v>1207739</v>
      </c>
      <c r="H57" s="15">
        <f t="shared" si="14"/>
        <v>0</v>
      </c>
      <c r="I57" s="15">
        <f t="shared" si="14"/>
        <v>20267953</v>
      </c>
      <c r="J57" s="15">
        <f t="shared" si="14"/>
        <v>2090543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 t="shared" si="14"/>
        <v>0</v>
      </c>
      <c r="O57" s="15">
        <f t="shared" si="10"/>
        <v>38333986</v>
      </c>
      <c r="P57" s="38">
        <f t="shared" si="9"/>
        <v>3563.9629973968017</v>
      </c>
      <c r="Q57" s="6"/>
      <c r="R57" s="2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</row>
    <row r="58" spans="1:120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9"/>
    </row>
    <row r="59" spans="1:120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51" t="s">
        <v>150</v>
      </c>
      <c r="N59" s="51"/>
      <c r="O59" s="51"/>
      <c r="P59" s="43">
        <v>10756</v>
      </c>
    </row>
    <row r="60" spans="1:120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  <row r="61" spans="1:120" ht="15.75" customHeight="1" thickBot="1">
      <c r="A61" s="55" t="s">
        <v>75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7"/>
    </row>
  </sheetData>
  <mergeCells count="10">
    <mergeCell ref="M59:O59"/>
    <mergeCell ref="A60:P60"/>
    <mergeCell ref="A61:P6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132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6625633</v>
      </c>
      <c r="E5" s="27">
        <f t="shared" si="0"/>
        <v>571527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0" si="1">SUM(D5:M5)</f>
        <v>7197160</v>
      </c>
      <c r="O5" s="33">
        <f t="shared" ref="O5:O36" si="2">(N5/O$56)</f>
        <v>687.40783190066861</v>
      </c>
      <c r="P5" s="6"/>
    </row>
    <row r="6" spans="1:133">
      <c r="A6" s="12"/>
      <c r="B6" s="25">
        <v>311</v>
      </c>
      <c r="C6" s="20" t="s">
        <v>2</v>
      </c>
      <c r="D6" s="46">
        <v>4489384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4489384</v>
      </c>
      <c r="O6" s="47">
        <f t="shared" si="2"/>
        <v>428.78548233046803</v>
      </c>
      <c r="P6" s="9"/>
    </row>
    <row r="7" spans="1:133">
      <c r="A7" s="12"/>
      <c r="B7" s="25">
        <v>312.41000000000003</v>
      </c>
      <c r="C7" s="20" t="s">
        <v>77</v>
      </c>
      <c r="D7" s="46">
        <v>245558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245558</v>
      </c>
      <c r="O7" s="47">
        <f t="shared" si="2"/>
        <v>23.453486150907356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571527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571527</v>
      </c>
      <c r="O8" s="47">
        <f t="shared" si="2"/>
        <v>54.587106017191978</v>
      </c>
      <c r="P8" s="9"/>
    </row>
    <row r="9" spans="1:133">
      <c r="A9" s="12"/>
      <c r="B9" s="25">
        <v>314.89999999999998</v>
      </c>
      <c r="C9" s="20" t="s">
        <v>12</v>
      </c>
      <c r="D9" s="46">
        <v>1481057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1481057</v>
      </c>
      <c r="O9" s="47">
        <f t="shared" si="2"/>
        <v>141.45721107927412</v>
      </c>
      <c r="P9" s="9"/>
    </row>
    <row r="10" spans="1:133">
      <c r="A10" s="12"/>
      <c r="B10" s="25">
        <v>315</v>
      </c>
      <c r="C10" s="20" t="s">
        <v>96</v>
      </c>
      <c r="D10" s="46">
        <v>361901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361901</v>
      </c>
      <c r="O10" s="47">
        <f t="shared" si="2"/>
        <v>34.565520534861506</v>
      </c>
      <c r="P10" s="9"/>
    </row>
    <row r="11" spans="1:133">
      <c r="A11" s="12"/>
      <c r="B11" s="25">
        <v>316</v>
      </c>
      <c r="C11" s="20" t="s">
        <v>97</v>
      </c>
      <c r="D11" s="46">
        <v>47733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47733</v>
      </c>
      <c r="O11" s="47">
        <f t="shared" si="2"/>
        <v>4.5590257879656164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571211</v>
      </c>
      <c r="E12" s="32">
        <f t="shared" si="3"/>
        <v>10623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581834</v>
      </c>
      <c r="O12" s="45">
        <f t="shared" si="2"/>
        <v>55.571537726838585</v>
      </c>
      <c r="P12" s="10"/>
    </row>
    <row r="13" spans="1:133">
      <c r="A13" s="12"/>
      <c r="B13" s="25">
        <v>322</v>
      </c>
      <c r="C13" s="20" t="s">
        <v>0</v>
      </c>
      <c r="D13" s="46">
        <v>176589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176589</v>
      </c>
      <c r="O13" s="47">
        <f t="shared" si="2"/>
        <v>16.86618911174785</v>
      </c>
      <c r="P13" s="9"/>
    </row>
    <row r="14" spans="1:133">
      <c r="A14" s="12"/>
      <c r="B14" s="25">
        <v>323.10000000000002</v>
      </c>
      <c r="C14" s="20" t="s">
        <v>16</v>
      </c>
      <c r="D14" s="46">
        <v>309220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309220</v>
      </c>
      <c r="O14" s="47">
        <f t="shared" si="2"/>
        <v>29.533906399235914</v>
      </c>
      <c r="P14" s="9"/>
    </row>
    <row r="15" spans="1:133">
      <c r="A15" s="12"/>
      <c r="B15" s="25">
        <v>323.7</v>
      </c>
      <c r="C15" s="20" t="s">
        <v>17</v>
      </c>
      <c r="D15" s="46">
        <v>85402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85402</v>
      </c>
      <c r="O15" s="47">
        <f t="shared" si="2"/>
        <v>8.1568290353390633</v>
      </c>
      <c r="P15" s="9"/>
    </row>
    <row r="16" spans="1:133">
      <c r="A16" s="12"/>
      <c r="B16" s="25">
        <v>325.2</v>
      </c>
      <c r="C16" s="20" t="s">
        <v>114</v>
      </c>
      <c r="D16" s="46">
        <v>0</v>
      </c>
      <c r="E16" s="46">
        <v>10623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10623</v>
      </c>
      <c r="O16" s="47">
        <f t="shared" si="2"/>
        <v>1.0146131805157592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SUM(D18:D28)</f>
        <v>988729</v>
      </c>
      <c r="E17" s="32">
        <f t="shared" si="4"/>
        <v>334138</v>
      </c>
      <c r="F17" s="32">
        <f t="shared" si="4"/>
        <v>0</v>
      </c>
      <c r="G17" s="32">
        <f t="shared" si="4"/>
        <v>6878872</v>
      </c>
      <c r="H17" s="32">
        <f t="shared" si="4"/>
        <v>0</v>
      </c>
      <c r="I17" s="32">
        <f t="shared" si="4"/>
        <v>204</v>
      </c>
      <c r="J17" s="32">
        <f t="shared" si="4"/>
        <v>3908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8205851</v>
      </c>
      <c r="O17" s="45">
        <f t="shared" si="2"/>
        <v>783.74890162368672</v>
      </c>
      <c r="P17" s="10"/>
    </row>
    <row r="18" spans="1:16">
      <c r="A18" s="12"/>
      <c r="B18" s="25">
        <v>331.2</v>
      </c>
      <c r="C18" s="20" t="s">
        <v>18</v>
      </c>
      <c r="D18" s="46">
        <v>50995</v>
      </c>
      <c r="E18" s="46">
        <v>0</v>
      </c>
      <c r="F18" s="46">
        <v>0</v>
      </c>
      <c r="G18" s="46">
        <v>0</v>
      </c>
      <c r="H18" s="46">
        <v>0</v>
      </c>
      <c r="I18" s="46">
        <v>204</v>
      </c>
      <c r="J18" s="46">
        <v>3908</v>
      </c>
      <c r="K18" s="46">
        <v>0</v>
      </c>
      <c r="L18" s="46">
        <v>0</v>
      </c>
      <c r="M18" s="46">
        <v>0</v>
      </c>
      <c r="N18" s="46">
        <f t="shared" si="1"/>
        <v>55107</v>
      </c>
      <c r="O18" s="47">
        <f t="shared" si="2"/>
        <v>5.2633237822349574</v>
      </c>
      <c r="P18" s="9"/>
    </row>
    <row r="19" spans="1:16">
      <c r="A19" s="12"/>
      <c r="B19" s="25">
        <v>331.5</v>
      </c>
      <c r="C19" s="20" t="s">
        <v>91</v>
      </c>
      <c r="D19" s="46">
        <v>0</v>
      </c>
      <c r="E19" s="46">
        <v>0</v>
      </c>
      <c r="F19" s="46">
        <v>0</v>
      </c>
      <c r="G19" s="46">
        <v>1324006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1324006</v>
      </c>
      <c r="O19" s="47">
        <f t="shared" si="2"/>
        <v>126.45711556829035</v>
      </c>
      <c r="P19" s="9"/>
    </row>
    <row r="20" spans="1:16">
      <c r="A20" s="12"/>
      <c r="B20" s="25">
        <v>334.35</v>
      </c>
      <c r="C20" s="20" t="s">
        <v>80</v>
      </c>
      <c r="D20" s="46">
        <v>0</v>
      </c>
      <c r="E20" s="46">
        <v>0</v>
      </c>
      <c r="F20" s="46">
        <v>0</v>
      </c>
      <c r="G20" s="46">
        <v>112263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112263</v>
      </c>
      <c r="O20" s="47">
        <f t="shared" si="2"/>
        <v>10.722349570200572</v>
      </c>
      <c r="P20" s="9"/>
    </row>
    <row r="21" spans="1:16">
      <c r="A21" s="12"/>
      <c r="B21" s="25">
        <v>334.49</v>
      </c>
      <c r="C21" s="20" t="s">
        <v>98</v>
      </c>
      <c r="D21" s="46">
        <v>0</v>
      </c>
      <c r="E21" s="46">
        <v>0</v>
      </c>
      <c r="F21" s="46">
        <v>0</v>
      </c>
      <c r="G21" s="46">
        <v>5442603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5">SUM(D21:M21)</f>
        <v>5442603</v>
      </c>
      <c r="O21" s="47">
        <f t="shared" si="2"/>
        <v>519.82836676217767</v>
      </c>
      <c r="P21" s="9"/>
    </row>
    <row r="22" spans="1:16">
      <c r="A22" s="12"/>
      <c r="B22" s="25">
        <v>335.12</v>
      </c>
      <c r="C22" s="20" t="s">
        <v>99</v>
      </c>
      <c r="D22" s="46">
        <v>287895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287895</v>
      </c>
      <c r="O22" s="47">
        <f t="shared" si="2"/>
        <v>27.497134670487107</v>
      </c>
      <c r="P22" s="9"/>
    </row>
    <row r="23" spans="1:16">
      <c r="A23" s="12"/>
      <c r="B23" s="25">
        <v>335.14</v>
      </c>
      <c r="C23" s="20" t="s">
        <v>100</v>
      </c>
      <c r="D23" s="46">
        <v>6717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6717</v>
      </c>
      <c r="O23" s="47">
        <f t="shared" si="2"/>
        <v>0.64154727793696276</v>
      </c>
      <c r="P23" s="9"/>
    </row>
    <row r="24" spans="1:16">
      <c r="A24" s="12"/>
      <c r="B24" s="25">
        <v>335.15</v>
      </c>
      <c r="C24" s="20" t="s">
        <v>101</v>
      </c>
      <c r="D24" s="46">
        <v>5185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5185</v>
      </c>
      <c r="O24" s="47">
        <f t="shared" si="2"/>
        <v>0.49522445081184335</v>
      </c>
      <c r="P24" s="9"/>
    </row>
    <row r="25" spans="1:16">
      <c r="A25" s="12"/>
      <c r="B25" s="25">
        <v>335.18</v>
      </c>
      <c r="C25" s="20" t="s">
        <v>102</v>
      </c>
      <c r="D25" s="46">
        <v>589750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589750</v>
      </c>
      <c r="O25" s="47">
        <f t="shared" si="2"/>
        <v>56.327602674307542</v>
      </c>
      <c r="P25" s="9"/>
    </row>
    <row r="26" spans="1:16">
      <c r="A26" s="12"/>
      <c r="B26" s="25">
        <v>335.49</v>
      </c>
      <c r="C26" s="20" t="s">
        <v>27</v>
      </c>
      <c r="D26" s="46">
        <v>48187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48187</v>
      </c>
      <c r="O26" s="47">
        <f t="shared" si="2"/>
        <v>4.602387774594078</v>
      </c>
      <c r="P26" s="9"/>
    </row>
    <row r="27" spans="1:16">
      <c r="A27" s="12"/>
      <c r="B27" s="25">
        <v>337.6</v>
      </c>
      <c r="C27" s="20" t="s">
        <v>133</v>
      </c>
      <c r="D27" s="46">
        <v>0</v>
      </c>
      <c r="E27" s="46">
        <v>51787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51787</v>
      </c>
      <c r="O27" s="47">
        <f t="shared" si="2"/>
        <v>4.9462273161413561</v>
      </c>
      <c r="P27" s="9"/>
    </row>
    <row r="28" spans="1:16">
      <c r="A28" s="12"/>
      <c r="B28" s="25">
        <v>339</v>
      </c>
      <c r="C28" s="20" t="s">
        <v>28</v>
      </c>
      <c r="D28" s="46">
        <v>0</v>
      </c>
      <c r="E28" s="46">
        <v>282351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282351</v>
      </c>
      <c r="O28" s="47">
        <f t="shared" si="2"/>
        <v>26.967621776504298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SUM(D30:D42)</f>
        <v>1312746</v>
      </c>
      <c r="E29" s="32">
        <f t="shared" si="6"/>
        <v>3620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18881960</v>
      </c>
      <c r="J29" s="32">
        <f t="shared" si="6"/>
        <v>2322111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22520437</v>
      </c>
      <c r="O29" s="45">
        <f t="shared" si="2"/>
        <v>2150.9490926456542</v>
      </c>
      <c r="P29" s="10"/>
    </row>
    <row r="30" spans="1:16">
      <c r="A30" s="12"/>
      <c r="B30" s="25">
        <v>341.2</v>
      </c>
      <c r="C30" s="20" t="s">
        <v>103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2322111</v>
      </c>
      <c r="K30" s="46">
        <v>0</v>
      </c>
      <c r="L30" s="46">
        <v>0</v>
      </c>
      <c r="M30" s="46">
        <v>0</v>
      </c>
      <c r="N30" s="46">
        <f t="shared" ref="N30:N41" si="7">SUM(D30:M30)</f>
        <v>2322111</v>
      </c>
      <c r="O30" s="47">
        <f t="shared" si="2"/>
        <v>221.78710601719197</v>
      </c>
      <c r="P30" s="9"/>
    </row>
    <row r="31" spans="1:16">
      <c r="A31" s="12"/>
      <c r="B31" s="25">
        <v>341.9</v>
      </c>
      <c r="C31" s="20" t="s">
        <v>104</v>
      </c>
      <c r="D31" s="46">
        <v>104753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104753</v>
      </c>
      <c r="O31" s="47">
        <f t="shared" si="2"/>
        <v>10.005062082139446</v>
      </c>
      <c r="P31" s="9"/>
    </row>
    <row r="32" spans="1:16">
      <c r="A32" s="12"/>
      <c r="B32" s="25">
        <v>342.1</v>
      </c>
      <c r="C32" s="20" t="s">
        <v>38</v>
      </c>
      <c r="D32" s="46">
        <v>317425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317425</v>
      </c>
      <c r="O32" s="47">
        <f t="shared" si="2"/>
        <v>30.317574021012415</v>
      </c>
      <c r="P32" s="9"/>
    </row>
    <row r="33" spans="1:16">
      <c r="A33" s="12"/>
      <c r="B33" s="25">
        <v>342.5</v>
      </c>
      <c r="C33" s="20" t="s">
        <v>81</v>
      </c>
      <c r="D33" s="46">
        <v>22468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22468</v>
      </c>
      <c r="O33" s="47">
        <f t="shared" si="2"/>
        <v>2.145940783190067</v>
      </c>
      <c r="P33" s="9"/>
    </row>
    <row r="34" spans="1:16">
      <c r="A34" s="12"/>
      <c r="B34" s="25">
        <v>342.9</v>
      </c>
      <c r="C34" s="20" t="s">
        <v>86</v>
      </c>
      <c r="D34" s="46">
        <v>0</v>
      </c>
      <c r="E34" s="46">
        <v>1050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1050</v>
      </c>
      <c r="O34" s="47">
        <f t="shared" si="2"/>
        <v>0.10028653295128939</v>
      </c>
      <c r="P34" s="9"/>
    </row>
    <row r="35" spans="1:16">
      <c r="A35" s="12"/>
      <c r="B35" s="25">
        <v>343.1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14454678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14454678</v>
      </c>
      <c r="O35" s="47">
        <f t="shared" si="2"/>
        <v>1380.5805157593122</v>
      </c>
      <c r="P35" s="9"/>
    </row>
    <row r="36" spans="1:16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1802830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1802830</v>
      </c>
      <c r="O36" s="47">
        <f t="shared" si="2"/>
        <v>172.19006685768863</v>
      </c>
      <c r="P36" s="9"/>
    </row>
    <row r="37" spans="1:16">
      <c r="A37" s="12"/>
      <c r="B37" s="25">
        <v>343.4</v>
      </c>
      <c r="C37" s="20" t="s">
        <v>41</v>
      </c>
      <c r="D37" s="46">
        <v>819832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819832</v>
      </c>
      <c r="O37" s="47">
        <f t="shared" ref="O37:O54" si="8">(N37/O$56)</f>
        <v>78.302960840496652</v>
      </c>
      <c r="P37" s="9"/>
    </row>
    <row r="38" spans="1:16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2563666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2563666</v>
      </c>
      <c r="O38" s="47">
        <f t="shared" si="8"/>
        <v>244.85826170009551</v>
      </c>
      <c r="P38" s="9"/>
    </row>
    <row r="39" spans="1:16">
      <c r="A39" s="12"/>
      <c r="B39" s="25">
        <v>343.9</v>
      </c>
      <c r="C39" s="20" t="s">
        <v>43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60786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60786</v>
      </c>
      <c r="O39" s="47">
        <f t="shared" si="8"/>
        <v>5.8057306590257882</v>
      </c>
      <c r="P39" s="9"/>
    </row>
    <row r="40" spans="1:16">
      <c r="A40" s="12"/>
      <c r="B40" s="25">
        <v>347.2</v>
      </c>
      <c r="C40" s="20" t="s">
        <v>44</v>
      </c>
      <c r="D40" s="46">
        <v>44518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44518</v>
      </c>
      <c r="O40" s="47">
        <f t="shared" si="8"/>
        <v>4.2519579751671444</v>
      </c>
      <c r="P40" s="9"/>
    </row>
    <row r="41" spans="1:16">
      <c r="A41" s="12"/>
      <c r="B41" s="25">
        <v>347.4</v>
      </c>
      <c r="C41" s="20" t="s">
        <v>45</v>
      </c>
      <c r="D41" s="46">
        <v>3750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3750</v>
      </c>
      <c r="O41" s="47">
        <f t="shared" si="8"/>
        <v>0.35816618911174786</v>
      </c>
      <c r="P41" s="9"/>
    </row>
    <row r="42" spans="1:16">
      <c r="A42" s="12"/>
      <c r="B42" s="25">
        <v>348.24</v>
      </c>
      <c r="C42" s="20" t="s">
        <v>116</v>
      </c>
      <c r="D42" s="46">
        <v>0</v>
      </c>
      <c r="E42" s="46">
        <v>2570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54" si="9">SUM(D42:M42)</f>
        <v>2570</v>
      </c>
      <c r="O42" s="47">
        <f t="shared" si="8"/>
        <v>0.24546322827125119</v>
      </c>
      <c r="P42" s="9"/>
    </row>
    <row r="43" spans="1:16" ht="15.75">
      <c r="A43" s="29" t="s">
        <v>34</v>
      </c>
      <c r="B43" s="30"/>
      <c r="C43" s="31"/>
      <c r="D43" s="32">
        <f t="shared" ref="D43:M43" si="10">SUM(D44:D45)</f>
        <v>37367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37367</v>
      </c>
      <c r="O43" s="45">
        <f t="shared" si="8"/>
        <v>3.568958930276982</v>
      </c>
      <c r="P43" s="10"/>
    </row>
    <row r="44" spans="1:16">
      <c r="A44" s="13"/>
      <c r="B44" s="39">
        <v>351.1</v>
      </c>
      <c r="C44" s="21" t="s">
        <v>72</v>
      </c>
      <c r="D44" s="46">
        <v>33667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33667</v>
      </c>
      <c r="O44" s="47">
        <f t="shared" si="8"/>
        <v>3.2155682903533904</v>
      </c>
      <c r="P44" s="9"/>
    </row>
    <row r="45" spans="1:16">
      <c r="A45" s="13"/>
      <c r="B45" s="39">
        <v>351.3</v>
      </c>
      <c r="C45" s="21" t="s">
        <v>48</v>
      </c>
      <c r="D45" s="46">
        <v>3700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3700</v>
      </c>
      <c r="O45" s="47">
        <f t="shared" si="8"/>
        <v>0.35339063992359121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SUM(D47:D51)</f>
        <v>63170</v>
      </c>
      <c r="E46" s="32">
        <f t="shared" si="11"/>
        <v>14624</v>
      </c>
      <c r="F46" s="32">
        <f t="shared" si="11"/>
        <v>109</v>
      </c>
      <c r="G46" s="32">
        <f t="shared" si="11"/>
        <v>17</v>
      </c>
      <c r="H46" s="32">
        <f t="shared" si="11"/>
        <v>0</v>
      </c>
      <c r="I46" s="32">
        <f t="shared" si="11"/>
        <v>102420</v>
      </c>
      <c r="J46" s="32">
        <f t="shared" si="11"/>
        <v>15741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196081</v>
      </c>
      <c r="O46" s="45">
        <f t="shared" si="8"/>
        <v>18.727889207258833</v>
      </c>
      <c r="P46" s="10"/>
    </row>
    <row r="47" spans="1:16">
      <c r="A47" s="12"/>
      <c r="B47" s="25">
        <v>361.1</v>
      </c>
      <c r="C47" s="20" t="s">
        <v>50</v>
      </c>
      <c r="D47" s="46">
        <v>28784</v>
      </c>
      <c r="E47" s="46">
        <v>1373</v>
      </c>
      <c r="F47" s="46">
        <v>109</v>
      </c>
      <c r="G47" s="46">
        <v>17</v>
      </c>
      <c r="H47" s="46">
        <v>0</v>
      </c>
      <c r="I47" s="46">
        <v>53126</v>
      </c>
      <c r="J47" s="46">
        <v>5853</v>
      </c>
      <c r="K47" s="46">
        <v>0</v>
      </c>
      <c r="L47" s="46">
        <v>0</v>
      </c>
      <c r="M47" s="46">
        <v>0</v>
      </c>
      <c r="N47" s="46">
        <f t="shared" si="9"/>
        <v>89262</v>
      </c>
      <c r="O47" s="47">
        <f t="shared" si="8"/>
        <v>8.5255014326647558</v>
      </c>
      <c r="P47" s="9"/>
    </row>
    <row r="48" spans="1:16">
      <c r="A48" s="12"/>
      <c r="B48" s="25">
        <v>362</v>
      </c>
      <c r="C48" s="20" t="s">
        <v>52</v>
      </c>
      <c r="D48" s="46">
        <v>0</v>
      </c>
      <c r="E48" s="46">
        <v>5275</v>
      </c>
      <c r="F48" s="46">
        <v>0</v>
      </c>
      <c r="G48" s="46">
        <v>0</v>
      </c>
      <c r="H48" s="46">
        <v>0</v>
      </c>
      <c r="I48" s="46">
        <v>32604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37879</v>
      </c>
      <c r="O48" s="47">
        <f t="shared" si="8"/>
        <v>3.6178605539637059</v>
      </c>
      <c r="P48" s="9"/>
    </row>
    <row r="49" spans="1:119">
      <c r="A49" s="12"/>
      <c r="B49" s="25">
        <v>365</v>
      </c>
      <c r="C49" s="20" t="s">
        <v>111</v>
      </c>
      <c r="D49" s="46">
        <v>1552</v>
      </c>
      <c r="E49" s="46">
        <v>0</v>
      </c>
      <c r="F49" s="46">
        <v>0</v>
      </c>
      <c r="G49" s="46">
        <v>0</v>
      </c>
      <c r="H49" s="46">
        <v>0</v>
      </c>
      <c r="I49" s="46">
        <v>3955</v>
      </c>
      <c r="J49" s="46">
        <v>350</v>
      </c>
      <c r="K49" s="46">
        <v>0</v>
      </c>
      <c r="L49" s="46">
        <v>0</v>
      </c>
      <c r="M49" s="46">
        <v>0</v>
      </c>
      <c r="N49" s="46">
        <f t="shared" si="9"/>
        <v>5857</v>
      </c>
      <c r="O49" s="47">
        <f t="shared" si="8"/>
        <v>0.55940783190066856</v>
      </c>
      <c r="P49" s="9"/>
    </row>
    <row r="50" spans="1:119">
      <c r="A50" s="12"/>
      <c r="B50" s="25">
        <v>366</v>
      </c>
      <c r="C50" s="20" t="s">
        <v>54</v>
      </c>
      <c r="D50" s="46">
        <v>0</v>
      </c>
      <c r="E50" s="46">
        <v>7976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7976</v>
      </c>
      <c r="O50" s="47">
        <f t="shared" si="8"/>
        <v>0.76179560649474687</v>
      </c>
      <c r="P50" s="9"/>
    </row>
    <row r="51" spans="1:119">
      <c r="A51" s="12"/>
      <c r="B51" s="25">
        <v>369.9</v>
      </c>
      <c r="C51" s="20" t="s">
        <v>55</v>
      </c>
      <c r="D51" s="46">
        <v>32834</v>
      </c>
      <c r="E51" s="46">
        <v>0</v>
      </c>
      <c r="F51" s="46">
        <v>0</v>
      </c>
      <c r="G51" s="46">
        <v>0</v>
      </c>
      <c r="H51" s="46">
        <v>0</v>
      </c>
      <c r="I51" s="46">
        <v>12735</v>
      </c>
      <c r="J51" s="46">
        <v>9538</v>
      </c>
      <c r="K51" s="46">
        <v>0</v>
      </c>
      <c r="L51" s="46">
        <v>0</v>
      </c>
      <c r="M51" s="46">
        <v>0</v>
      </c>
      <c r="N51" s="46">
        <f t="shared" si="9"/>
        <v>55107</v>
      </c>
      <c r="O51" s="47">
        <f t="shared" si="8"/>
        <v>5.2633237822349574</v>
      </c>
      <c r="P51" s="9"/>
    </row>
    <row r="52" spans="1:119" ht="15.75">
      <c r="A52" s="29" t="s">
        <v>35</v>
      </c>
      <c r="B52" s="30"/>
      <c r="C52" s="31"/>
      <c r="D52" s="32">
        <f t="shared" ref="D52:M52" si="12">SUM(D53:D53)</f>
        <v>2000000</v>
      </c>
      <c r="E52" s="32">
        <f t="shared" si="12"/>
        <v>183832</v>
      </c>
      <c r="F52" s="32">
        <f t="shared" si="12"/>
        <v>849789</v>
      </c>
      <c r="G52" s="32">
        <f t="shared" si="12"/>
        <v>0</v>
      </c>
      <c r="H52" s="32">
        <f t="shared" si="12"/>
        <v>0</v>
      </c>
      <c r="I52" s="32">
        <f t="shared" si="12"/>
        <v>0</v>
      </c>
      <c r="J52" s="32">
        <f t="shared" si="12"/>
        <v>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9"/>
        <v>3033621</v>
      </c>
      <c r="O52" s="45">
        <f t="shared" si="8"/>
        <v>289.74412607449858</v>
      </c>
      <c r="P52" s="9"/>
    </row>
    <row r="53" spans="1:119" ht="15.75" thickBot="1">
      <c r="A53" s="12"/>
      <c r="B53" s="25">
        <v>381</v>
      </c>
      <c r="C53" s="20" t="s">
        <v>56</v>
      </c>
      <c r="D53" s="46">
        <v>2000000</v>
      </c>
      <c r="E53" s="46">
        <v>183832</v>
      </c>
      <c r="F53" s="46">
        <v>849789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3033621</v>
      </c>
      <c r="O53" s="47">
        <f t="shared" si="8"/>
        <v>289.74412607449858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SUM(D5,D12,D17,D29,D43,D46,D52)</f>
        <v>11598856</v>
      </c>
      <c r="E54" s="15">
        <f t="shared" si="13"/>
        <v>1118364</v>
      </c>
      <c r="F54" s="15">
        <f t="shared" si="13"/>
        <v>849898</v>
      </c>
      <c r="G54" s="15">
        <f t="shared" si="13"/>
        <v>6878889</v>
      </c>
      <c r="H54" s="15">
        <f t="shared" si="13"/>
        <v>0</v>
      </c>
      <c r="I54" s="15">
        <f t="shared" si="13"/>
        <v>18984584</v>
      </c>
      <c r="J54" s="15">
        <f t="shared" si="13"/>
        <v>2341760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9"/>
        <v>41772351</v>
      </c>
      <c r="O54" s="38">
        <f t="shared" si="8"/>
        <v>3989.7183381088826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134</v>
      </c>
      <c r="M56" s="51"/>
      <c r="N56" s="51"/>
      <c r="O56" s="43">
        <v>10470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6429524</v>
      </c>
      <c r="E5" s="27">
        <f t="shared" si="0"/>
        <v>609820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7039344</v>
      </c>
      <c r="O5" s="33">
        <f t="shared" ref="O5:O36" si="2">(N5/O$59)</f>
        <v>683.56418722081958</v>
      </c>
      <c r="P5" s="6"/>
    </row>
    <row r="6" spans="1:133">
      <c r="A6" s="12"/>
      <c r="B6" s="25">
        <v>311</v>
      </c>
      <c r="C6" s="20" t="s">
        <v>2</v>
      </c>
      <c r="D6" s="46">
        <v>4280381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4280381</v>
      </c>
      <c r="O6" s="47">
        <f t="shared" si="2"/>
        <v>415.65167993785201</v>
      </c>
      <c r="P6" s="9"/>
    </row>
    <row r="7" spans="1:133">
      <c r="A7" s="12"/>
      <c r="B7" s="25">
        <v>312.10000000000002</v>
      </c>
      <c r="C7" s="20" t="s">
        <v>10</v>
      </c>
      <c r="D7" s="46">
        <v>258854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258854</v>
      </c>
      <c r="O7" s="47">
        <f t="shared" si="2"/>
        <v>25.136337152845211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609820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609820</v>
      </c>
      <c r="O8" s="47">
        <f t="shared" si="2"/>
        <v>59.217323752184889</v>
      </c>
      <c r="P8" s="9"/>
    </row>
    <row r="9" spans="1:133">
      <c r="A9" s="12"/>
      <c r="B9" s="25">
        <v>314.89999999999998</v>
      </c>
      <c r="C9" s="20" t="s">
        <v>12</v>
      </c>
      <c r="D9" s="46">
        <v>1506043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1506043</v>
      </c>
      <c r="O9" s="47">
        <f t="shared" si="2"/>
        <v>146.24616430374829</v>
      </c>
      <c r="P9" s="9"/>
    </row>
    <row r="10" spans="1:133">
      <c r="A10" s="12"/>
      <c r="B10" s="25">
        <v>315</v>
      </c>
      <c r="C10" s="20" t="s">
        <v>96</v>
      </c>
      <c r="D10" s="46">
        <v>332749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332749</v>
      </c>
      <c r="O10" s="47">
        <f t="shared" si="2"/>
        <v>32.312002330549625</v>
      </c>
      <c r="P10" s="9"/>
    </row>
    <row r="11" spans="1:133">
      <c r="A11" s="12"/>
      <c r="B11" s="25">
        <v>316</v>
      </c>
      <c r="C11" s="20" t="s">
        <v>97</v>
      </c>
      <c r="D11" s="46">
        <v>51497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51497</v>
      </c>
      <c r="O11" s="47">
        <f t="shared" si="2"/>
        <v>5.0006797436395418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554231</v>
      </c>
      <c r="E12" s="32">
        <f t="shared" si="3"/>
        <v>10629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564860</v>
      </c>
      <c r="O12" s="45">
        <f t="shared" si="2"/>
        <v>54.851427461643034</v>
      </c>
      <c r="P12" s="10"/>
    </row>
    <row r="13" spans="1:133">
      <c r="A13" s="12"/>
      <c r="B13" s="25">
        <v>322</v>
      </c>
      <c r="C13" s="20" t="s">
        <v>0</v>
      </c>
      <c r="D13" s="46">
        <v>185108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185108</v>
      </c>
      <c r="O13" s="47">
        <f t="shared" si="2"/>
        <v>17.975140804039619</v>
      </c>
      <c r="P13" s="9"/>
    </row>
    <row r="14" spans="1:133">
      <c r="A14" s="12"/>
      <c r="B14" s="25">
        <v>323.10000000000002</v>
      </c>
      <c r="C14" s="20" t="s">
        <v>16</v>
      </c>
      <c r="D14" s="46">
        <v>289255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289255</v>
      </c>
      <c r="O14" s="47">
        <f t="shared" si="2"/>
        <v>28.088463779374635</v>
      </c>
      <c r="P14" s="9"/>
    </row>
    <row r="15" spans="1:133">
      <c r="A15" s="12"/>
      <c r="B15" s="25">
        <v>323.7</v>
      </c>
      <c r="C15" s="20" t="s">
        <v>17</v>
      </c>
      <c r="D15" s="46">
        <v>79868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79868</v>
      </c>
      <c r="O15" s="47">
        <f t="shared" si="2"/>
        <v>7.7556807147018842</v>
      </c>
      <c r="P15" s="9"/>
    </row>
    <row r="16" spans="1:133">
      <c r="A16" s="12"/>
      <c r="B16" s="25">
        <v>325.2</v>
      </c>
      <c r="C16" s="20" t="s">
        <v>114</v>
      </c>
      <c r="D16" s="46">
        <v>0</v>
      </c>
      <c r="E16" s="46">
        <v>10629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10629</v>
      </c>
      <c r="O16" s="47">
        <f t="shared" si="2"/>
        <v>1.0321421635268984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SUM(D18:D29)</f>
        <v>1235005</v>
      </c>
      <c r="E17" s="32">
        <f t="shared" si="4"/>
        <v>778224</v>
      </c>
      <c r="F17" s="32">
        <f t="shared" si="4"/>
        <v>0</v>
      </c>
      <c r="G17" s="32">
        <f t="shared" si="4"/>
        <v>1710221</v>
      </c>
      <c r="H17" s="32">
        <f t="shared" si="4"/>
        <v>0</v>
      </c>
      <c r="I17" s="32">
        <f t="shared" si="4"/>
        <v>69345</v>
      </c>
      <c r="J17" s="32">
        <f t="shared" si="4"/>
        <v>6061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3798856</v>
      </c>
      <c r="O17" s="45">
        <f t="shared" si="2"/>
        <v>368.89260050495244</v>
      </c>
      <c r="P17" s="10"/>
    </row>
    <row r="18" spans="1:16">
      <c r="A18" s="12"/>
      <c r="B18" s="25">
        <v>331.2</v>
      </c>
      <c r="C18" s="20" t="s">
        <v>18</v>
      </c>
      <c r="D18" s="46">
        <v>151677</v>
      </c>
      <c r="E18" s="46">
        <v>0</v>
      </c>
      <c r="F18" s="46">
        <v>0</v>
      </c>
      <c r="G18" s="46">
        <v>0</v>
      </c>
      <c r="H18" s="46">
        <v>0</v>
      </c>
      <c r="I18" s="46">
        <v>69345</v>
      </c>
      <c r="J18" s="46">
        <v>6061</v>
      </c>
      <c r="K18" s="46">
        <v>0</v>
      </c>
      <c r="L18" s="46">
        <v>0</v>
      </c>
      <c r="M18" s="46">
        <v>0</v>
      </c>
      <c r="N18" s="46">
        <f t="shared" si="1"/>
        <v>227083</v>
      </c>
      <c r="O18" s="47">
        <f t="shared" si="2"/>
        <v>22.051174985434066</v>
      </c>
      <c r="P18" s="9"/>
    </row>
    <row r="19" spans="1:16">
      <c r="A19" s="12"/>
      <c r="B19" s="25">
        <v>331.5</v>
      </c>
      <c r="C19" s="20" t="s">
        <v>91</v>
      </c>
      <c r="D19" s="46">
        <v>0</v>
      </c>
      <c r="E19" s="46">
        <v>0</v>
      </c>
      <c r="F19" s="46">
        <v>0</v>
      </c>
      <c r="G19" s="46">
        <v>582064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582064</v>
      </c>
      <c r="O19" s="47">
        <f t="shared" si="2"/>
        <v>56.522043115167996</v>
      </c>
      <c r="P19" s="9"/>
    </row>
    <row r="20" spans="1:16">
      <c r="A20" s="12"/>
      <c r="B20" s="25">
        <v>334.1</v>
      </c>
      <c r="C20" s="20" t="s">
        <v>129</v>
      </c>
      <c r="D20" s="46">
        <v>80328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80328</v>
      </c>
      <c r="O20" s="47">
        <f t="shared" si="2"/>
        <v>7.800349582443193</v>
      </c>
      <c r="P20" s="9"/>
    </row>
    <row r="21" spans="1:16">
      <c r="A21" s="12"/>
      <c r="B21" s="25">
        <v>334.35</v>
      </c>
      <c r="C21" s="20" t="s">
        <v>80</v>
      </c>
      <c r="D21" s="46">
        <v>0</v>
      </c>
      <c r="E21" s="46">
        <v>0</v>
      </c>
      <c r="F21" s="46">
        <v>0</v>
      </c>
      <c r="G21" s="46">
        <v>206844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206844</v>
      </c>
      <c r="O21" s="47">
        <f t="shared" si="2"/>
        <v>20.085841911050689</v>
      </c>
      <c r="P21" s="9"/>
    </row>
    <row r="22" spans="1:16">
      <c r="A22" s="12"/>
      <c r="B22" s="25">
        <v>334.49</v>
      </c>
      <c r="C22" s="20" t="s">
        <v>98</v>
      </c>
      <c r="D22" s="46">
        <v>0</v>
      </c>
      <c r="E22" s="46">
        <v>0</v>
      </c>
      <c r="F22" s="46">
        <v>0</v>
      </c>
      <c r="G22" s="46">
        <v>521313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7" si="5">SUM(D22:M22)</f>
        <v>521313</v>
      </c>
      <c r="O22" s="47">
        <f t="shared" si="2"/>
        <v>50.622742280054382</v>
      </c>
      <c r="P22" s="9"/>
    </row>
    <row r="23" spans="1:16">
      <c r="A23" s="12"/>
      <c r="B23" s="25">
        <v>335.12</v>
      </c>
      <c r="C23" s="20" t="s">
        <v>99</v>
      </c>
      <c r="D23" s="46">
        <v>311526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311526</v>
      </c>
      <c r="O23" s="47">
        <f t="shared" si="2"/>
        <v>30.251116721693531</v>
      </c>
      <c r="P23" s="9"/>
    </row>
    <row r="24" spans="1:16">
      <c r="A24" s="12"/>
      <c r="B24" s="25">
        <v>335.14</v>
      </c>
      <c r="C24" s="20" t="s">
        <v>100</v>
      </c>
      <c r="D24" s="46">
        <v>6711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6711</v>
      </c>
      <c r="O24" s="47">
        <f t="shared" si="2"/>
        <v>0.65167993785201006</v>
      </c>
      <c r="P24" s="9"/>
    </row>
    <row r="25" spans="1:16">
      <c r="A25" s="12"/>
      <c r="B25" s="25">
        <v>335.15</v>
      </c>
      <c r="C25" s="20" t="s">
        <v>101</v>
      </c>
      <c r="D25" s="46">
        <v>5464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5464</v>
      </c>
      <c r="O25" s="47">
        <f t="shared" si="2"/>
        <v>0.53058846377937463</v>
      </c>
      <c r="P25" s="9"/>
    </row>
    <row r="26" spans="1:16">
      <c r="A26" s="12"/>
      <c r="B26" s="25">
        <v>335.18</v>
      </c>
      <c r="C26" s="20" t="s">
        <v>102</v>
      </c>
      <c r="D26" s="46">
        <v>629546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629546</v>
      </c>
      <c r="O26" s="47">
        <f t="shared" si="2"/>
        <v>61.132841328413285</v>
      </c>
      <c r="P26" s="9"/>
    </row>
    <row r="27" spans="1:16">
      <c r="A27" s="12"/>
      <c r="B27" s="25">
        <v>335.49</v>
      </c>
      <c r="C27" s="20" t="s">
        <v>27</v>
      </c>
      <c r="D27" s="46">
        <v>49753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49753</v>
      </c>
      <c r="O27" s="47">
        <f t="shared" si="2"/>
        <v>4.8313264711594481</v>
      </c>
      <c r="P27" s="9"/>
    </row>
    <row r="28" spans="1:16">
      <c r="A28" s="12"/>
      <c r="B28" s="25">
        <v>337.7</v>
      </c>
      <c r="C28" s="20" t="s">
        <v>70</v>
      </c>
      <c r="D28" s="46">
        <v>0</v>
      </c>
      <c r="E28" s="46">
        <v>500000</v>
      </c>
      <c r="F28" s="46">
        <v>0</v>
      </c>
      <c r="G28" s="46">
        <v>400000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900000</v>
      </c>
      <c r="O28" s="47">
        <f t="shared" si="2"/>
        <v>87.395610798213241</v>
      </c>
      <c r="P28" s="9"/>
    </row>
    <row r="29" spans="1:16">
      <c r="A29" s="12"/>
      <c r="B29" s="25">
        <v>339</v>
      </c>
      <c r="C29" s="20" t="s">
        <v>28</v>
      </c>
      <c r="D29" s="46">
        <v>0</v>
      </c>
      <c r="E29" s="46">
        <v>278224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278224</v>
      </c>
      <c r="O29" s="47">
        <f t="shared" si="2"/>
        <v>27.017284909691202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SUM(D31:D42)</f>
        <v>1217958</v>
      </c>
      <c r="E30" s="32">
        <f t="shared" si="6"/>
        <v>39234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18317606</v>
      </c>
      <c r="J30" s="32">
        <f t="shared" si="6"/>
        <v>2474472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>SUM(D30:M30)</f>
        <v>22049270</v>
      </c>
      <c r="O30" s="45">
        <f t="shared" si="2"/>
        <v>2141.1215770052436</v>
      </c>
      <c r="P30" s="10"/>
    </row>
    <row r="31" spans="1:16">
      <c r="A31" s="12"/>
      <c r="B31" s="25">
        <v>341.2</v>
      </c>
      <c r="C31" s="20" t="s">
        <v>103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2474472</v>
      </c>
      <c r="K31" s="46">
        <v>0</v>
      </c>
      <c r="L31" s="46">
        <v>0</v>
      </c>
      <c r="M31" s="46">
        <v>0</v>
      </c>
      <c r="N31" s="46">
        <f t="shared" ref="N31:N41" si="7">SUM(D31:M31)</f>
        <v>2474472</v>
      </c>
      <c r="O31" s="47">
        <f t="shared" si="2"/>
        <v>240.28665760341815</v>
      </c>
      <c r="P31" s="9"/>
    </row>
    <row r="32" spans="1:16">
      <c r="A32" s="12"/>
      <c r="B32" s="25">
        <v>341.9</v>
      </c>
      <c r="C32" s="20" t="s">
        <v>104</v>
      </c>
      <c r="D32" s="46">
        <v>96082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96082</v>
      </c>
      <c r="O32" s="47">
        <f t="shared" si="2"/>
        <v>9.330161196348806</v>
      </c>
      <c r="P32" s="9"/>
    </row>
    <row r="33" spans="1:16">
      <c r="A33" s="12"/>
      <c r="B33" s="25">
        <v>342.1</v>
      </c>
      <c r="C33" s="20" t="s">
        <v>38</v>
      </c>
      <c r="D33" s="46">
        <v>195598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195598</v>
      </c>
      <c r="O33" s="47">
        <f t="shared" si="2"/>
        <v>18.993785201009906</v>
      </c>
      <c r="P33" s="9"/>
    </row>
    <row r="34" spans="1:16">
      <c r="A34" s="12"/>
      <c r="B34" s="25">
        <v>342.5</v>
      </c>
      <c r="C34" s="20" t="s">
        <v>81</v>
      </c>
      <c r="D34" s="46">
        <v>1329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1329</v>
      </c>
      <c r="O34" s="47">
        <f t="shared" si="2"/>
        <v>0.12905418527869489</v>
      </c>
      <c r="P34" s="9"/>
    </row>
    <row r="35" spans="1:16">
      <c r="A35" s="12"/>
      <c r="B35" s="25">
        <v>343.1</v>
      </c>
      <c r="C35" s="20" t="s">
        <v>39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14098831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14098831</v>
      </c>
      <c r="O35" s="47">
        <f t="shared" si="2"/>
        <v>1369.0843853175375</v>
      </c>
      <c r="P35" s="9"/>
    </row>
    <row r="36" spans="1:16">
      <c r="A36" s="12"/>
      <c r="B36" s="25">
        <v>343.3</v>
      </c>
      <c r="C36" s="20" t="s">
        <v>40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1675024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1675024</v>
      </c>
      <c r="O36" s="47">
        <f t="shared" si="2"/>
        <v>162.65527286851815</v>
      </c>
      <c r="P36" s="9"/>
    </row>
    <row r="37" spans="1:16">
      <c r="A37" s="12"/>
      <c r="B37" s="25">
        <v>343.4</v>
      </c>
      <c r="C37" s="20" t="s">
        <v>41</v>
      </c>
      <c r="D37" s="46">
        <v>811223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811223</v>
      </c>
      <c r="O37" s="47">
        <f t="shared" ref="O37:O57" si="8">(N37/O$59)</f>
        <v>78.774810642843264</v>
      </c>
      <c r="P37" s="9"/>
    </row>
    <row r="38" spans="1:16">
      <c r="A38" s="12"/>
      <c r="B38" s="25">
        <v>343.5</v>
      </c>
      <c r="C38" s="20" t="s">
        <v>42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2483264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2483264</v>
      </c>
      <c r="O38" s="47">
        <f t="shared" si="8"/>
        <v>241.14041561468247</v>
      </c>
      <c r="P38" s="9"/>
    </row>
    <row r="39" spans="1:16">
      <c r="A39" s="12"/>
      <c r="B39" s="25">
        <v>343.9</v>
      </c>
      <c r="C39" s="20" t="s">
        <v>43</v>
      </c>
      <c r="D39" s="46">
        <v>0</v>
      </c>
      <c r="E39" s="46">
        <v>36000</v>
      </c>
      <c r="F39" s="46">
        <v>0</v>
      </c>
      <c r="G39" s="46">
        <v>0</v>
      </c>
      <c r="H39" s="46">
        <v>0</v>
      </c>
      <c r="I39" s="46">
        <v>60487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96487</v>
      </c>
      <c r="O39" s="47">
        <f t="shared" si="8"/>
        <v>9.369489221208001</v>
      </c>
      <c r="P39" s="9"/>
    </row>
    <row r="40" spans="1:16">
      <c r="A40" s="12"/>
      <c r="B40" s="25">
        <v>347.2</v>
      </c>
      <c r="C40" s="20" t="s">
        <v>44</v>
      </c>
      <c r="D40" s="46">
        <v>88180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88180</v>
      </c>
      <c r="O40" s="47">
        <f t="shared" si="8"/>
        <v>8.5628277335404928</v>
      </c>
      <c r="P40" s="9"/>
    </row>
    <row r="41" spans="1:16">
      <c r="A41" s="12"/>
      <c r="B41" s="25">
        <v>347.4</v>
      </c>
      <c r="C41" s="20" t="s">
        <v>45</v>
      </c>
      <c r="D41" s="46">
        <v>25546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25546</v>
      </c>
      <c r="O41" s="47">
        <f t="shared" si="8"/>
        <v>2.480675859390173</v>
      </c>
      <c r="P41" s="9"/>
    </row>
    <row r="42" spans="1:16">
      <c r="A42" s="12"/>
      <c r="B42" s="25">
        <v>348.24</v>
      </c>
      <c r="C42" s="20" t="s">
        <v>116</v>
      </c>
      <c r="D42" s="46">
        <v>0</v>
      </c>
      <c r="E42" s="46">
        <v>3234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3234</v>
      </c>
      <c r="O42" s="47">
        <f t="shared" si="8"/>
        <v>0.31404156146824624</v>
      </c>
      <c r="P42" s="9"/>
    </row>
    <row r="43" spans="1:16" ht="15.75">
      <c r="A43" s="29" t="s">
        <v>34</v>
      </c>
      <c r="B43" s="30"/>
      <c r="C43" s="31"/>
      <c r="D43" s="32">
        <f t="shared" ref="D43:M43" si="10">SUM(D44:D45)</f>
        <v>39576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39576</v>
      </c>
      <c r="O43" s="45">
        <f t="shared" si="8"/>
        <v>3.843076325500097</v>
      </c>
      <c r="P43" s="10"/>
    </row>
    <row r="44" spans="1:16">
      <c r="A44" s="13"/>
      <c r="B44" s="39">
        <v>351.1</v>
      </c>
      <c r="C44" s="21" t="s">
        <v>72</v>
      </c>
      <c r="D44" s="46">
        <v>38899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38899</v>
      </c>
      <c r="O44" s="47">
        <f t="shared" si="8"/>
        <v>3.7773354049329968</v>
      </c>
      <c r="P44" s="9"/>
    </row>
    <row r="45" spans="1:16">
      <c r="A45" s="13"/>
      <c r="B45" s="39">
        <v>351.3</v>
      </c>
      <c r="C45" s="21" t="s">
        <v>48</v>
      </c>
      <c r="D45" s="46">
        <v>677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677</v>
      </c>
      <c r="O45" s="47">
        <f t="shared" si="8"/>
        <v>6.5740920567100403E-2</v>
      </c>
      <c r="P45" s="9"/>
    </row>
    <row r="46" spans="1:16" ht="15.75">
      <c r="A46" s="29" t="s">
        <v>3</v>
      </c>
      <c r="B46" s="30"/>
      <c r="C46" s="31"/>
      <c r="D46" s="32">
        <f t="shared" ref="D46:M46" si="11">SUM(D47:D53)</f>
        <v>220836</v>
      </c>
      <c r="E46" s="32">
        <f t="shared" si="11"/>
        <v>31254</v>
      </c>
      <c r="F46" s="32">
        <f t="shared" si="11"/>
        <v>397</v>
      </c>
      <c r="G46" s="32">
        <f t="shared" si="11"/>
        <v>59</v>
      </c>
      <c r="H46" s="32">
        <f t="shared" si="11"/>
        <v>0</v>
      </c>
      <c r="I46" s="32">
        <f t="shared" si="11"/>
        <v>275053</v>
      </c>
      <c r="J46" s="32">
        <f t="shared" si="11"/>
        <v>42224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569823</v>
      </c>
      <c r="O46" s="45">
        <f t="shared" si="8"/>
        <v>55.333365702078076</v>
      </c>
      <c r="P46" s="10"/>
    </row>
    <row r="47" spans="1:16">
      <c r="A47" s="12"/>
      <c r="B47" s="25">
        <v>361.1</v>
      </c>
      <c r="C47" s="20" t="s">
        <v>50</v>
      </c>
      <c r="D47" s="46">
        <v>104008</v>
      </c>
      <c r="E47" s="46">
        <v>10266</v>
      </c>
      <c r="F47" s="46">
        <v>397</v>
      </c>
      <c r="G47" s="46">
        <v>59</v>
      </c>
      <c r="H47" s="46">
        <v>0</v>
      </c>
      <c r="I47" s="46">
        <v>162233</v>
      </c>
      <c r="J47" s="46">
        <v>25093</v>
      </c>
      <c r="K47" s="46">
        <v>0</v>
      </c>
      <c r="L47" s="46">
        <v>0</v>
      </c>
      <c r="M47" s="46">
        <v>0</v>
      </c>
      <c r="N47" s="46">
        <f t="shared" si="9"/>
        <v>302056</v>
      </c>
      <c r="O47" s="47">
        <f t="shared" si="8"/>
        <v>29.33152068362789</v>
      </c>
      <c r="P47" s="9"/>
    </row>
    <row r="48" spans="1:16">
      <c r="A48" s="12"/>
      <c r="B48" s="25">
        <v>362</v>
      </c>
      <c r="C48" s="20" t="s">
        <v>52</v>
      </c>
      <c r="D48" s="46">
        <v>31000</v>
      </c>
      <c r="E48" s="46">
        <v>12975</v>
      </c>
      <c r="F48" s="46">
        <v>0</v>
      </c>
      <c r="G48" s="46">
        <v>0</v>
      </c>
      <c r="H48" s="46">
        <v>0</v>
      </c>
      <c r="I48" s="46">
        <v>32604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3" si="12">SUM(D48:M48)</f>
        <v>76579</v>
      </c>
      <c r="O48" s="47">
        <f t="shared" si="8"/>
        <v>7.4362983103515248</v>
      </c>
      <c r="P48" s="9"/>
    </row>
    <row r="49" spans="1:119">
      <c r="A49" s="12"/>
      <c r="B49" s="25">
        <v>364</v>
      </c>
      <c r="C49" s="20" t="s">
        <v>120</v>
      </c>
      <c r="D49" s="46">
        <v>1730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1730</v>
      </c>
      <c r="O49" s="47">
        <f t="shared" si="8"/>
        <v>0.16799378520100991</v>
      </c>
      <c r="P49" s="9"/>
    </row>
    <row r="50" spans="1:119">
      <c r="A50" s="12"/>
      <c r="B50" s="25">
        <v>365</v>
      </c>
      <c r="C50" s="20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6844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6844</v>
      </c>
      <c r="O50" s="47">
        <f t="shared" si="8"/>
        <v>0.66459506700330162</v>
      </c>
      <c r="P50" s="9"/>
    </row>
    <row r="51" spans="1:119">
      <c r="A51" s="12"/>
      <c r="B51" s="25">
        <v>366</v>
      </c>
      <c r="C51" s="20" t="s">
        <v>54</v>
      </c>
      <c r="D51" s="46">
        <v>40000</v>
      </c>
      <c r="E51" s="46">
        <v>3713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2"/>
        <v>43713</v>
      </c>
      <c r="O51" s="47">
        <f t="shared" si="8"/>
        <v>4.2448048164692169</v>
      </c>
      <c r="P51" s="9"/>
    </row>
    <row r="52" spans="1:119">
      <c r="A52" s="12"/>
      <c r="B52" s="25">
        <v>369.3</v>
      </c>
      <c r="C52" s="20" t="s">
        <v>130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22416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2"/>
        <v>22416</v>
      </c>
      <c r="O52" s="47">
        <f t="shared" si="8"/>
        <v>2.1767333462808311</v>
      </c>
      <c r="P52" s="9"/>
    </row>
    <row r="53" spans="1:119">
      <c r="A53" s="12"/>
      <c r="B53" s="25">
        <v>369.9</v>
      </c>
      <c r="C53" s="20" t="s">
        <v>55</v>
      </c>
      <c r="D53" s="46">
        <v>44098</v>
      </c>
      <c r="E53" s="46">
        <v>4300</v>
      </c>
      <c r="F53" s="46">
        <v>0</v>
      </c>
      <c r="G53" s="46">
        <v>0</v>
      </c>
      <c r="H53" s="46">
        <v>0</v>
      </c>
      <c r="I53" s="46">
        <v>50956</v>
      </c>
      <c r="J53" s="46">
        <v>17131</v>
      </c>
      <c r="K53" s="46">
        <v>0</v>
      </c>
      <c r="L53" s="46">
        <v>0</v>
      </c>
      <c r="M53" s="46">
        <v>0</v>
      </c>
      <c r="N53" s="46">
        <f t="shared" si="12"/>
        <v>116485</v>
      </c>
      <c r="O53" s="47">
        <f t="shared" si="8"/>
        <v>11.3114196931443</v>
      </c>
      <c r="P53" s="9"/>
    </row>
    <row r="54" spans="1:119" ht="15.75">
      <c r="A54" s="29" t="s">
        <v>35</v>
      </c>
      <c r="B54" s="30"/>
      <c r="C54" s="31"/>
      <c r="D54" s="32">
        <f t="shared" ref="D54:M54" si="13">SUM(D55:D56)</f>
        <v>2000000</v>
      </c>
      <c r="E54" s="32">
        <f t="shared" si="13"/>
        <v>181051</v>
      </c>
      <c r="F54" s="32">
        <f t="shared" si="13"/>
        <v>834754</v>
      </c>
      <c r="G54" s="32">
        <f t="shared" si="13"/>
        <v>0</v>
      </c>
      <c r="H54" s="32">
        <f t="shared" si="13"/>
        <v>0</v>
      </c>
      <c r="I54" s="32">
        <f t="shared" si="13"/>
        <v>768000</v>
      </c>
      <c r="J54" s="32">
        <f t="shared" si="13"/>
        <v>0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>SUM(D54:M54)</f>
        <v>3783805</v>
      </c>
      <c r="O54" s="45">
        <f t="shared" si="8"/>
        <v>367.43105457370365</v>
      </c>
      <c r="P54" s="9"/>
    </row>
    <row r="55" spans="1:119">
      <c r="A55" s="12"/>
      <c r="B55" s="25">
        <v>381</v>
      </c>
      <c r="C55" s="20" t="s">
        <v>56</v>
      </c>
      <c r="D55" s="46">
        <v>2000000</v>
      </c>
      <c r="E55" s="46">
        <v>181051</v>
      </c>
      <c r="F55" s="46">
        <v>834754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3015805</v>
      </c>
      <c r="O55" s="47">
        <f t="shared" si="8"/>
        <v>292.85346669256165</v>
      </c>
      <c r="P55" s="9"/>
    </row>
    <row r="56" spans="1:119" ht="15.75" thickBot="1">
      <c r="A56" s="12"/>
      <c r="B56" s="25">
        <v>389.4</v>
      </c>
      <c r="C56" s="20" t="s">
        <v>126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768000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768000</v>
      </c>
      <c r="O56" s="47">
        <f t="shared" si="8"/>
        <v>74.577587881141966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4">SUM(D5,D12,D17,D30,D43,D46,D54)</f>
        <v>11697130</v>
      </c>
      <c r="E57" s="15">
        <f t="shared" si="14"/>
        <v>1650212</v>
      </c>
      <c r="F57" s="15">
        <f t="shared" si="14"/>
        <v>835151</v>
      </c>
      <c r="G57" s="15">
        <f t="shared" si="14"/>
        <v>1710280</v>
      </c>
      <c r="H57" s="15">
        <f t="shared" si="14"/>
        <v>0</v>
      </c>
      <c r="I57" s="15">
        <f t="shared" si="14"/>
        <v>19430004</v>
      </c>
      <c r="J57" s="15">
        <f t="shared" si="14"/>
        <v>2522757</v>
      </c>
      <c r="K57" s="15">
        <f t="shared" si="14"/>
        <v>0</v>
      </c>
      <c r="L57" s="15">
        <f t="shared" si="14"/>
        <v>0</v>
      </c>
      <c r="M57" s="15">
        <f t="shared" si="14"/>
        <v>0</v>
      </c>
      <c r="N57" s="15">
        <f>SUM(D57:M57)</f>
        <v>37845534</v>
      </c>
      <c r="O57" s="38">
        <f t="shared" si="8"/>
        <v>3675.0372887939407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51" t="s">
        <v>131</v>
      </c>
      <c r="M59" s="51"/>
      <c r="N59" s="51"/>
      <c r="O59" s="43">
        <v>10298</v>
      </c>
    </row>
    <row r="60" spans="1:119">
      <c r="A60" s="52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  <row r="61" spans="1:119" ht="15.75" customHeight="1" thickBot="1">
      <c r="A61" s="55" t="s">
        <v>75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7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6166255</v>
      </c>
      <c r="E5" s="27">
        <f t="shared" si="0"/>
        <v>605530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5" si="1">SUM(D5:M5)</f>
        <v>6771785</v>
      </c>
      <c r="O5" s="33">
        <f t="shared" ref="O5:O51" si="2">(N5/O$53)</f>
        <v>666.84244214672572</v>
      </c>
      <c r="P5" s="6"/>
    </row>
    <row r="6" spans="1:133">
      <c r="A6" s="12"/>
      <c r="B6" s="25">
        <v>311</v>
      </c>
      <c r="C6" s="20" t="s">
        <v>2</v>
      </c>
      <c r="D6" s="46">
        <v>4090646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4090646</v>
      </c>
      <c r="O6" s="47">
        <f t="shared" si="2"/>
        <v>402.82087641555881</v>
      </c>
      <c r="P6" s="9"/>
    </row>
    <row r="7" spans="1:133">
      <c r="A7" s="12"/>
      <c r="B7" s="25">
        <v>312.10000000000002</v>
      </c>
      <c r="C7" s="20" t="s">
        <v>10</v>
      </c>
      <c r="D7" s="46">
        <v>251329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251329</v>
      </c>
      <c r="O7" s="47">
        <f t="shared" si="2"/>
        <v>24.749286065977351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605530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605530</v>
      </c>
      <c r="O8" s="47">
        <f t="shared" si="2"/>
        <v>59.628754308222554</v>
      </c>
      <c r="P8" s="9"/>
    </row>
    <row r="9" spans="1:133">
      <c r="A9" s="12"/>
      <c r="B9" s="25">
        <v>314.89999999999998</v>
      </c>
      <c r="C9" s="20" t="s">
        <v>12</v>
      </c>
      <c r="D9" s="46">
        <v>1450979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1450979</v>
      </c>
      <c r="O9" s="47">
        <f t="shared" si="2"/>
        <v>142.88321024126046</v>
      </c>
      <c r="P9" s="9"/>
    </row>
    <row r="10" spans="1:133">
      <c r="A10" s="12"/>
      <c r="B10" s="25">
        <v>315</v>
      </c>
      <c r="C10" s="20" t="s">
        <v>96</v>
      </c>
      <c r="D10" s="46">
        <v>323331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323331</v>
      </c>
      <c r="O10" s="47">
        <f t="shared" si="2"/>
        <v>31.839586410635157</v>
      </c>
      <c r="P10" s="9"/>
    </row>
    <row r="11" spans="1:133">
      <c r="A11" s="12"/>
      <c r="B11" s="25">
        <v>316</v>
      </c>
      <c r="C11" s="20" t="s">
        <v>97</v>
      </c>
      <c r="D11" s="46">
        <v>49970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49970</v>
      </c>
      <c r="O11" s="47">
        <f t="shared" si="2"/>
        <v>4.9207287050713937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525614</v>
      </c>
      <c r="E12" s="32">
        <f t="shared" si="3"/>
        <v>10482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536096</v>
      </c>
      <c r="O12" s="45">
        <f t="shared" si="2"/>
        <v>52.791334318069914</v>
      </c>
      <c r="P12" s="10"/>
    </row>
    <row r="13" spans="1:133">
      <c r="A13" s="12"/>
      <c r="B13" s="25">
        <v>322</v>
      </c>
      <c r="C13" s="20" t="s">
        <v>0</v>
      </c>
      <c r="D13" s="46">
        <v>197267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197267</v>
      </c>
      <c r="O13" s="47">
        <f t="shared" si="2"/>
        <v>19.425603151157066</v>
      </c>
      <c r="P13" s="9"/>
    </row>
    <row r="14" spans="1:133">
      <c r="A14" s="12"/>
      <c r="B14" s="25">
        <v>323.10000000000002</v>
      </c>
      <c r="C14" s="20" t="s">
        <v>16</v>
      </c>
      <c r="D14" s="46">
        <v>255678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255678</v>
      </c>
      <c r="O14" s="47">
        <f t="shared" si="2"/>
        <v>25.17754800590842</v>
      </c>
      <c r="P14" s="9"/>
    </row>
    <row r="15" spans="1:133">
      <c r="A15" s="12"/>
      <c r="B15" s="25">
        <v>323.7</v>
      </c>
      <c r="C15" s="20" t="s">
        <v>17</v>
      </c>
      <c r="D15" s="46">
        <v>72669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72669</v>
      </c>
      <c r="O15" s="47">
        <f t="shared" si="2"/>
        <v>7.1559822747415067</v>
      </c>
      <c r="P15" s="9"/>
    </row>
    <row r="16" spans="1:133">
      <c r="A16" s="12"/>
      <c r="B16" s="25">
        <v>325.2</v>
      </c>
      <c r="C16" s="20" t="s">
        <v>114</v>
      </c>
      <c r="D16" s="46">
        <v>0</v>
      </c>
      <c r="E16" s="46">
        <v>10482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10482</v>
      </c>
      <c r="O16" s="47">
        <f t="shared" si="2"/>
        <v>1.0322008862629246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SUM(D18:D24)</f>
        <v>962916</v>
      </c>
      <c r="E17" s="32">
        <f t="shared" si="4"/>
        <v>270419</v>
      </c>
      <c r="F17" s="32">
        <f t="shared" si="4"/>
        <v>0</v>
      </c>
      <c r="G17" s="32">
        <f t="shared" si="4"/>
        <v>8000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1241335</v>
      </c>
      <c r="O17" s="45">
        <f t="shared" si="2"/>
        <v>122.23879862136879</v>
      </c>
      <c r="P17" s="10"/>
    </row>
    <row r="18" spans="1:16">
      <c r="A18" s="12"/>
      <c r="B18" s="25">
        <v>331.5</v>
      </c>
      <c r="C18" s="20" t="s">
        <v>91</v>
      </c>
      <c r="D18" s="46">
        <v>0</v>
      </c>
      <c r="E18" s="46">
        <v>0</v>
      </c>
      <c r="F18" s="46">
        <v>0</v>
      </c>
      <c r="G18" s="46">
        <v>8000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8000</v>
      </c>
      <c r="O18" s="47">
        <f t="shared" si="2"/>
        <v>0.78778926637124569</v>
      </c>
      <c r="P18" s="9"/>
    </row>
    <row r="19" spans="1:16">
      <c r="A19" s="12"/>
      <c r="B19" s="25">
        <v>335.12</v>
      </c>
      <c r="C19" s="20" t="s">
        <v>99</v>
      </c>
      <c r="D19" s="46">
        <v>298992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298992</v>
      </c>
      <c r="O19" s="47">
        <f t="shared" si="2"/>
        <v>29.442836041358937</v>
      </c>
      <c r="P19" s="9"/>
    </row>
    <row r="20" spans="1:16">
      <c r="A20" s="12"/>
      <c r="B20" s="25">
        <v>335.14</v>
      </c>
      <c r="C20" s="20" t="s">
        <v>100</v>
      </c>
      <c r="D20" s="46">
        <v>6294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6294</v>
      </c>
      <c r="O20" s="47">
        <f t="shared" si="2"/>
        <v>0.61979320531757753</v>
      </c>
      <c r="P20" s="9"/>
    </row>
    <row r="21" spans="1:16">
      <c r="A21" s="12"/>
      <c r="B21" s="25">
        <v>335.15</v>
      </c>
      <c r="C21" s="20" t="s">
        <v>101</v>
      </c>
      <c r="D21" s="46">
        <v>6001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6001</v>
      </c>
      <c r="O21" s="47">
        <f t="shared" si="2"/>
        <v>0.5909404234367307</v>
      </c>
      <c r="P21" s="9"/>
    </row>
    <row r="22" spans="1:16">
      <c r="A22" s="12"/>
      <c r="B22" s="25">
        <v>335.18</v>
      </c>
      <c r="C22" s="20" t="s">
        <v>102</v>
      </c>
      <c r="D22" s="46">
        <v>608096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608096</v>
      </c>
      <c r="O22" s="47">
        <f t="shared" si="2"/>
        <v>59.881437715411124</v>
      </c>
      <c r="P22" s="9"/>
    </row>
    <row r="23" spans="1:16">
      <c r="A23" s="12"/>
      <c r="B23" s="25">
        <v>335.49</v>
      </c>
      <c r="C23" s="20" t="s">
        <v>27</v>
      </c>
      <c r="D23" s="46">
        <v>43533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43533</v>
      </c>
      <c r="O23" s="47">
        <f t="shared" si="2"/>
        <v>4.2868537666174298</v>
      </c>
      <c r="P23" s="9"/>
    </row>
    <row r="24" spans="1:16">
      <c r="A24" s="12"/>
      <c r="B24" s="25">
        <v>339</v>
      </c>
      <c r="C24" s="20" t="s">
        <v>28</v>
      </c>
      <c r="D24" s="46">
        <v>0</v>
      </c>
      <c r="E24" s="46">
        <v>270419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270419</v>
      </c>
      <c r="O24" s="47">
        <f t="shared" si="2"/>
        <v>26.629148202855735</v>
      </c>
      <c r="P24" s="9"/>
    </row>
    <row r="25" spans="1:16" ht="15.75">
      <c r="A25" s="29" t="s">
        <v>33</v>
      </c>
      <c r="B25" s="30"/>
      <c r="C25" s="31"/>
      <c r="D25" s="32">
        <f t="shared" ref="D25:M25" si="5">SUM(D26:D37)</f>
        <v>1060719</v>
      </c>
      <c r="E25" s="32">
        <f t="shared" si="5"/>
        <v>2027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18215905</v>
      </c>
      <c r="J25" s="32">
        <f t="shared" si="5"/>
        <v>2472954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21751605</v>
      </c>
      <c r="O25" s="45">
        <f t="shared" si="2"/>
        <v>2141.9601181683902</v>
      </c>
      <c r="P25" s="10"/>
    </row>
    <row r="26" spans="1:16">
      <c r="A26" s="12"/>
      <c r="B26" s="25">
        <v>341.2</v>
      </c>
      <c r="C26" s="20" t="s">
        <v>103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2472954</v>
      </c>
      <c r="K26" s="46">
        <v>0</v>
      </c>
      <c r="L26" s="46">
        <v>0</v>
      </c>
      <c r="M26" s="46">
        <v>0</v>
      </c>
      <c r="N26" s="46">
        <f t="shared" ref="N26:N36" si="6">SUM(D26:M26)</f>
        <v>2472954</v>
      </c>
      <c r="O26" s="47">
        <f t="shared" si="2"/>
        <v>243.52082717872969</v>
      </c>
      <c r="P26" s="9"/>
    </row>
    <row r="27" spans="1:16">
      <c r="A27" s="12"/>
      <c r="B27" s="25">
        <v>341.9</v>
      </c>
      <c r="C27" s="20" t="s">
        <v>104</v>
      </c>
      <c r="D27" s="46">
        <v>96517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96517</v>
      </c>
      <c r="O27" s="47">
        <f t="shared" si="2"/>
        <v>9.5043820777941903</v>
      </c>
      <c r="P27" s="9"/>
    </row>
    <row r="28" spans="1:16">
      <c r="A28" s="12"/>
      <c r="B28" s="25">
        <v>342.1</v>
      </c>
      <c r="C28" s="20" t="s">
        <v>38</v>
      </c>
      <c r="D28" s="46">
        <v>92100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92100</v>
      </c>
      <c r="O28" s="47">
        <f t="shared" si="2"/>
        <v>9.0694239290989653</v>
      </c>
      <c r="P28" s="9"/>
    </row>
    <row r="29" spans="1:16">
      <c r="A29" s="12"/>
      <c r="B29" s="25">
        <v>342.5</v>
      </c>
      <c r="C29" s="20" t="s">
        <v>81</v>
      </c>
      <c r="D29" s="46">
        <v>2135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2135</v>
      </c>
      <c r="O29" s="47">
        <f t="shared" si="2"/>
        <v>0.21024126046282621</v>
      </c>
      <c r="P29" s="9"/>
    </row>
    <row r="30" spans="1:16">
      <c r="A30" s="12"/>
      <c r="B30" s="25">
        <v>343.1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14066610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14066610</v>
      </c>
      <c r="O30" s="47">
        <f t="shared" si="2"/>
        <v>1385.1905465288035</v>
      </c>
      <c r="P30" s="9"/>
    </row>
    <row r="31" spans="1:16">
      <c r="A31" s="12"/>
      <c r="B31" s="25">
        <v>343.3</v>
      </c>
      <c r="C31" s="20" t="s">
        <v>40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1637231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1637231</v>
      </c>
      <c r="O31" s="47">
        <f t="shared" si="2"/>
        <v>161.22412604628261</v>
      </c>
      <c r="P31" s="9"/>
    </row>
    <row r="32" spans="1:16">
      <c r="A32" s="12"/>
      <c r="B32" s="25">
        <v>343.4</v>
      </c>
      <c r="C32" s="20" t="s">
        <v>41</v>
      </c>
      <c r="D32" s="46">
        <v>796344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796344</v>
      </c>
      <c r="O32" s="47">
        <f t="shared" si="2"/>
        <v>78.418906942392908</v>
      </c>
      <c r="P32" s="9"/>
    </row>
    <row r="33" spans="1:16">
      <c r="A33" s="12"/>
      <c r="B33" s="25">
        <v>343.5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2452233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2452233</v>
      </c>
      <c r="O33" s="47">
        <f t="shared" si="2"/>
        <v>241.48035450516986</v>
      </c>
      <c r="P33" s="9"/>
    </row>
    <row r="34" spans="1:16">
      <c r="A34" s="12"/>
      <c r="B34" s="25">
        <v>343.9</v>
      </c>
      <c r="C34" s="20" t="s">
        <v>43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59831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59831</v>
      </c>
      <c r="O34" s="47">
        <f t="shared" si="2"/>
        <v>5.8917774495322499</v>
      </c>
      <c r="P34" s="9"/>
    </row>
    <row r="35" spans="1:16">
      <c r="A35" s="12"/>
      <c r="B35" s="25">
        <v>347.2</v>
      </c>
      <c r="C35" s="20" t="s">
        <v>44</v>
      </c>
      <c r="D35" s="46">
        <v>49973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49973</v>
      </c>
      <c r="O35" s="47">
        <f t="shared" si="2"/>
        <v>4.9210241260462828</v>
      </c>
      <c r="P35" s="9"/>
    </row>
    <row r="36" spans="1:16">
      <c r="A36" s="12"/>
      <c r="B36" s="25">
        <v>347.4</v>
      </c>
      <c r="C36" s="20" t="s">
        <v>45</v>
      </c>
      <c r="D36" s="46">
        <v>23650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23650</v>
      </c>
      <c r="O36" s="47">
        <f t="shared" si="2"/>
        <v>2.3289020187099951</v>
      </c>
      <c r="P36" s="9"/>
    </row>
    <row r="37" spans="1:16">
      <c r="A37" s="12"/>
      <c r="B37" s="25">
        <v>348.24</v>
      </c>
      <c r="C37" s="20" t="s">
        <v>116</v>
      </c>
      <c r="D37" s="46">
        <v>0</v>
      </c>
      <c r="E37" s="46">
        <v>2027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51" si="7">SUM(D37:M37)</f>
        <v>2027</v>
      </c>
      <c r="O37" s="47">
        <f t="shared" si="2"/>
        <v>0.19960610536681439</v>
      </c>
      <c r="P37" s="9"/>
    </row>
    <row r="38" spans="1:16" ht="15.75">
      <c r="A38" s="29" t="s">
        <v>34</v>
      </c>
      <c r="B38" s="30"/>
      <c r="C38" s="31"/>
      <c r="D38" s="32">
        <f t="shared" ref="D38:M38" si="8">SUM(D39:D40)</f>
        <v>27203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7"/>
        <v>27203</v>
      </c>
      <c r="O38" s="45">
        <f t="shared" si="2"/>
        <v>2.6787789266371247</v>
      </c>
      <c r="P38" s="10"/>
    </row>
    <row r="39" spans="1:16">
      <c r="A39" s="13"/>
      <c r="B39" s="39">
        <v>351.1</v>
      </c>
      <c r="C39" s="21" t="s">
        <v>72</v>
      </c>
      <c r="D39" s="46">
        <v>17879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17879</v>
      </c>
      <c r="O39" s="47">
        <f t="shared" si="2"/>
        <v>1.7606105366814377</v>
      </c>
      <c r="P39" s="9"/>
    </row>
    <row r="40" spans="1:16">
      <c r="A40" s="13"/>
      <c r="B40" s="39">
        <v>351.3</v>
      </c>
      <c r="C40" s="21" t="s">
        <v>48</v>
      </c>
      <c r="D40" s="46">
        <v>9324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9324</v>
      </c>
      <c r="O40" s="47">
        <f t="shared" si="2"/>
        <v>0.91816838995568684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SUM(D42:D47)</f>
        <v>111437</v>
      </c>
      <c r="E41" s="32">
        <f t="shared" si="9"/>
        <v>36209</v>
      </c>
      <c r="F41" s="32">
        <f t="shared" si="9"/>
        <v>126</v>
      </c>
      <c r="G41" s="32">
        <f t="shared" si="9"/>
        <v>38</v>
      </c>
      <c r="H41" s="32">
        <f t="shared" si="9"/>
        <v>0</v>
      </c>
      <c r="I41" s="32">
        <f t="shared" si="9"/>
        <v>141026</v>
      </c>
      <c r="J41" s="32">
        <f t="shared" si="9"/>
        <v>16846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7"/>
        <v>305682</v>
      </c>
      <c r="O41" s="45">
        <f t="shared" si="2"/>
        <v>30.101624815361891</v>
      </c>
      <c r="P41" s="10"/>
    </row>
    <row r="42" spans="1:16">
      <c r="A42" s="12"/>
      <c r="B42" s="25">
        <v>361.1</v>
      </c>
      <c r="C42" s="20" t="s">
        <v>50</v>
      </c>
      <c r="D42" s="46">
        <v>53133</v>
      </c>
      <c r="E42" s="46">
        <v>5088</v>
      </c>
      <c r="F42" s="46">
        <v>126</v>
      </c>
      <c r="G42" s="46">
        <v>38</v>
      </c>
      <c r="H42" s="46">
        <v>0</v>
      </c>
      <c r="I42" s="46">
        <v>86842</v>
      </c>
      <c r="J42" s="46">
        <v>12695</v>
      </c>
      <c r="K42" s="46">
        <v>0</v>
      </c>
      <c r="L42" s="46">
        <v>0</v>
      </c>
      <c r="M42" s="46">
        <v>0</v>
      </c>
      <c r="N42" s="46">
        <f t="shared" si="7"/>
        <v>157922</v>
      </c>
      <c r="O42" s="47">
        <f t="shared" si="2"/>
        <v>15.551157065484983</v>
      </c>
      <c r="P42" s="9"/>
    </row>
    <row r="43" spans="1:16">
      <c r="A43" s="12"/>
      <c r="B43" s="25">
        <v>362</v>
      </c>
      <c r="C43" s="20" t="s">
        <v>52</v>
      </c>
      <c r="D43" s="46">
        <v>24390</v>
      </c>
      <c r="E43" s="46">
        <v>8275</v>
      </c>
      <c r="F43" s="46">
        <v>0</v>
      </c>
      <c r="G43" s="46">
        <v>0</v>
      </c>
      <c r="H43" s="46">
        <v>0</v>
      </c>
      <c r="I43" s="46">
        <v>32637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65302</v>
      </c>
      <c r="O43" s="47">
        <f t="shared" si="2"/>
        <v>6.4305268340718857</v>
      </c>
      <c r="P43" s="9"/>
    </row>
    <row r="44" spans="1:16">
      <c r="A44" s="12"/>
      <c r="B44" s="25">
        <v>364</v>
      </c>
      <c r="C44" s="20" t="s">
        <v>120</v>
      </c>
      <c r="D44" s="46">
        <v>1000</v>
      </c>
      <c r="E44" s="46">
        <v>0</v>
      </c>
      <c r="F44" s="46">
        <v>0</v>
      </c>
      <c r="G44" s="46">
        <v>0</v>
      </c>
      <c r="H44" s="46">
        <v>0</v>
      </c>
      <c r="I44" s="46">
        <v>1938</v>
      </c>
      <c r="J44" s="46">
        <v>95</v>
      </c>
      <c r="K44" s="46">
        <v>0</v>
      </c>
      <c r="L44" s="46">
        <v>0</v>
      </c>
      <c r="M44" s="46">
        <v>0</v>
      </c>
      <c r="N44" s="46">
        <f t="shared" si="7"/>
        <v>3033</v>
      </c>
      <c r="O44" s="47">
        <f t="shared" si="2"/>
        <v>0.29867060561299852</v>
      </c>
      <c r="P44" s="9"/>
    </row>
    <row r="45" spans="1:16">
      <c r="A45" s="12"/>
      <c r="B45" s="25">
        <v>365</v>
      </c>
      <c r="C45" s="20" t="s">
        <v>111</v>
      </c>
      <c r="D45" s="46">
        <v>2500</v>
      </c>
      <c r="E45" s="46">
        <v>0</v>
      </c>
      <c r="F45" s="46">
        <v>0</v>
      </c>
      <c r="G45" s="46">
        <v>0</v>
      </c>
      <c r="H45" s="46">
        <v>0</v>
      </c>
      <c r="I45" s="46">
        <v>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2560</v>
      </c>
      <c r="O45" s="47">
        <f t="shared" si="2"/>
        <v>0.25209256523879864</v>
      </c>
      <c r="P45" s="9"/>
    </row>
    <row r="46" spans="1:16">
      <c r="A46" s="12"/>
      <c r="B46" s="25">
        <v>366</v>
      </c>
      <c r="C46" s="20" t="s">
        <v>54</v>
      </c>
      <c r="D46" s="46">
        <v>0</v>
      </c>
      <c r="E46" s="46">
        <v>4777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4777</v>
      </c>
      <c r="O46" s="47">
        <f t="shared" si="2"/>
        <v>0.47040866568193007</v>
      </c>
      <c r="P46" s="9"/>
    </row>
    <row r="47" spans="1:16">
      <c r="A47" s="12"/>
      <c r="B47" s="25">
        <v>369.9</v>
      </c>
      <c r="C47" s="20" t="s">
        <v>55</v>
      </c>
      <c r="D47" s="46">
        <v>30414</v>
      </c>
      <c r="E47" s="46">
        <v>18069</v>
      </c>
      <c r="F47" s="46">
        <v>0</v>
      </c>
      <c r="G47" s="46">
        <v>0</v>
      </c>
      <c r="H47" s="46">
        <v>0</v>
      </c>
      <c r="I47" s="46">
        <v>19549</v>
      </c>
      <c r="J47" s="46">
        <v>4056</v>
      </c>
      <c r="K47" s="46">
        <v>0</v>
      </c>
      <c r="L47" s="46">
        <v>0</v>
      </c>
      <c r="M47" s="46">
        <v>0</v>
      </c>
      <c r="N47" s="46">
        <f t="shared" si="7"/>
        <v>72088</v>
      </c>
      <c r="O47" s="47">
        <f t="shared" si="2"/>
        <v>7.0987690792712952</v>
      </c>
      <c r="P47" s="9"/>
    </row>
    <row r="48" spans="1:16" ht="15.75">
      <c r="A48" s="29" t="s">
        <v>35</v>
      </c>
      <c r="B48" s="30"/>
      <c r="C48" s="31"/>
      <c r="D48" s="32">
        <f t="shared" ref="D48:M48" si="10">SUM(D49:D50)</f>
        <v>2000000</v>
      </c>
      <c r="E48" s="32">
        <f t="shared" si="10"/>
        <v>172191</v>
      </c>
      <c r="F48" s="32">
        <f t="shared" si="10"/>
        <v>876240</v>
      </c>
      <c r="G48" s="32">
        <f t="shared" si="10"/>
        <v>350000</v>
      </c>
      <c r="H48" s="32">
        <f t="shared" si="10"/>
        <v>0</v>
      </c>
      <c r="I48" s="32">
        <f t="shared" si="10"/>
        <v>350000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7"/>
        <v>3748431</v>
      </c>
      <c r="O48" s="45">
        <f t="shared" si="2"/>
        <v>369.12171344165438</v>
      </c>
      <c r="P48" s="9"/>
    </row>
    <row r="49" spans="1:119">
      <c r="A49" s="12"/>
      <c r="B49" s="25">
        <v>381</v>
      </c>
      <c r="C49" s="20" t="s">
        <v>56</v>
      </c>
      <c r="D49" s="46">
        <v>2000000</v>
      </c>
      <c r="E49" s="46">
        <v>172191</v>
      </c>
      <c r="F49" s="46">
        <v>876240</v>
      </c>
      <c r="G49" s="46">
        <v>350000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3398431</v>
      </c>
      <c r="O49" s="47">
        <f t="shared" si="2"/>
        <v>334.65593303791235</v>
      </c>
      <c r="P49" s="9"/>
    </row>
    <row r="50" spans="1:119" ht="15.75" thickBot="1">
      <c r="A50" s="12"/>
      <c r="B50" s="25">
        <v>389.4</v>
      </c>
      <c r="C50" s="20" t="s">
        <v>126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350000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350000</v>
      </c>
      <c r="O50" s="47">
        <f t="shared" si="2"/>
        <v>34.465780403742002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1">SUM(D5,D12,D17,D25,D38,D41,D48)</f>
        <v>10854144</v>
      </c>
      <c r="E51" s="15">
        <f t="shared" si="11"/>
        <v>1096858</v>
      </c>
      <c r="F51" s="15">
        <f t="shared" si="11"/>
        <v>876366</v>
      </c>
      <c r="G51" s="15">
        <f t="shared" si="11"/>
        <v>358038</v>
      </c>
      <c r="H51" s="15">
        <f t="shared" si="11"/>
        <v>0</v>
      </c>
      <c r="I51" s="15">
        <f t="shared" si="11"/>
        <v>18706931</v>
      </c>
      <c r="J51" s="15">
        <f t="shared" si="11"/>
        <v>2489800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7"/>
        <v>34382137</v>
      </c>
      <c r="O51" s="38">
        <f t="shared" si="2"/>
        <v>3385.7348104382077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51" t="s">
        <v>127</v>
      </c>
      <c r="M53" s="51"/>
      <c r="N53" s="51"/>
      <c r="O53" s="43">
        <v>10155</v>
      </c>
    </row>
    <row r="54" spans="1:119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  <row r="55" spans="1:119" ht="15.75" customHeight="1" thickBot="1">
      <c r="A55" s="55" t="s">
        <v>75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7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6205670</v>
      </c>
      <c r="E5" s="27">
        <f t="shared" si="0"/>
        <v>368655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6574325</v>
      </c>
      <c r="O5" s="33">
        <f t="shared" ref="O5:O52" si="2">(N5/O$54)</f>
        <v>661.66716988727853</v>
      </c>
      <c r="P5" s="6"/>
    </row>
    <row r="6" spans="1:133">
      <c r="A6" s="12"/>
      <c r="B6" s="25">
        <v>311</v>
      </c>
      <c r="C6" s="20" t="s">
        <v>2</v>
      </c>
      <c r="D6" s="46">
        <v>4171075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4171075</v>
      </c>
      <c r="O6" s="47">
        <f t="shared" si="2"/>
        <v>419.79418276972626</v>
      </c>
      <c r="P6" s="9"/>
    </row>
    <row r="7" spans="1:133">
      <c r="A7" s="12"/>
      <c r="B7" s="25">
        <v>312.10000000000002</v>
      </c>
      <c r="C7" s="20" t="s">
        <v>10</v>
      </c>
      <c r="D7" s="46">
        <v>250227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250227</v>
      </c>
      <c r="O7" s="47">
        <f t="shared" si="2"/>
        <v>25.183876811594203</v>
      </c>
      <c r="P7" s="9"/>
    </row>
    <row r="8" spans="1:133">
      <c r="A8" s="12"/>
      <c r="B8" s="25">
        <v>312.60000000000002</v>
      </c>
      <c r="C8" s="20" t="s">
        <v>11</v>
      </c>
      <c r="D8" s="46">
        <v>0</v>
      </c>
      <c r="E8" s="46">
        <v>368655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368655</v>
      </c>
      <c r="O8" s="47">
        <f t="shared" si="2"/>
        <v>37.102958937198068</v>
      </c>
      <c r="P8" s="9"/>
    </row>
    <row r="9" spans="1:133">
      <c r="A9" s="12"/>
      <c r="B9" s="25">
        <v>314.89999999999998</v>
      </c>
      <c r="C9" s="20" t="s">
        <v>12</v>
      </c>
      <c r="D9" s="46">
        <v>1423860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1423860</v>
      </c>
      <c r="O9" s="47">
        <f t="shared" si="2"/>
        <v>143.30314009661836</v>
      </c>
      <c r="P9" s="9"/>
    </row>
    <row r="10" spans="1:133">
      <c r="A10" s="12"/>
      <c r="B10" s="25">
        <v>315</v>
      </c>
      <c r="C10" s="20" t="s">
        <v>96</v>
      </c>
      <c r="D10" s="46">
        <v>311859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311859</v>
      </c>
      <c r="O10" s="47">
        <f t="shared" si="2"/>
        <v>31.38677536231884</v>
      </c>
      <c r="P10" s="9"/>
    </row>
    <row r="11" spans="1:133">
      <c r="A11" s="12"/>
      <c r="B11" s="25">
        <v>316</v>
      </c>
      <c r="C11" s="20" t="s">
        <v>97</v>
      </c>
      <c r="D11" s="46">
        <v>48649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48649</v>
      </c>
      <c r="O11" s="47">
        <f t="shared" si="2"/>
        <v>4.8962359098228667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484466</v>
      </c>
      <c r="E12" s="32">
        <f t="shared" si="3"/>
        <v>6721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491187</v>
      </c>
      <c r="O12" s="45">
        <f t="shared" si="2"/>
        <v>49.4350845410628</v>
      </c>
      <c r="P12" s="10"/>
    </row>
    <row r="13" spans="1:133">
      <c r="A13" s="12"/>
      <c r="B13" s="25">
        <v>322</v>
      </c>
      <c r="C13" s="20" t="s">
        <v>0</v>
      </c>
      <c r="D13" s="46">
        <v>174875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174875</v>
      </c>
      <c r="O13" s="47">
        <f t="shared" si="2"/>
        <v>17.600140901771336</v>
      </c>
      <c r="P13" s="9"/>
    </row>
    <row r="14" spans="1:133">
      <c r="A14" s="12"/>
      <c r="B14" s="25">
        <v>323.10000000000002</v>
      </c>
      <c r="C14" s="20" t="s">
        <v>16</v>
      </c>
      <c r="D14" s="46">
        <v>242171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242171</v>
      </c>
      <c r="O14" s="47">
        <f t="shared" si="2"/>
        <v>24.373087761674718</v>
      </c>
      <c r="P14" s="9"/>
    </row>
    <row r="15" spans="1:133">
      <c r="A15" s="12"/>
      <c r="B15" s="25">
        <v>323.7</v>
      </c>
      <c r="C15" s="20" t="s">
        <v>17</v>
      </c>
      <c r="D15" s="46">
        <v>67420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67420</v>
      </c>
      <c r="O15" s="47">
        <f t="shared" si="2"/>
        <v>6.7854267310789051</v>
      </c>
      <c r="P15" s="9"/>
    </row>
    <row r="16" spans="1:133">
      <c r="A16" s="12"/>
      <c r="B16" s="25">
        <v>325.2</v>
      </c>
      <c r="C16" s="20" t="s">
        <v>114</v>
      </c>
      <c r="D16" s="46">
        <v>0</v>
      </c>
      <c r="E16" s="46">
        <v>6721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6721</v>
      </c>
      <c r="O16" s="47">
        <f t="shared" si="2"/>
        <v>0.67642914653784214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SUM(D18:D25)</f>
        <v>944754</v>
      </c>
      <c r="E17" s="32">
        <f t="shared" si="4"/>
        <v>276391</v>
      </c>
      <c r="F17" s="32">
        <f t="shared" si="4"/>
        <v>0</v>
      </c>
      <c r="G17" s="32">
        <f t="shared" si="4"/>
        <v>373349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1594494</v>
      </c>
      <c r="O17" s="45">
        <f t="shared" si="2"/>
        <v>160.47644927536231</v>
      </c>
      <c r="P17" s="10"/>
    </row>
    <row r="18" spans="1:16">
      <c r="A18" s="12"/>
      <c r="B18" s="25">
        <v>331.2</v>
      </c>
      <c r="C18" s="20" t="s">
        <v>18</v>
      </c>
      <c r="D18" s="46">
        <v>11400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11400</v>
      </c>
      <c r="O18" s="47">
        <f t="shared" si="2"/>
        <v>1.1473429951690821</v>
      </c>
      <c r="P18" s="9"/>
    </row>
    <row r="19" spans="1:16">
      <c r="A19" s="12"/>
      <c r="B19" s="25">
        <v>331.5</v>
      </c>
      <c r="C19" s="20" t="s">
        <v>91</v>
      </c>
      <c r="D19" s="46">
        <v>0</v>
      </c>
      <c r="E19" s="46">
        <v>0</v>
      </c>
      <c r="F19" s="46">
        <v>0</v>
      </c>
      <c r="G19" s="46">
        <v>373349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373349</v>
      </c>
      <c r="O19" s="47">
        <f t="shared" si="2"/>
        <v>37.575382447665056</v>
      </c>
      <c r="P19" s="9"/>
    </row>
    <row r="20" spans="1:16">
      <c r="A20" s="12"/>
      <c r="B20" s="25">
        <v>335.12</v>
      </c>
      <c r="C20" s="20" t="s">
        <v>99</v>
      </c>
      <c r="D20" s="46">
        <v>283432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283432</v>
      </c>
      <c r="O20" s="47">
        <f t="shared" si="2"/>
        <v>28.525764895330113</v>
      </c>
      <c r="P20" s="9"/>
    </row>
    <row r="21" spans="1:16">
      <c r="A21" s="12"/>
      <c r="B21" s="25">
        <v>335.14</v>
      </c>
      <c r="C21" s="20" t="s">
        <v>100</v>
      </c>
      <c r="D21" s="46">
        <v>5910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5910</v>
      </c>
      <c r="O21" s="47">
        <f t="shared" si="2"/>
        <v>0.59480676328502413</v>
      </c>
      <c r="P21" s="9"/>
    </row>
    <row r="22" spans="1:16">
      <c r="A22" s="12"/>
      <c r="B22" s="25">
        <v>335.15</v>
      </c>
      <c r="C22" s="20" t="s">
        <v>101</v>
      </c>
      <c r="D22" s="46">
        <v>4218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4218</v>
      </c>
      <c r="O22" s="47">
        <f t="shared" si="2"/>
        <v>0.42451690821256038</v>
      </c>
      <c r="P22" s="9"/>
    </row>
    <row r="23" spans="1:16">
      <c r="A23" s="12"/>
      <c r="B23" s="25">
        <v>335.18</v>
      </c>
      <c r="C23" s="20" t="s">
        <v>102</v>
      </c>
      <c r="D23" s="46">
        <v>597493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597493</v>
      </c>
      <c r="O23" s="47">
        <f t="shared" si="2"/>
        <v>60.134158615136876</v>
      </c>
      <c r="P23" s="9"/>
    </row>
    <row r="24" spans="1:16">
      <c r="A24" s="12"/>
      <c r="B24" s="25">
        <v>335.49</v>
      </c>
      <c r="C24" s="20" t="s">
        <v>27</v>
      </c>
      <c r="D24" s="46">
        <v>42301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42301</v>
      </c>
      <c r="O24" s="47">
        <f t="shared" si="2"/>
        <v>4.2573470209339774</v>
      </c>
      <c r="P24" s="9"/>
    </row>
    <row r="25" spans="1:16">
      <c r="A25" s="12"/>
      <c r="B25" s="25">
        <v>339</v>
      </c>
      <c r="C25" s="20" t="s">
        <v>28</v>
      </c>
      <c r="D25" s="46">
        <v>0</v>
      </c>
      <c r="E25" s="46">
        <v>276391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276391</v>
      </c>
      <c r="O25" s="47">
        <f t="shared" si="2"/>
        <v>27.81712962962963</v>
      </c>
      <c r="P25" s="9"/>
    </row>
    <row r="26" spans="1:16" ht="15.75">
      <c r="A26" s="29" t="s">
        <v>33</v>
      </c>
      <c r="B26" s="30"/>
      <c r="C26" s="31"/>
      <c r="D26" s="32">
        <f t="shared" ref="D26:M26" si="5">SUM(D27:D38)</f>
        <v>982949</v>
      </c>
      <c r="E26" s="32">
        <f t="shared" si="5"/>
        <v>2852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17647499</v>
      </c>
      <c r="J26" s="32">
        <f t="shared" si="5"/>
        <v>2202992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20836292</v>
      </c>
      <c r="O26" s="45">
        <f t="shared" si="2"/>
        <v>2097.0503220611918</v>
      </c>
      <c r="P26" s="10"/>
    </row>
    <row r="27" spans="1:16">
      <c r="A27" s="12"/>
      <c r="B27" s="25">
        <v>341.2</v>
      </c>
      <c r="C27" s="20" t="s">
        <v>103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2202992</v>
      </c>
      <c r="K27" s="46">
        <v>0</v>
      </c>
      <c r="L27" s="46">
        <v>0</v>
      </c>
      <c r="M27" s="46">
        <v>0</v>
      </c>
      <c r="N27" s="46">
        <f t="shared" ref="N27:N37" si="6">SUM(D27:M27)</f>
        <v>2202992</v>
      </c>
      <c r="O27" s="47">
        <f t="shared" si="2"/>
        <v>221.71819645732688</v>
      </c>
      <c r="P27" s="9"/>
    </row>
    <row r="28" spans="1:16">
      <c r="A28" s="12"/>
      <c r="B28" s="25">
        <v>341.9</v>
      </c>
      <c r="C28" s="20" t="s">
        <v>104</v>
      </c>
      <c r="D28" s="46">
        <v>46967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46967</v>
      </c>
      <c r="O28" s="47">
        <f t="shared" si="2"/>
        <v>4.7269524959742348</v>
      </c>
      <c r="P28" s="9"/>
    </row>
    <row r="29" spans="1:16">
      <c r="A29" s="12"/>
      <c r="B29" s="25">
        <v>342.1</v>
      </c>
      <c r="C29" s="20" t="s">
        <v>38</v>
      </c>
      <c r="D29" s="46">
        <v>89068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89068</v>
      </c>
      <c r="O29" s="47">
        <f t="shared" si="2"/>
        <v>8.9641706924315621</v>
      </c>
      <c r="P29" s="9"/>
    </row>
    <row r="30" spans="1:16">
      <c r="A30" s="12"/>
      <c r="B30" s="25">
        <v>342.5</v>
      </c>
      <c r="C30" s="20" t="s">
        <v>81</v>
      </c>
      <c r="D30" s="46">
        <v>6430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6430</v>
      </c>
      <c r="O30" s="47">
        <f t="shared" si="2"/>
        <v>0.64714170692431561</v>
      </c>
      <c r="P30" s="9"/>
    </row>
    <row r="31" spans="1:16">
      <c r="A31" s="12"/>
      <c r="B31" s="25">
        <v>343.1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13736261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13736261</v>
      </c>
      <c r="O31" s="47">
        <f t="shared" si="2"/>
        <v>1382.4739331723028</v>
      </c>
      <c r="P31" s="9"/>
    </row>
    <row r="32" spans="1:16">
      <c r="A32" s="12"/>
      <c r="B32" s="25">
        <v>343.3</v>
      </c>
      <c r="C32" s="20" t="s">
        <v>40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1582495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1582495</v>
      </c>
      <c r="O32" s="47">
        <f t="shared" si="2"/>
        <v>159.26882045088567</v>
      </c>
      <c r="P32" s="9"/>
    </row>
    <row r="33" spans="1:16">
      <c r="A33" s="12"/>
      <c r="B33" s="25">
        <v>343.4</v>
      </c>
      <c r="C33" s="20" t="s">
        <v>41</v>
      </c>
      <c r="D33" s="46">
        <v>805909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805909</v>
      </c>
      <c r="O33" s="47">
        <f t="shared" si="2"/>
        <v>81.110004025764894</v>
      </c>
      <c r="P33" s="9"/>
    </row>
    <row r="34" spans="1:16">
      <c r="A34" s="12"/>
      <c r="B34" s="25">
        <v>343.5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2269834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2269834</v>
      </c>
      <c r="O34" s="47">
        <f t="shared" si="2"/>
        <v>228.44545088566827</v>
      </c>
      <c r="P34" s="9"/>
    </row>
    <row r="35" spans="1:16">
      <c r="A35" s="12"/>
      <c r="B35" s="25">
        <v>343.9</v>
      </c>
      <c r="C35" s="20" t="s">
        <v>43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58909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58909</v>
      </c>
      <c r="O35" s="47">
        <f t="shared" si="2"/>
        <v>5.9288446054750406</v>
      </c>
      <c r="P35" s="9"/>
    </row>
    <row r="36" spans="1:16">
      <c r="A36" s="12"/>
      <c r="B36" s="25">
        <v>347.2</v>
      </c>
      <c r="C36" s="20" t="s">
        <v>44</v>
      </c>
      <c r="D36" s="46">
        <v>12350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12350</v>
      </c>
      <c r="O36" s="47">
        <f t="shared" si="2"/>
        <v>1.2429549114331724</v>
      </c>
      <c r="P36" s="9"/>
    </row>
    <row r="37" spans="1:16">
      <c r="A37" s="12"/>
      <c r="B37" s="25">
        <v>347.4</v>
      </c>
      <c r="C37" s="20" t="s">
        <v>45</v>
      </c>
      <c r="D37" s="46">
        <v>22225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22225</v>
      </c>
      <c r="O37" s="47">
        <f t="shared" si="2"/>
        <v>2.236815619967794</v>
      </c>
      <c r="P37" s="9"/>
    </row>
    <row r="38" spans="1:16">
      <c r="A38" s="12"/>
      <c r="B38" s="25">
        <v>348.24</v>
      </c>
      <c r="C38" s="20" t="s">
        <v>116</v>
      </c>
      <c r="D38" s="46">
        <v>0</v>
      </c>
      <c r="E38" s="46">
        <v>2852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52" si="7">SUM(D38:M38)</f>
        <v>2852</v>
      </c>
      <c r="O38" s="47">
        <f t="shared" si="2"/>
        <v>0.28703703703703703</v>
      </c>
      <c r="P38" s="9"/>
    </row>
    <row r="39" spans="1:16" ht="15.75">
      <c r="A39" s="29" t="s">
        <v>34</v>
      </c>
      <c r="B39" s="30"/>
      <c r="C39" s="31"/>
      <c r="D39" s="32">
        <f t="shared" ref="D39:M39" si="8">SUM(D40:D42)</f>
        <v>31156</v>
      </c>
      <c r="E39" s="32">
        <f t="shared" si="8"/>
        <v>30523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7"/>
        <v>61679</v>
      </c>
      <c r="O39" s="45">
        <f t="shared" si="2"/>
        <v>6.2076288244766502</v>
      </c>
      <c r="P39" s="10"/>
    </row>
    <row r="40" spans="1:16">
      <c r="A40" s="13"/>
      <c r="B40" s="39">
        <v>351.1</v>
      </c>
      <c r="C40" s="21" t="s">
        <v>72</v>
      </c>
      <c r="D40" s="46">
        <v>24989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24989</v>
      </c>
      <c r="O40" s="47">
        <f t="shared" si="2"/>
        <v>2.5149959742351045</v>
      </c>
      <c r="P40" s="9"/>
    </row>
    <row r="41" spans="1:16">
      <c r="A41" s="13"/>
      <c r="B41" s="39">
        <v>351.3</v>
      </c>
      <c r="C41" s="21" t="s">
        <v>48</v>
      </c>
      <c r="D41" s="46">
        <v>6167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6167</v>
      </c>
      <c r="O41" s="47">
        <f t="shared" si="2"/>
        <v>0.62067230273752017</v>
      </c>
      <c r="P41" s="9"/>
    </row>
    <row r="42" spans="1:16">
      <c r="A42" s="13"/>
      <c r="B42" s="39">
        <v>359</v>
      </c>
      <c r="C42" s="21" t="s">
        <v>49</v>
      </c>
      <c r="D42" s="46">
        <v>0</v>
      </c>
      <c r="E42" s="46">
        <v>30523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30523</v>
      </c>
      <c r="O42" s="47">
        <f t="shared" si="2"/>
        <v>3.0719605475040259</v>
      </c>
      <c r="P42" s="9"/>
    </row>
    <row r="43" spans="1:16" ht="15.75">
      <c r="A43" s="29" t="s">
        <v>3</v>
      </c>
      <c r="B43" s="30"/>
      <c r="C43" s="31"/>
      <c r="D43" s="32">
        <f t="shared" ref="D43:M43" si="9">SUM(D44:D49)</f>
        <v>98306</v>
      </c>
      <c r="E43" s="32">
        <f t="shared" si="9"/>
        <v>23576</v>
      </c>
      <c r="F43" s="32">
        <f t="shared" si="9"/>
        <v>131</v>
      </c>
      <c r="G43" s="32">
        <f t="shared" si="9"/>
        <v>18498</v>
      </c>
      <c r="H43" s="32">
        <f t="shared" si="9"/>
        <v>0</v>
      </c>
      <c r="I43" s="32">
        <f t="shared" si="9"/>
        <v>121194</v>
      </c>
      <c r="J43" s="32">
        <f t="shared" si="9"/>
        <v>3584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265289</v>
      </c>
      <c r="O43" s="45">
        <f t="shared" si="2"/>
        <v>26.699778582930758</v>
      </c>
      <c r="P43" s="10"/>
    </row>
    <row r="44" spans="1:16">
      <c r="A44" s="12"/>
      <c r="B44" s="25">
        <v>361.1</v>
      </c>
      <c r="C44" s="20" t="s">
        <v>50</v>
      </c>
      <c r="D44" s="46">
        <v>13323</v>
      </c>
      <c r="E44" s="46">
        <v>860</v>
      </c>
      <c r="F44" s="46">
        <v>131</v>
      </c>
      <c r="G44" s="46">
        <v>18498</v>
      </c>
      <c r="H44" s="46">
        <v>0</v>
      </c>
      <c r="I44" s="46">
        <v>20815</v>
      </c>
      <c r="J44" s="46">
        <v>2683</v>
      </c>
      <c r="K44" s="46">
        <v>0</v>
      </c>
      <c r="L44" s="46">
        <v>0</v>
      </c>
      <c r="M44" s="46">
        <v>0</v>
      </c>
      <c r="N44" s="46">
        <f t="shared" si="7"/>
        <v>56310</v>
      </c>
      <c r="O44" s="47">
        <f t="shared" si="2"/>
        <v>5.6672705314009661</v>
      </c>
      <c r="P44" s="9"/>
    </row>
    <row r="45" spans="1:16">
      <c r="A45" s="12"/>
      <c r="B45" s="25">
        <v>362</v>
      </c>
      <c r="C45" s="20" t="s">
        <v>52</v>
      </c>
      <c r="D45" s="46">
        <v>100</v>
      </c>
      <c r="E45" s="46">
        <v>7116</v>
      </c>
      <c r="F45" s="46">
        <v>0</v>
      </c>
      <c r="G45" s="46">
        <v>0</v>
      </c>
      <c r="H45" s="46">
        <v>0</v>
      </c>
      <c r="I45" s="46">
        <v>66772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73988</v>
      </c>
      <c r="O45" s="47">
        <f t="shared" si="2"/>
        <v>7.4464573268921095</v>
      </c>
      <c r="P45" s="9"/>
    </row>
    <row r="46" spans="1:16">
      <c r="A46" s="12"/>
      <c r="B46" s="25">
        <v>364</v>
      </c>
      <c r="C46" s="20" t="s">
        <v>120</v>
      </c>
      <c r="D46" s="46">
        <v>13052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13052</v>
      </c>
      <c r="O46" s="47">
        <f t="shared" si="2"/>
        <v>1.3136070853462158</v>
      </c>
      <c r="P46" s="9"/>
    </row>
    <row r="47" spans="1:16">
      <c r="A47" s="12"/>
      <c r="B47" s="25">
        <v>365</v>
      </c>
      <c r="C47" s="20" t="s">
        <v>111</v>
      </c>
      <c r="D47" s="46">
        <v>262</v>
      </c>
      <c r="E47" s="46">
        <v>0</v>
      </c>
      <c r="F47" s="46">
        <v>0</v>
      </c>
      <c r="G47" s="46">
        <v>0</v>
      </c>
      <c r="H47" s="46">
        <v>0</v>
      </c>
      <c r="I47" s="46">
        <v>2314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2576</v>
      </c>
      <c r="O47" s="47">
        <f t="shared" si="2"/>
        <v>0.25925925925925924</v>
      </c>
      <c r="P47" s="9"/>
    </row>
    <row r="48" spans="1:16">
      <c r="A48" s="12"/>
      <c r="B48" s="25">
        <v>366</v>
      </c>
      <c r="C48" s="20" t="s">
        <v>54</v>
      </c>
      <c r="D48" s="46">
        <v>30000</v>
      </c>
      <c r="E48" s="46">
        <v>15600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45600</v>
      </c>
      <c r="O48" s="47">
        <f t="shared" si="2"/>
        <v>4.5893719806763285</v>
      </c>
      <c r="P48" s="9"/>
    </row>
    <row r="49" spans="1:119">
      <c r="A49" s="12"/>
      <c r="B49" s="25">
        <v>369.9</v>
      </c>
      <c r="C49" s="20" t="s">
        <v>55</v>
      </c>
      <c r="D49" s="46">
        <v>41569</v>
      </c>
      <c r="E49" s="46">
        <v>0</v>
      </c>
      <c r="F49" s="46">
        <v>0</v>
      </c>
      <c r="G49" s="46">
        <v>0</v>
      </c>
      <c r="H49" s="46">
        <v>0</v>
      </c>
      <c r="I49" s="46">
        <v>31293</v>
      </c>
      <c r="J49" s="46">
        <v>901</v>
      </c>
      <c r="K49" s="46">
        <v>0</v>
      </c>
      <c r="L49" s="46">
        <v>0</v>
      </c>
      <c r="M49" s="46">
        <v>0</v>
      </c>
      <c r="N49" s="46">
        <f t="shared" si="7"/>
        <v>73763</v>
      </c>
      <c r="O49" s="47">
        <f t="shared" si="2"/>
        <v>7.423812399355878</v>
      </c>
      <c r="P49" s="9"/>
    </row>
    <row r="50" spans="1:119" ht="15.75">
      <c r="A50" s="29" t="s">
        <v>35</v>
      </c>
      <c r="B50" s="30"/>
      <c r="C50" s="31"/>
      <c r="D50" s="32">
        <f t="shared" ref="D50:M50" si="10">SUM(D51:D51)</f>
        <v>2000000</v>
      </c>
      <c r="E50" s="32">
        <f t="shared" si="10"/>
        <v>185416</v>
      </c>
      <c r="F50" s="32">
        <f t="shared" si="10"/>
        <v>718502</v>
      </c>
      <c r="G50" s="32">
        <f t="shared" si="10"/>
        <v>2574126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si="7"/>
        <v>5478044</v>
      </c>
      <c r="O50" s="45">
        <f t="shared" si="2"/>
        <v>551.33293075684378</v>
      </c>
      <c r="P50" s="9"/>
    </row>
    <row r="51" spans="1:119" ht="15.75" thickBot="1">
      <c r="A51" s="12"/>
      <c r="B51" s="25">
        <v>381</v>
      </c>
      <c r="C51" s="20" t="s">
        <v>56</v>
      </c>
      <c r="D51" s="46">
        <v>2000000</v>
      </c>
      <c r="E51" s="46">
        <v>185416</v>
      </c>
      <c r="F51" s="46">
        <v>718502</v>
      </c>
      <c r="G51" s="46">
        <v>2574126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7"/>
        <v>5478044</v>
      </c>
      <c r="O51" s="47">
        <f t="shared" si="2"/>
        <v>551.33293075684378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1">SUM(D5,D12,D17,D26,D39,D43,D50)</f>
        <v>10747301</v>
      </c>
      <c r="E52" s="15">
        <f t="shared" si="11"/>
        <v>894134</v>
      </c>
      <c r="F52" s="15">
        <f t="shared" si="11"/>
        <v>718633</v>
      </c>
      <c r="G52" s="15">
        <f t="shared" si="11"/>
        <v>2965973</v>
      </c>
      <c r="H52" s="15">
        <f t="shared" si="11"/>
        <v>0</v>
      </c>
      <c r="I52" s="15">
        <f t="shared" si="11"/>
        <v>17768693</v>
      </c>
      <c r="J52" s="15">
        <f t="shared" si="11"/>
        <v>2206576</v>
      </c>
      <c r="K52" s="15">
        <f t="shared" si="11"/>
        <v>0</v>
      </c>
      <c r="L52" s="15">
        <f t="shared" si="11"/>
        <v>0</v>
      </c>
      <c r="M52" s="15">
        <f t="shared" si="11"/>
        <v>0</v>
      </c>
      <c r="N52" s="15">
        <f t="shared" si="7"/>
        <v>35301310</v>
      </c>
      <c r="O52" s="38">
        <f t="shared" si="2"/>
        <v>3552.8693639291464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51" t="s">
        <v>124</v>
      </c>
      <c r="M54" s="51"/>
      <c r="N54" s="51"/>
      <c r="O54" s="43">
        <v>9936</v>
      </c>
    </row>
    <row r="55" spans="1:119">
      <c r="A55" s="52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  <row r="56" spans="1:119" ht="15.75" customHeight="1" thickBot="1">
      <c r="A56" s="55" t="s">
        <v>75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7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6004417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6004417</v>
      </c>
      <c r="O5" s="33">
        <f t="shared" ref="O5:O36" si="2">(N5/O$57)</f>
        <v>606.9972705216336</v>
      </c>
      <c r="P5" s="6"/>
    </row>
    <row r="6" spans="1:133">
      <c r="A6" s="12"/>
      <c r="B6" s="25">
        <v>311</v>
      </c>
      <c r="C6" s="20" t="s">
        <v>2</v>
      </c>
      <c r="D6" s="46">
        <v>3982499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3982499</v>
      </c>
      <c r="O6" s="47">
        <f t="shared" si="2"/>
        <v>402.59795794581481</v>
      </c>
      <c r="P6" s="9"/>
    </row>
    <row r="7" spans="1:133">
      <c r="A7" s="12"/>
      <c r="B7" s="25">
        <v>312.10000000000002</v>
      </c>
      <c r="C7" s="20" t="s">
        <v>10</v>
      </c>
      <c r="D7" s="46">
        <v>247657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247657</v>
      </c>
      <c r="O7" s="47">
        <f t="shared" si="2"/>
        <v>25.036089769510717</v>
      </c>
      <c r="P7" s="9"/>
    </row>
    <row r="8" spans="1:133">
      <c r="A8" s="12"/>
      <c r="B8" s="25">
        <v>314.89999999999998</v>
      </c>
      <c r="C8" s="20" t="s">
        <v>12</v>
      </c>
      <c r="D8" s="46">
        <v>1387113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1387113</v>
      </c>
      <c r="O8" s="47">
        <f t="shared" si="2"/>
        <v>140.22573797007684</v>
      </c>
      <c r="P8" s="9"/>
    </row>
    <row r="9" spans="1:133">
      <c r="A9" s="12"/>
      <c r="B9" s="25">
        <v>315</v>
      </c>
      <c r="C9" s="20" t="s">
        <v>96</v>
      </c>
      <c r="D9" s="46">
        <v>338750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338750</v>
      </c>
      <c r="O9" s="47">
        <f t="shared" si="2"/>
        <v>34.244844318641327</v>
      </c>
      <c r="P9" s="9"/>
    </row>
    <row r="10" spans="1:133">
      <c r="A10" s="12"/>
      <c r="B10" s="25">
        <v>316</v>
      </c>
      <c r="C10" s="20" t="s">
        <v>97</v>
      </c>
      <c r="D10" s="46">
        <v>48398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48398</v>
      </c>
      <c r="O10" s="47">
        <f t="shared" si="2"/>
        <v>4.8926405175899719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486061</v>
      </c>
      <c r="E11" s="32">
        <f t="shared" si="3"/>
        <v>5320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491381</v>
      </c>
      <c r="O11" s="45">
        <f t="shared" si="2"/>
        <v>49.67458552365548</v>
      </c>
      <c r="P11" s="10"/>
    </row>
    <row r="12" spans="1:133">
      <c r="A12" s="12"/>
      <c r="B12" s="25">
        <v>322</v>
      </c>
      <c r="C12" s="20" t="s">
        <v>0</v>
      </c>
      <c r="D12" s="46">
        <v>168252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168252</v>
      </c>
      <c r="O12" s="47">
        <f t="shared" si="2"/>
        <v>17.008896077638497</v>
      </c>
      <c r="P12" s="9"/>
    </row>
    <row r="13" spans="1:133">
      <c r="A13" s="12"/>
      <c r="B13" s="25">
        <v>323.10000000000002</v>
      </c>
      <c r="C13" s="20" t="s">
        <v>16</v>
      </c>
      <c r="D13" s="46">
        <v>253888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253888</v>
      </c>
      <c r="O13" s="47">
        <f t="shared" si="2"/>
        <v>25.665992721391024</v>
      </c>
      <c r="P13" s="9"/>
    </row>
    <row r="14" spans="1:133">
      <c r="A14" s="12"/>
      <c r="B14" s="25">
        <v>323.7</v>
      </c>
      <c r="C14" s="20" t="s">
        <v>17</v>
      </c>
      <c r="D14" s="46">
        <v>63921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63921</v>
      </c>
      <c r="O14" s="47">
        <f t="shared" si="2"/>
        <v>6.4618883946623535</v>
      </c>
      <c r="P14" s="9"/>
    </row>
    <row r="15" spans="1:133">
      <c r="A15" s="12"/>
      <c r="B15" s="25">
        <v>325.2</v>
      </c>
      <c r="C15" s="20" t="s">
        <v>114</v>
      </c>
      <c r="D15" s="46">
        <v>0</v>
      </c>
      <c r="E15" s="46">
        <v>5320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5320</v>
      </c>
      <c r="O15" s="47">
        <f t="shared" si="2"/>
        <v>0.53780832996360695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915219</v>
      </c>
      <c r="E16" s="32">
        <f t="shared" si="4"/>
        <v>265607</v>
      </c>
      <c r="F16" s="32">
        <f t="shared" si="4"/>
        <v>0</v>
      </c>
      <c r="G16" s="32">
        <f t="shared" si="4"/>
        <v>615863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1796689</v>
      </c>
      <c r="O16" s="45">
        <f t="shared" si="2"/>
        <v>181.6305095026284</v>
      </c>
      <c r="P16" s="10"/>
    </row>
    <row r="17" spans="1:16">
      <c r="A17" s="12"/>
      <c r="B17" s="25">
        <v>331.2</v>
      </c>
      <c r="C17" s="20" t="s">
        <v>18</v>
      </c>
      <c r="D17" s="46">
        <v>14622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14622</v>
      </c>
      <c r="O17" s="47">
        <f t="shared" si="2"/>
        <v>1.4781641730691468</v>
      </c>
      <c r="P17" s="9"/>
    </row>
    <row r="18" spans="1:16">
      <c r="A18" s="12"/>
      <c r="B18" s="25">
        <v>331.5</v>
      </c>
      <c r="C18" s="20" t="s">
        <v>91</v>
      </c>
      <c r="D18" s="46">
        <v>0</v>
      </c>
      <c r="E18" s="46">
        <v>0</v>
      </c>
      <c r="F18" s="46">
        <v>0</v>
      </c>
      <c r="G18" s="46">
        <v>283829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283829</v>
      </c>
      <c r="O18" s="47">
        <f t="shared" si="2"/>
        <v>28.692782046097857</v>
      </c>
      <c r="P18" s="9"/>
    </row>
    <row r="19" spans="1:16">
      <c r="A19" s="12"/>
      <c r="B19" s="25">
        <v>334.49</v>
      </c>
      <c r="C19" s="20" t="s">
        <v>98</v>
      </c>
      <c r="D19" s="46">
        <v>0</v>
      </c>
      <c r="E19" s="46">
        <v>0</v>
      </c>
      <c r="F19" s="46">
        <v>0</v>
      </c>
      <c r="G19" s="46">
        <v>332034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332034</v>
      </c>
      <c r="O19" s="47">
        <f t="shared" si="2"/>
        <v>33.565911847957949</v>
      </c>
      <c r="P19" s="9"/>
    </row>
    <row r="20" spans="1:16">
      <c r="A20" s="12"/>
      <c r="B20" s="25">
        <v>335.12</v>
      </c>
      <c r="C20" s="20" t="s">
        <v>99</v>
      </c>
      <c r="D20" s="46">
        <v>258312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258312</v>
      </c>
      <c r="O20" s="47">
        <f t="shared" si="2"/>
        <v>26.113222806308126</v>
      </c>
      <c r="P20" s="9"/>
    </row>
    <row r="21" spans="1:16">
      <c r="A21" s="12"/>
      <c r="B21" s="25">
        <v>335.14</v>
      </c>
      <c r="C21" s="20" t="s">
        <v>100</v>
      </c>
      <c r="D21" s="46">
        <v>5820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5820</v>
      </c>
      <c r="O21" s="47">
        <f t="shared" si="2"/>
        <v>0.58835422563687834</v>
      </c>
      <c r="P21" s="9"/>
    </row>
    <row r="22" spans="1:16">
      <c r="A22" s="12"/>
      <c r="B22" s="25">
        <v>335.15</v>
      </c>
      <c r="C22" s="20" t="s">
        <v>101</v>
      </c>
      <c r="D22" s="46">
        <v>6529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6529</v>
      </c>
      <c r="O22" s="47">
        <f t="shared" si="2"/>
        <v>0.660028305701577</v>
      </c>
      <c r="P22" s="9"/>
    </row>
    <row r="23" spans="1:16">
      <c r="A23" s="12"/>
      <c r="B23" s="25">
        <v>335.18</v>
      </c>
      <c r="C23" s="20" t="s">
        <v>102</v>
      </c>
      <c r="D23" s="46">
        <v>557542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557542</v>
      </c>
      <c r="O23" s="47">
        <f t="shared" si="2"/>
        <v>56.362919530934086</v>
      </c>
      <c r="P23" s="9"/>
    </row>
    <row r="24" spans="1:16">
      <c r="A24" s="12"/>
      <c r="B24" s="25">
        <v>335.49</v>
      </c>
      <c r="C24" s="20" t="s">
        <v>27</v>
      </c>
      <c r="D24" s="46">
        <v>31458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31458</v>
      </c>
      <c r="O24" s="47">
        <f t="shared" si="2"/>
        <v>3.1801455721795389</v>
      </c>
      <c r="P24" s="9"/>
    </row>
    <row r="25" spans="1:16">
      <c r="A25" s="12"/>
      <c r="B25" s="25">
        <v>337.2</v>
      </c>
      <c r="C25" s="20" t="s">
        <v>69</v>
      </c>
      <c r="D25" s="46">
        <v>40936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40936</v>
      </c>
      <c r="O25" s="47">
        <f t="shared" si="2"/>
        <v>4.1382935705620705</v>
      </c>
      <c r="P25" s="9"/>
    </row>
    <row r="26" spans="1:16">
      <c r="A26" s="12"/>
      <c r="B26" s="25">
        <v>339</v>
      </c>
      <c r="C26" s="20" t="s">
        <v>28</v>
      </c>
      <c r="D26" s="46">
        <v>0</v>
      </c>
      <c r="E26" s="46">
        <v>265607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265607</v>
      </c>
      <c r="O26" s="47">
        <f t="shared" si="2"/>
        <v>26.850687424181157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SUM(D28:D40)</f>
        <v>1067210</v>
      </c>
      <c r="E27" s="32">
        <f t="shared" si="6"/>
        <v>4016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19157062</v>
      </c>
      <c r="J27" s="32">
        <f t="shared" si="6"/>
        <v>1389016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21617304</v>
      </c>
      <c r="O27" s="45">
        <f t="shared" si="2"/>
        <v>2185.3319854427818</v>
      </c>
      <c r="P27" s="10"/>
    </row>
    <row r="28" spans="1:16">
      <c r="A28" s="12"/>
      <c r="B28" s="25">
        <v>341.2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1389016</v>
      </c>
      <c r="K28" s="46">
        <v>0</v>
      </c>
      <c r="L28" s="46">
        <v>0</v>
      </c>
      <c r="M28" s="46">
        <v>0</v>
      </c>
      <c r="N28" s="46">
        <f t="shared" ref="N28:N39" si="7">SUM(D28:M28)</f>
        <v>1389016</v>
      </c>
      <c r="O28" s="47">
        <f t="shared" si="2"/>
        <v>140.41811564900931</v>
      </c>
      <c r="P28" s="9"/>
    </row>
    <row r="29" spans="1:16">
      <c r="A29" s="12"/>
      <c r="B29" s="25">
        <v>341.9</v>
      </c>
      <c r="C29" s="20" t="s">
        <v>104</v>
      </c>
      <c r="D29" s="46">
        <v>80363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80363</v>
      </c>
      <c r="O29" s="47">
        <f t="shared" si="2"/>
        <v>8.1240396279822082</v>
      </c>
      <c r="P29" s="9"/>
    </row>
    <row r="30" spans="1:16">
      <c r="A30" s="12"/>
      <c r="B30" s="25">
        <v>342.1</v>
      </c>
      <c r="C30" s="20" t="s">
        <v>38</v>
      </c>
      <c r="D30" s="46">
        <v>86970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86970</v>
      </c>
      <c r="O30" s="47">
        <f t="shared" si="2"/>
        <v>8.7919530934088144</v>
      </c>
      <c r="P30" s="9"/>
    </row>
    <row r="31" spans="1:16">
      <c r="A31" s="12"/>
      <c r="B31" s="25">
        <v>342.5</v>
      </c>
      <c r="C31" s="20" t="s">
        <v>81</v>
      </c>
      <c r="D31" s="46">
        <v>4287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4287</v>
      </c>
      <c r="O31" s="47">
        <f t="shared" si="2"/>
        <v>0.43338050950262841</v>
      </c>
      <c r="P31" s="9"/>
    </row>
    <row r="32" spans="1:16">
      <c r="A32" s="12"/>
      <c r="B32" s="25">
        <v>342.9</v>
      </c>
      <c r="C32" s="20" t="s">
        <v>86</v>
      </c>
      <c r="D32" s="46">
        <v>0</v>
      </c>
      <c r="E32" s="46">
        <v>300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300</v>
      </c>
      <c r="O32" s="47">
        <f t="shared" si="2"/>
        <v>3.0327537403962799E-2</v>
      </c>
      <c r="P32" s="9"/>
    </row>
    <row r="33" spans="1:16">
      <c r="A33" s="12"/>
      <c r="B33" s="25">
        <v>343.1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15129466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15129466</v>
      </c>
      <c r="O33" s="47">
        <f t="shared" si="2"/>
        <v>1529.4648200566114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1639969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1639969</v>
      </c>
      <c r="O34" s="47">
        <f t="shared" si="2"/>
        <v>165.78740396279821</v>
      </c>
      <c r="P34" s="9"/>
    </row>
    <row r="35" spans="1:16">
      <c r="A35" s="12"/>
      <c r="B35" s="25">
        <v>343.4</v>
      </c>
      <c r="C35" s="20" t="s">
        <v>41</v>
      </c>
      <c r="D35" s="46">
        <v>864936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864936</v>
      </c>
      <c r="O35" s="47">
        <f t="shared" si="2"/>
        <v>87.437929640113225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2329636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2329636</v>
      </c>
      <c r="O36" s="47">
        <f t="shared" si="2"/>
        <v>235.50707642539425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57991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57991</v>
      </c>
      <c r="O37" s="47">
        <f t="shared" ref="O37:O55" si="8">(N37/O$57)</f>
        <v>5.8624140719773559</v>
      </c>
      <c r="P37" s="9"/>
    </row>
    <row r="38" spans="1:16">
      <c r="A38" s="12"/>
      <c r="B38" s="25">
        <v>347.2</v>
      </c>
      <c r="C38" s="20" t="s">
        <v>44</v>
      </c>
      <c r="D38" s="46">
        <v>11495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11495</v>
      </c>
      <c r="O38" s="47">
        <f t="shared" si="8"/>
        <v>1.1620501415285078</v>
      </c>
      <c r="P38" s="9"/>
    </row>
    <row r="39" spans="1:16">
      <c r="A39" s="12"/>
      <c r="B39" s="25">
        <v>347.4</v>
      </c>
      <c r="C39" s="20" t="s">
        <v>45</v>
      </c>
      <c r="D39" s="46">
        <v>19159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19159</v>
      </c>
      <c r="O39" s="47">
        <f t="shared" si="8"/>
        <v>1.9368176304084108</v>
      </c>
      <c r="P39" s="9"/>
    </row>
    <row r="40" spans="1:16">
      <c r="A40" s="12"/>
      <c r="B40" s="25">
        <v>348.24</v>
      </c>
      <c r="C40" s="20" t="s">
        <v>116</v>
      </c>
      <c r="D40" s="46">
        <v>0</v>
      </c>
      <c r="E40" s="46">
        <v>3716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55" si="9">SUM(D40:M40)</f>
        <v>3716</v>
      </c>
      <c r="O40" s="47">
        <f t="shared" si="8"/>
        <v>0.37565709664375252</v>
      </c>
      <c r="P40" s="9"/>
    </row>
    <row r="41" spans="1:16" ht="15.75">
      <c r="A41" s="29" t="s">
        <v>34</v>
      </c>
      <c r="B41" s="30"/>
      <c r="C41" s="31"/>
      <c r="D41" s="32">
        <f t="shared" ref="D41:M41" si="10">SUM(D42:D43)</f>
        <v>30597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30597</v>
      </c>
      <c r="O41" s="45">
        <f t="shared" si="8"/>
        <v>3.0931055398301659</v>
      </c>
      <c r="P41" s="10"/>
    </row>
    <row r="42" spans="1:16">
      <c r="A42" s="13"/>
      <c r="B42" s="39">
        <v>351.1</v>
      </c>
      <c r="C42" s="21" t="s">
        <v>72</v>
      </c>
      <c r="D42" s="46">
        <v>30564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30564</v>
      </c>
      <c r="O42" s="47">
        <f t="shared" si="8"/>
        <v>3.0897695107157297</v>
      </c>
      <c r="P42" s="9"/>
    </row>
    <row r="43" spans="1:16">
      <c r="A43" s="13"/>
      <c r="B43" s="39">
        <v>359</v>
      </c>
      <c r="C43" s="21" t="s">
        <v>49</v>
      </c>
      <c r="D43" s="46">
        <v>33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33</v>
      </c>
      <c r="O43" s="47">
        <f t="shared" si="8"/>
        <v>3.3360291144359077E-3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SUM(D45:D50)</f>
        <v>169825</v>
      </c>
      <c r="E44" s="32">
        <f t="shared" si="11"/>
        <v>32669</v>
      </c>
      <c r="F44" s="32">
        <f t="shared" si="11"/>
        <v>161</v>
      </c>
      <c r="G44" s="32">
        <f t="shared" si="11"/>
        <v>15878</v>
      </c>
      <c r="H44" s="32">
        <f t="shared" si="11"/>
        <v>0</v>
      </c>
      <c r="I44" s="32">
        <f t="shared" si="11"/>
        <v>75378</v>
      </c>
      <c r="J44" s="32">
        <f t="shared" si="11"/>
        <v>6007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299918</v>
      </c>
      <c r="O44" s="45">
        <f t="shared" si="8"/>
        <v>30.319247877072382</v>
      </c>
      <c r="P44" s="10"/>
    </row>
    <row r="45" spans="1:16">
      <c r="A45" s="12"/>
      <c r="B45" s="25">
        <v>361.1</v>
      </c>
      <c r="C45" s="20" t="s">
        <v>50</v>
      </c>
      <c r="D45" s="46">
        <v>9334</v>
      </c>
      <c r="E45" s="46">
        <v>319</v>
      </c>
      <c r="F45" s="46">
        <v>161</v>
      </c>
      <c r="G45" s="46">
        <v>15878</v>
      </c>
      <c r="H45" s="46">
        <v>0</v>
      </c>
      <c r="I45" s="46">
        <v>6522</v>
      </c>
      <c r="J45" s="46">
        <v>644</v>
      </c>
      <c r="K45" s="46">
        <v>0</v>
      </c>
      <c r="L45" s="46">
        <v>0</v>
      </c>
      <c r="M45" s="46">
        <v>0</v>
      </c>
      <c r="N45" s="46">
        <f t="shared" si="9"/>
        <v>32858</v>
      </c>
      <c r="O45" s="47">
        <f t="shared" si="8"/>
        <v>3.3216740800646987</v>
      </c>
      <c r="P45" s="9"/>
    </row>
    <row r="46" spans="1:16">
      <c r="A46" s="12"/>
      <c r="B46" s="25">
        <v>362</v>
      </c>
      <c r="C46" s="20" t="s">
        <v>52</v>
      </c>
      <c r="D46" s="46">
        <v>100100</v>
      </c>
      <c r="E46" s="46">
        <v>4143</v>
      </c>
      <c r="F46" s="46">
        <v>0</v>
      </c>
      <c r="G46" s="46">
        <v>0</v>
      </c>
      <c r="H46" s="46">
        <v>0</v>
      </c>
      <c r="I46" s="46">
        <v>72091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176334</v>
      </c>
      <c r="O46" s="47">
        <f t="shared" si="8"/>
        <v>17.825919935301254</v>
      </c>
      <c r="P46" s="9"/>
    </row>
    <row r="47" spans="1:16">
      <c r="A47" s="12"/>
      <c r="B47" s="25">
        <v>364</v>
      </c>
      <c r="C47" s="20" t="s">
        <v>120</v>
      </c>
      <c r="D47" s="46">
        <v>3500</v>
      </c>
      <c r="E47" s="46">
        <v>0</v>
      </c>
      <c r="F47" s="46">
        <v>0</v>
      </c>
      <c r="G47" s="46">
        <v>0</v>
      </c>
      <c r="H47" s="46">
        <v>0</v>
      </c>
      <c r="I47" s="46">
        <v>-34338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-30838</v>
      </c>
      <c r="O47" s="47">
        <f t="shared" si="8"/>
        <v>-3.1174686615446827</v>
      </c>
      <c r="P47" s="9"/>
    </row>
    <row r="48" spans="1:16">
      <c r="A48" s="12"/>
      <c r="B48" s="25">
        <v>365</v>
      </c>
      <c r="C48" s="20" t="s">
        <v>111</v>
      </c>
      <c r="D48" s="46">
        <v>3232</v>
      </c>
      <c r="E48" s="46">
        <v>0</v>
      </c>
      <c r="F48" s="46">
        <v>0</v>
      </c>
      <c r="G48" s="46">
        <v>0</v>
      </c>
      <c r="H48" s="46">
        <v>0</v>
      </c>
      <c r="I48" s="46">
        <v>16354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19586</v>
      </c>
      <c r="O48" s="47">
        <f t="shared" si="8"/>
        <v>1.9799838253133846</v>
      </c>
      <c r="P48" s="9"/>
    </row>
    <row r="49" spans="1:119">
      <c r="A49" s="12"/>
      <c r="B49" s="25">
        <v>366</v>
      </c>
      <c r="C49" s="20" t="s">
        <v>54</v>
      </c>
      <c r="D49" s="46">
        <v>0</v>
      </c>
      <c r="E49" s="46">
        <v>22215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22215</v>
      </c>
      <c r="O49" s="47">
        <f t="shared" si="8"/>
        <v>2.245754144763445</v>
      </c>
      <c r="P49" s="9"/>
    </row>
    <row r="50" spans="1:119">
      <c r="A50" s="12"/>
      <c r="B50" s="25">
        <v>369.9</v>
      </c>
      <c r="C50" s="20" t="s">
        <v>55</v>
      </c>
      <c r="D50" s="46">
        <v>53659</v>
      </c>
      <c r="E50" s="46">
        <v>5992</v>
      </c>
      <c r="F50" s="46">
        <v>0</v>
      </c>
      <c r="G50" s="46">
        <v>0</v>
      </c>
      <c r="H50" s="46">
        <v>0</v>
      </c>
      <c r="I50" s="46">
        <v>14749</v>
      </c>
      <c r="J50" s="46">
        <v>5363</v>
      </c>
      <c r="K50" s="46">
        <v>0</v>
      </c>
      <c r="L50" s="46">
        <v>0</v>
      </c>
      <c r="M50" s="46">
        <v>0</v>
      </c>
      <c r="N50" s="46">
        <f t="shared" si="9"/>
        <v>79763</v>
      </c>
      <c r="O50" s="47">
        <f t="shared" si="8"/>
        <v>8.0633845531742825</v>
      </c>
      <c r="P50" s="9"/>
    </row>
    <row r="51" spans="1:119" ht="15.75">
      <c r="A51" s="29" t="s">
        <v>35</v>
      </c>
      <c r="B51" s="30"/>
      <c r="C51" s="31"/>
      <c r="D51" s="32">
        <f t="shared" ref="D51:M51" si="12">SUM(D52:D54)</f>
        <v>2216245</v>
      </c>
      <c r="E51" s="32">
        <f t="shared" si="12"/>
        <v>200897</v>
      </c>
      <c r="F51" s="32">
        <f t="shared" si="12"/>
        <v>7799329</v>
      </c>
      <c r="G51" s="32">
        <f t="shared" si="12"/>
        <v>6428108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9"/>
        <v>16644579</v>
      </c>
      <c r="O51" s="45">
        <f t="shared" si="8"/>
        <v>1682.6303073190456</v>
      </c>
      <c r="P51" s="9"/>
    </row>
    <row r="52" spans="1:119">
      <c r="A52" s="12"/>
      <c r="B52" s="25">
        <v>381</v>
      </c>
      <c r="C52" s="20" t="s">
        <v>56</v>
      </c>
      <c r="D52" s="46">
        <v>1946117</v>
      </c>
      <c r="E52" s="46">
        <v>200897</v>
      </c>
      <c r="F52" s="46">
        <v>664423</v>
      </c>
      <c r="G52" s="46">
        <v>625689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3437126</v>
      </c>
      <c r="O52" s="47">
        <f t="shared" si="8"/>
        <v>347.46522442377682</v>
      </c>
      <c r="P52" s="9"/>
    </row>
    <row r="53" spans="1:119">
      <c r="A53" s="12"/>
      <c r="B53" s="25">
        <v>383</v>
      </c>
      <c r="C53" s="20" t="s">
        <v>121</v>
      </c>
      <c r="D53" s="46">
        <v>270128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270128</v>
      </c>
      <c r="O53" s="47">
        <f t="shared" si="8"/>
        <v>27.307723412858877</v>
      </c>
      <c r="P53" s="9"/>
    </row>
    <row r="54" spans="1:119" ht="15.75" thickBot="1">
      <c r="A54" s="12"/>
      <c r="B54" s="25">
        <v>384</v>
      </c>
      <c r="C54" s="20" t="s">
        <v>106</v>
      </c>
      <c r="D54" s="46">
        <v>0</v>
      </c>
      <c r="E54" s="46">
        <v>0</v>
      </c>
      <c r="F54" s="46">
        <v>7134906</v>
      </c>
      <c r="G54" s="46">
        <v>5802419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12937325</v>
      </c>
      <c r="O54" s="47">
        <f t="shared" si="8"/>
        <v>1307.8573594824099</v>
      </c>
      <c r="P54" s="9"/>
    </row>
    <row r="55" spans="1:119" ht="16.5" thickBot="1">
      <c r="A55" s="14" t="s">
        <v>46</v>
      </c>
      <c r="B55" s="23"/>
      <c r="C55" s="22"/>
      <c r="D55" s="15">
        <f t="shared" ref="D55:M55" si="13">SUM(D5,D11,D16,D27,D41,D44,D51)</f>
        <v>10889574</v>
      </c>
      <c r="E55" s="15">
        <f t="shared" si="13"/>
        <v>508509</v>
      </c>
      <c r="F55" s="15">
        <f t="shared" si="13"/>
        <v>7799490</v>
      </c>
      <c r="G55" s="15">
        <f t="shared" si="13"/>
        <v>7059849</v>
      </c>
      <c r="H55" s="15">
        <f t="shared" si="13"/>
        <v>0</v>
      </c>
      <c r="I55" s="15">
        <f t="shared" si="13"/>
        <v>19232440</v>
      </c>
      <c r="J55" s="15">
        <f t="shared" si="13"/>
        <v>1395023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9"/>
        <v>46884885</v>
      </c>
      <c r="O55" s="38">
        <f t="shared" si="8"/>
        <v>4739.6770117266478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51" t="s">
        <v>122</v>
      </c>
      <c r="M57" s="51"/>
      <c r="N57" s="51"/>
      <c r="O57" s="43">
        <v>9892</v>
      </c>
    </row>
    <row r="58" spans="1:119">
      <c r="A58" s="52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  <row r="59" spans="1:119" ht="15.75" customHeight="1" thickBot="1">
      <c r="A59" s="55" t="s">
        <v>75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7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113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5430545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5430545</v>
      </c>
      <c r="O5" s="33">
        <f t="shared" ref="O5:O36" si="2">(N5/O$56)</f>
        <v>554.81661217817737</v>
      </c>
      <c r="P5" s="6"/>
    </row>
    <row r="6" spans="1:133">
      <c r="A6" s="12"/>
      <c r="B6" s="25">
        <v>311</v>
      </c>
      <c r="C6" s="20" t="s">
        <v>2</v>
      </c>
      <c r="D6" s="46">
        <v>3638573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3638573</v>
      </c>
      <c r="O6" s="47">
        <f t="shared" si="2"/>
        <v>371.73814875357579</v>
      </c>
      <c r="P6" s="9"/>
    </row>
    <row r="7" spans="1:133">
      <c r="A7" s="12"/>
      <c r="B7" s="25">
        <v>312.10000000000002</v>
      </c>
      <c r="C7" s="20" t="s">
        <v>10</v>
      </c>
      <c r="D7" s="46">
        <v>230127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230127</v>
      </c>
      <c r="O7" s="47">
        <f t="shared" si="2"/>
        <v>23.511136085002043</v>
      </c>
      <c r="P7" s="9"/>
    </row>
    <row r="8" spans="1:133">
      <c r="A8" s="12"/>
      <c r="B8" s="25">
        <v>314.89999999999998</v>
      </c>
      <c r="C8" s="20" t="s">
        <v>12</v>
      </c>
      <c r="D8" s="46">
        <v>1165925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1165925</v>
      </c>
      <c r="O8" s="47">
        <f t="shared" si="2"/>
        <v>119.11779730281978</v>
      </c>
      <c r="P8" s="9"/>
    </row>
    <row r="9" spans="1:133">
      <c r="A9" s="12"/>
      <c r="B9" s="25">
        <v>315</v>
      </c>
      <c r="C9" s="20" t="s">
        <v>96</v>
      </c>
      <c r="D9" s="46">
        <v>346275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346275</v>
      </c>
      <c r="O9" s="47">
        <f t="shared" si="2"/>
        <v>35.377503064977525</v>
      </c>
      <c r="P9" s="9"/>
    </row>
    <row r="10" spans="1:133">
      <c r="A10" s="12"/>
      <c r="B10" s="25">
        <v>316</v>
      </c>
      <c r="C10" s="20" t="s">
        <v>97</v>
      </c>
      <c r="D10" s="46">
        <v>49645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49645</v>
      </c>
      <c r="O10" s="47">
        <f t="shared" si="2"/>
        <v>5.0720269718022069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490632</v>
      </c>
      <c r="E11" s="32">
        <f t="shared" si="3"/>
        <v>5084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495716</v>
      </c>
      <c r="O11" s="45">
        <f t="shared" si="2"/>
        <v>50.645279934613811</v>
      </c>
      <c r="P11" s="10"/>
    </row>
    <row r="12" spans="1:133">
      <c r="A12" s="12"/>
      <c r="B12" s="25">
        <v>322</v>
      </c>
      <c r="C12" s="20" t="s">
        <v>0</v>
      </c>
      <c r="D12" s="46">
        <v>184300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184300</v>
      </c>
      <c r="O12" s="47">
        <f t="shared" si="2"/>
        <v>18.829178586023701</v>
      </c>
      <c r="P12" s="9"/>
    </row>
    <row r="13" spans="1:133">
      <c r="A13" s="12"/>
      <c r="B13" s="25">
        <v>323.10000000000002</v>
      </c>
      <c r="C13" s="20" t="s">
        <v>16</v>
      </c>
      <c r="D13" s="46">
        <v>251082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251082</v>
      </c>
      <c r="O13" s="47">
        <f t="shared" si="2"/>
        <v>25.652022885165508</v>
      </c>
      <c r="P13" s="9"/>
    </row>
    <row r="14" spans="1:133">
      <c r="A14" s="12"/>
      <c r="B14" s="25">
        <v>323.7</v>
      </c>
      <c r="C14" s="20" t="s">
        <v>17</v>
      </c>
      <c r="D14" s="46">
        <v>55250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55250</v>
      </c>
      <c r="O14" s="47">
        <f t="shared" si="2"/>
        <v>5.6446669391091131</v>
      </c>
      <c r="P14" s="9"/>
    </row>
    <row r="15" spans="1:133">
      <c r="A15" s="12"/>
      <c r="B15" s="25">
        <v>325.2</v>
      </c>
      <c r="C15" s="20" t="s">
        <v>114</v>
      </c>
      <c r="D15" s="46">
        <v>0</v>
      </c>
      <c r="E15" s="46">
        <v>5084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5084</v>
      </c>
      <c r="O15" s="47">
        <f t="shared" si="2"/>
        <v>0.51941152431548832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SUM(D17:D28)</f>
        <v>872324</v>
      </c>
      <c r="E16" s="32">
        <f t="shared" si="4"/>
        <v>352067</v>
      </c>
      <c r="F16" s="32">
        <f t="shared" si="4"/>
        <v>0</v>
      </c>
      <c r="G16" s="32">
        <f t="shared" si="4"/>
        <v>663240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1887631</v>
      </c>
      <c r="O16" s="45">
        <f t="shared" si="2"/>
        <v>192.85155292194523</v>
      </c>
      <c r="P16" s="10"/>
    </row>
    <row r="17" spans="1:16">
      <c r="A17" s="12"/>
      <c r="B17" s="25">
        <v>331.2</v>
      </c>
      <c r="C17" s="20" t="s">
        <v>18</v>
      </c>
      <c r="D17" s="46">
        <v>14491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14491</v>
      </c>
      <c r="O17" s="47">
        <f t="shared" si="2"/>
        <v>1.4804863097670617</v>
      </c>
      <c r="P17" s="9"/>
    </row>
    <row r="18" spans="1:16">
      <c r="A18" s="12"/>
      <c r="B18" s="25">
        <v>331.5</v>
      </c>
      <c r="C18" s="20" t="s">
        <v>91</v>
      </c>
      <c r="D18" s="46">
        <v>0</v>
      </c>
      <c r="E18" s="46">
        <v>0</v>
      </c>
      <c r="F18" s="46">
        <v>0</v>
      </c>
      <c r="G18" s="46">
        <v>19264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19264</v>
      </c>
      <c r="O18" s="47">
        <f t="shared" si="2"/>
        <v>1.9681242337556191</v>
      </c>
      <c r="P18" s="9"/>
    </row>
    <row r="19" spans="1:16">
      <c r="A19" s="12"/>
      <c r="B19" s="25">
        <v>334.49</v>
      </c>
      <c r="C19" s="20" t="s">
        <v>98</v>
      </c>
      <c r="D19" s="46">
        <v>0</v>
      </c>
      <c r="E19" s="46">
        <v>0</v>
      </c>
      <c r="F19" s="46">
        <v>0</v>
      </c>
      <c r="G19" s="46">
        <v>643976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643976</v>
      </c>
      <c r="O19" s="47">
        <f t="shared" si="2"/>
        <v>65.792398855741723</v>
      </c>
      <c r="P19" s="9"/>
    </row>
    <row r="20" spans="1:16">
      <c r="A20" s="12"/>
      <c r="B20" s="25">
        <v>334.7</v>
      </c>
      <c r="C20" s="20" t="s">
        <v>22</v>
      </c>
      <c r="D20" s="46">
        <v>48575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48575</v>
      </c>
      <c r="O20" s="47">
        <f t="shared" si="2"/>
        <v>4.9627094401307721</v>
      </c>
      <c r="P20" s="9"/>
    </row>
    <row r="21" spans="1:16">
      <c r="A21" s="12"/>
      <c r="B21" s="25">
        <v>335.12</v>
      </c>
      <c r="C21" s="20" t="s">
        <v>99</v>
      </c>
      <c r="D21" s="46">
        <v>244778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244778</v>
      </c>
      <c r="O21" s="47">
        <f t="shared" si="2"/>
        <v>25.007968941561096</v>
      </c>
      <c r="P21" s="9"/>
    </row>
    <row r="22" spans="1:16">
      <c r="A22" s="12"/>
      <c r="B22" s="25">
        <v>335.14</v>
      </c>
      <c r="C22" s="20" t="s">
        <v>100</v>
      </c>
      <c r="D22" s="46">
        <v>5495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5495</v>
      </c>
      <c r="O22" s="47">
        <f t="shared" si="2"/>
        <v>0.56140171638741321</v>
      </c>
      <c r="P22" s="9"/>
    </row>
    <row r="23" spans="1:16">
      <c r="A23" s="12"/>
      <c r="B23" s="25">
        <v>335.15</v>
      </c>
      <c r="C23" s="20" t="s">
        <v>101</v>
      </c>
      <c r="D23" s="46">
        <v>3800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3800</v>
      </c>
      <c r="O23" s="47">
        <f t="shared" si="2"/>
        <v>0.38823048630976709</v>
      </c>
      <c r="P23" s="9"/>
    </row>
    <row r="24" spans="1:16">
      <c r="A24" s="12"/>
      <c r="B24" s="25">
        <v>335.18</v>
      </c>
      <c r="C24" s="20" t="s">
        <v>102</v>
      </c>
      <c r="D24" s="46">
        <v>527152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527152</v>
      </c>
      <c r="O24" s="47">
        <f t="shared" si="2"/>
        <v>53.856967715570086</v>
      </c>
      <c r="P24" s="9"/>
    </row>
    <row r="25" spans="1:16">
      <c r="A25" s="12"/>
      <c r="B25" s="25">
        <v>335.49</v>
      </c>
      <c r="C25" s="20" t="s">
        <v>27</v>
      </c>
      <c r="D25" s="46">
        <v>22965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22965</v>
      </c>
      <c r="O25" s="47">
        <f t="shared" si="2"/>
        <v>2.3462402942378424</v>
      </c>
      <c r="P25" s="9"/>
    </row>
    <row r="26" spans="1:16">
      <c r="A26" s="12"/>
      <c r="B26" s="25">
        <v>337.2</v>
      </c>
      <c r="C26" s="20" t="s">
        <v>69</v>
      </c>
      <c r="D26" s="46">
        <v>5068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5068</v>
      </c>
      <c r="O26" s="47">
        <f t="shared" si="2"/>
        <v>0.51777686963628933</v>
      </c>
      <c r="P26" s="9"/>
    </row>
    <row r="27" spans="1:16">
      <c r="A27" s="12"/>
      <c r="B27" s="25">
        <v>337.9</v>
      </c>
      <c r="C27" s="20" t="s">
        <v>115</v>
      </c>
      <c r="D27" s="46">
        <v>0</v>
      </c>
      <c r="E27" s="46">
        <v>86900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86900</v>
      </c>
      <c r="O27" s="47">
        <f t="shared" si="2"/>
        <v>8.8782182263996727</v>
      </c>
      <c r="P27" s="9"/>
    </row>
    <row r="28" spans="1:16">
      <c r="A28" s="12"/>
      <c r="B28" s="25">
        <v>339</v>
      </c>
      <c r="C28" s="20" t="s">
        <v>28</v>
      </c>
      <c r="D28" s="46">
        <v>0</v>
      </c>
      <c r="E28" s="46">
        <v>265167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265167</v>
      </c>
      <c r="O28" s="47">
        <f t="shared" si="2"/>
        <v>27.091029832447894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SUM(D30:D41)</f>
        <v>946960</v>
      </c>
      <c r="E29" s="32">
        <f t="shared" si="6"/>
        <v>4570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19179531</v>
      </c>
      <c r="J29" s="32">
        <f t="shared" si="6"/>
        <v>1352701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21483762</v>
      </c>
      <c r="O29" s="45">
        <f t="shared" si="2"/>
        <v>2194.9082550061298</v>
      </c>
      <c r="P29" s="10"/>
    </row>
    <row r="30" spans="1:16">
      <c r="A30" s="12"/>
      <c r="B30" s="25">
        <v>341.2</v>
      </c>
      <c r="C30" s="20" t="s">
        <v>103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1352701</v>
      </c>
      <c r="K30" s="46">
        <v>0</v>
      </c>
      <c r="L30" s="46">
        <v>0</v>
      </c>
      <c r="M30" s="46">
        <v>0</v>
      </c>
      <c r="N30" s="46">
        <f t="shared" ref="N30:N40" si="7">SUM(D30:M30)</f>
        <v>1352701</v>
      </c>
      <c r="O30" s="47">
        <f t="shared" si="2"/>
        <v>138.19993870044954</v>
      </c>
      <c r="P30" s="9"/>
    </row>
    <row r="31" spans="1:16">
      <c r="A31" s="12"/>
      <c r="B31" s="25">
        <v>341.9</v>
      </c>
      <c r="C31" s="20" t="s">
        <v>104</v>
      </c>
      <c r="D31" s="46">
        <v>64852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64852</v>
      </c>
      <c r="O31" s="47">
        <f t="shared" si="2"/>
        <v>6.6256640784634246</v>
      </c>
      <c r="P31" s="9"/>
    </row>
    <row r="32" spans="1:16">
      <c r="A32" s="12"/>
      <c r="B32" s="25">
        <v>342.1</v>
      </c>
      <c r="C32" s="20" t="s">
        <v>38</v>
      </c>
      <c r="D32" s="46">
        <v>8039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8039</v>
      </c>
      <c r="O32" s="47">
        <f t="shared" si="2"/>
        <v>0.82131181038005718</v>
      </c>
      <c r="P32" s="9"/>
    </row>
    <row r="33" spans="1:16">
      <c r="A33" s="12"/>
      <c r="B33" s="25">
        <v>342.9</v>
      </c>
      <c r="C33" s="20" t="s">
        <v>86</v>
      </c>
      <c r="D33" s="46">
        <v>0</v>
      </c>
      <c r="E33" s="46">
        <v>1000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1000</v>
      </c>
      <c r="O33" s="47">
        <f t="shared" si="2"/>
        <v>0.10216591744993871</v>
      </c>
      <c r="P33" s="9"/>
    </row>
    <row r="34" spans="1:16">
      <c r="A34" s="12"/>
      <c r="B34" s="25">
        <v>343.1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15693189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15693189</v>
      </c>
      <c r="O34" s="47">
        <f t="shared" si="2"/>
        <v>1603.309051900286</v>
      </c>
      <c r="P34" s="9"/>
    </row>
    <row r="35" spans="1:16">
      <c r="A35" s="12"/>
      <c r="B35" s="25">
        <v>343.3</v>
      </c>
      <c r="C35" s="20" t="s">
        <v>40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1402316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1402316</v>
      </c>
      <c r="O35" s="47">
        <f t="shared" si="2"/>
        <v>143.26890069472825</v>
      </c>
      <c r="P35" s="9"/>
    </row>
    <row r="36" spans="1:16">
      <c r="A36" s="12"/>
      <c r="B36" s="25">
        <v>343.4</v>
      </c>
      <c r="C36" s="20" t="s">
        <v>41</v>
      </c>
      <c r="D36" s="46">
        <v>842168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842168</v>
      </c>
      <c r="O36" s="47">
        <f t="shared" si="2"/>
        <v>86.040866366979969</v>
      </c>
      <c r="P36" s="9"/>
    </row>
    <row r="37" spans="1:16">
      <c r="A37" s="12"/>
      <c r="B37" s="25">
        <v>343.5</v>
      </c>
      <c r="C37" s="20" t="s">
        <v>42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2026911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2026911</v>
      </c>
      <c r="O37" s="47">
        <f t="shared" ref="O37:O54" si="8">(N37/O$56)</f>
        <v>207.08122190437271</v>
      </c>
      <c r="P37" s="9"/>
    </row>
    <row r="38" spans="1:16">
      <c r="A38" s="12"/>
      <c r="B38" s="25">
        <v>343.9</v>
      </c>
      <c r="C38" s="20" t="s">
        <v>43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57115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57115</v>
      </c>
      <c r="O38" s="47">
        <f t="shared" si="8"/>
        <v>5.8352063751532492</v>
      </c>
      <c r="P38" s="9"/>
    </row>
    <row r="39" spans="1:16">
      <c r="A39" s="12"/>
      <c r="B39" s="25">
        <v>347.2</v>
      </c>
      <c r="C39" s="20" t="s">
        <v>44</v>
      </c>
      <c r="D39" s="46">
        <v>11610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11610</v>
      </c>
      <c r="O39" s="47">
        <f t="shared" si="8"/>
        <v>1.1861463015937883</v>
      </c>
      <c r="P39" s="9"/>
    </row>
    <row r="40" spans="1:16">
      <c r="A40" s="12"/>
      <c r="B40" s="25">
        <v>347.4</v>
      </c>
      <c r="C40" s="20" t="s">
        <v>45</v>
      </c>
      <c r="D40" s="46">
        <v>20291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20291</v>
      </c>
      <c r="O40" s="47">
        <f t="shared" si="8"/>
        <v>2.073048630976706</v>
      </c>
      <c r="P40" s="9"/>
    </row>
    <row r="41" spans="1:16">
      <c r="A41" s="12"/>
      <c r="B41" s="25">
        <v>348.24</v>
      </c>
      <c r="C41" s="20" t="s">
        <v>116</v>
      </c>
      <c r="D41" s="46">
        <v>0</v>
      </c>
      <c r="E41" s="46">
        <v>3570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54" si="9">SUM(D41:M41)</f>
        <v>3570</v>
      </c>
      <c r="O41" s="47">
        <f t="shared" si="8"/>
        <v>0.36473232529628113</v>
      </c>
      <c r="P41" s="9"/>
    </row>
    <row r="42" spans="1:16" ht="15.75">
      <c r="A42" s="29" t="s">
        <v>34</v>
      </c>
      <c r="B42" s="30"/>
      <c r="C42" s="31"/>
      <c r="D42" s="32">
        <f t="shared" ref="D42:M42" si="10">SUM(D43:D44)</f>
        <v>40199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9"/>
        <v>40199</v>
      </c>
      <c r="O42" s="45">
        <f t="shared" si="8"/>
        <v>4.1069677155700859</v>
      </c>
      <c r="P42" s="10"/>
    </row>
    <row r="43" spans="1:16">
      <c r="A43" s="13"/>
      <c r="B43" s="39">
        <v>351.1</v>
      </c>
      <c r="C43" s="21" t="s">
        <v>72</v>
      </c>
      <c r="D43" s="46">
        <v>29516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29516</v>
      </c>
      <c r="O43" s="47">
        <f t="shared" si="8"/>
        <v>3.0155292194523908</v>
      </c>
      <c r="P43" s="9"/>
    </row>
    <row r="44" spans="1:16">
      <c r="A44" s="13"/>
      <c r="B44" s="39">
        <v>351.3</v>
      </c>
      <c r="C44" s="21" t="s">
        <v>48</v>
      </c>
      <c r="D44" s="46">
        <v>10683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10683</v>
      </c>
      <c r="O44" s="47">
        <f t="shared" si="8"/>
        <v>1.0914384961176951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SUM(D46:D50)</f>
        <v>74757</v>
      </c>
      <c r="E45" s="32">
        <f t="shared" si="11"/>
        <v>152615</v>
      </c>
      <c r="F45" s="32">
        <f t="shared" si="11"/>
        <v>157</v>
      </c>
      <c r="G45" s="32">
        <f t="shared" si="11"/>
        <v>777542</v>
      </c>
      <c r="H45" s="32">
        <f t="shared" si="11"/>
        <v>0</v>
      </c>
      <c r="I45" s="32">
        <f t="shared" si="11"/>
        <v>73446</v>
      </c>
      <c r="J45" s="32">
        <f t="shared" si="11"/>
        <v>72440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1150957</v>
      </c>
      <c r="O45" s="45">
        <f t="shared" si="8"/>
        <v>117.5885778504291</v>
      </c>
      <c r="P45" s="10"/>
    </row>
    <row r="46" spans="1:16">
      <c r="A46" s="12"/>
      <c r="B46" s="25">
        <v>361.1</v>
      </c>
      <c r="C46" s="20" t="s">
        <v>50</v>
      </c>
      <c r="D46" s="46">
        <v>6141</v>
      </c>
      <c r="E46" s="46">
        <v>311</v>
      </c>
      <c r="F46" s="46">
        <v>157</v>
      </c>
      <c r="G46" s="46">
        <v>8</v>
      </c>
      <c r="H46" s="46">
        <v>0</v>
      </c>
      <c r="I46" s="46">
        <v>3833</v>
      </c>
      <c r="J46" s="46">
        <v>447</v>
      </c>
      <c r="K46" s="46">
        <v>0</v>
      </c>
      <c r="L46" s="46">
        <v>0</v>
      </c>
      <c r="M46" s="46">
        <v>0</v>
      </c>
      <c r="N46" s="46">
        <f t="shared" si="9"/>
        <v>10897</v>
      </c>
      <c r="O46" s="47">
        <f t="shared" si="8"/>
        <v>1.113302002451982</v>
      </c>
      <c r="P46" s="9"/>
    </row>
    <row r="47" spans="1:16">
      <c r="A47" s="12"/>
      <c r="B47" s="25">
        <v>362</v>
      </c>
      <c r="C47" s="20" t="s">
        <v>52</v>
      </c>
      <c r="D47" s="46">
        <v>100</v>
      </c>
      <c r="E47" s="46">
        <v>625</v>
      </c>
      <c r="F47" s="46">
        <v>0</v>
      </c>
      <c r="G47" s="46">
        <v>0</v>
      </c>
      <c r="H47" s="46">
        <v>0</v>
      </c>
      <c r="I47" s="46">
        <v>46860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47585</v>
      </c>
      <c r="O47" s="47">
        <f t="shared" si="8"/>
        <v>4.8615651818553332</v>
      </c>
      <c r="P47" s="9"/>
    </row>
    <row r="48" spans="1:16">
      <c r="A48" s="12"/>
      <c r="B48" s="25">
        <v>365</v>
      </c>
      <c r="C48" s="20" t="s">
        <v>111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14035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14035</v>
      </c>
      <c r="O48" s="47">
        <f t="shared" si="8"/>
        <v>1.4338986514098897</v>
      </c>
      <c r="P48" s="9"/>
    </row>
    <row r="49" spans="1:119">
      <c r="A49" s="12"/>
      <c r="B49" s="25">
        <v>366</v>
      </c>
      <c r="C49" s="20" t="s">
        <v>54</v>
      </c>
      <c r="D49" s="46">
        <v>1000</v>
      </c>
      <c r="E49" s="46">
        <v>78627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79627</v>
      </c>
      <c r="O49" s="47">
        <f t="shared" si="8"/>
        <v>8.1351655087862689</v>
      </c>
      <c r="P49" s="9"/>
    </row>
    <row r="50" spans="1:119">
      <c r="A50" s="12"/>
      <c r="B50" s="25">
        <v>369.9</v>
      </c>
      <c r="C50" s="20" t="s">
        <v>55</v>
      </c>
      <c r="D50" s="46">
        <v>67516</v>
      </c>
      <c r="E50" s="46">
        <v>73052</v>
      </c>
      <c r="F50" s="46">
        <v>0</v>
      </c>
      <c r="G50" s="46">
        <v>777534</v>
      </c>
      <c r="H50" s="46">
        <v>0</v>
      </c>
      <c r="I50" s="46">
        <v>8718</v>
      </c>
      <c r="J50" s="46">
        <v>71993</v>
      </c>
      <c r="K50" s="46">
        <v>0</v>
      </c>
      <c r="L50" s="46">
        <v>0</v>
      </c>
      <c r="M50" s="46">
        <v>0</v>
      </c>
      <c r="N50" s="46">
        <f t="shared" si="9"/>
        <v>998813</v>
      </c>
      <c r="O50" s="47">
        <f t="shared" si="8"/>
        <v>102.04464650592563</v>
      </c>
      <c r="P50" s="9"/>
    </row>
    <row r="51" spans="1:119" ht="15.75">
      <c r="A51" s="29" t="s">
        <v>35</v>
      </c>
      <c r="B51" s="30"/>
      <c r="C51" s="31"/>
      <c r="D51" s="32">
        <f t="shared" ref="D51:M51" si="12">SUM(D52:D53)</f>
        <v>1621117</v>
      </c>
      <c r="E51" s="32">
        <f t="shared" si="12"/>
        <v>404505</v>
      </c>
      <c r="F51" s="32">
        <f t="shared" si="12"/>
        <v>1796358</v>
      </c>
      <c r="G51" s="32">
        <f t="shared" si="12"/>
        <v>307454</v>
      </c>
      <c r="H51" s="32">
        <f t="shared" si="12"/>
        <v>0</v>
      </c>
      <c r="I51" s="32">
        <f t="shared" si="12"/>
        <v>0</v>
      </c>
      <c r="J51" s="32">
        <f t="shared" si="12"/>
        <v>80000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9"/>
        <v>4209434</v>
      </c>
      <c r="O51" s="45">
        <f t="shared" si="8"/>
        <v>430.06068655496529</v>
      </c>
      <c r="P51" s="9"/>
    </row>
    <row r="52" spans="1:119">
      <c r="A52" s="12"/>
      <c r="B52" s="25">
        <v>381</v>
      </c>
      <c r="C52" s="20" t="s">
        <v>56</v>
      </c>
      <c r="D52" s="46">
        <v>1621117</v>
      </c>
      <c r="E52" s="46">
        <v>404505</v>
      </c>
      <c r="F52" s="46">
        <v>646358</v>
      </c>
      <c r="G52" s="46">
        <v>307454</v>
      </c>
      <c r="H52" s="46">
        <v>0</v>
      </c>
      <c r="I52" s="46">
        <v>0</v>
      </c>
      <c r="J52" s="46">
        <v>80000</v>
      </c>
      <c r="K52" s="46">
        <v>0</v>
      </c>
      <c r="L52" s="46">
        <v>0</v>
      </c>
      <c r="M52" s="46">
        <v>0</v>
      </c>
      <c r="N52" s="46">
        <f t="shared" si="9"/>
        <v>3059434</v>
      </c>
      <c r="O52" s="47">
        <f t="shared" si="8"/>
        <v>312.56988148753578</v>
      </c>
      <c r="P52" s="9"/>
    </row>
    <row r="53" spans="1:119" ht="15.75" thickBot="1">
      <c r="A53" s="12"/>
      <c r="B53" s="25">
        <v>385</v>
      </c>
      <c r="C53" s="20" t="s">
        <v>117</v>
      </c>
      <c r="D53" s="46">
        <v>0</v>
      </c>
      <c r="E53" s="46">
        <v>0</v>
      </c>
      <c r="F53" s="46">
        <v>1150000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1150000</v>
      </c>
      <c r="O53" s="47">
        <f t="shared" si="8"/>
        <v>117.49080506742951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SUM(D5,D11,D16,D29,D42,D45,D51)</f>
        <v>9476534</v>
      </c>
      <c r="E54" s="15">
        <f t="shared" si="13"/>
        <v>918841</v>
      </c>
      <c r="F54" s="15">
        <f t="shared" si="13"/>
        <v>1796515</v>
      </c>
      <c r="G54" s="15">
        <f t="shared" si="13"/>
        <v>1748236</v>
      </c>
      <c r="H54" s="15">
        <f t="shared" si="13"/>
        <v>0</v>
      </c>
      <c r="I54" s="15">
        <f t="shared" si="13"/>
        <v>19252977</v>
      </c>
      <c r="J54" s="15">
        <f t="shared" si="13"/>
        <v>1505141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9"/>
        <v>34698244</v>
      </c>
      <c r="O54" s="38">
        <f t="shared" si="8"/>
        <v>3544.9779321618307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51" t="s">
        <v>118</v>
      </c>
      <c r="M56" s="51"/>
      <c r="N56" s="51"/>
      <c r="O56" s="43">
        <v>9788</v>
      </c>
    </row>
    <row r="57" spans="1:119">
      <c r="A57" s="52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  <row r="58" spans="1:119" ht="15.75" customHeight="1" thickBot="1">
      <c r="A58" s="55" t="s">
        <v>75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7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8" t="s">
        <v>67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33" ht="24" thickBot="1">
      <c r="A2" s="61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33" ht="18" customHeight="1">
      <c r="A3" s="64" t="s">
        <v>59</v>
      </c>
      <c r="B3" s="65"/>
      <c r="C3" s="66"/>
      <c r="D3" s="70" t="s">
        <v>29</v>
      </c>
      <c r="E3" s="71"/>
      <c r="F3" s="71"/>
      <c r="G3" s="71"/>
      <c r="H3" s="72"/>
      <c r="I3" s="70" t="s">
        <v>30</v>
      </c>
      <c r="J3" s="72"/>
      <c r="K3" s="70" t="s">
        <v>32</v>
      </c>
      <c r="L3" s="72"/>
      <c r="M3" s="36"/>
      <c r="N3" s="37"/>
      <c r="O3" s="73" t="s">
        <v>64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60</v>
      </c>
      <c r="F4" s="34" t="s">
        <v>61</v>
      </c>
      <c r="G4" s="34" t="s">
        <v>62</v>
      </c>
      <c r="H4" s="34" t="s">
        <v>5</v>
      </c>
      <c r="I4" s="34" t="s">
        <v>6</v>
      </c>
      <c r="J4" s="35" t="s">
        <v>63</v>
      </c>
      <c r="K4" s="35" t="s">
        <v>7</v>
      </c>
      <c r="L4" s="35" t="s">
        <v>8</v>
      </c>
      <c r="M4" s="35" t="s">
        <v>9</v>
      </c>
      <c r="N4" s="35" t="s">
        <v>31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5344809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5344809</v>
      </c>
      <c r="O5" s="33">
        <f t="shared" ref="O5:O36" si="2">(N5/O$55)</f>
        <v>563.85789640257406</v>
      </c>
      <c r="P5" s="6"/>
    </row>
    <row r="6" spans="1:133">
      <c r="A6" s="12"/>
      <c r="B6" s="25">
        <v>311</v>
      </c>
      <c r="C6" s="20" t="s">
        <v>2</v>
      </c>
      <c r="D6" s="46">
        <v>3650563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3650563</v>
      </c>
      <c r="O6" s="47">
        <f t="shared" si="2"/>
        <v>385.12110982171117</v>
      </c>
      <c r="P6" s="9"/>
    </row>
    <row r="7" spans="1:133">
      <c r="A7" s="12"/>
      <c r="B7" s="25">
        <v>312.10000000000002</v>
      </c>
      <c r="C7" s="20" t="s">
        <v>10</v>
      </c>
      <c r="D7" s="46">
        <v>215679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215679</v>
      </c>
      <c r="O7" s="47">
        <f t="shared" si="2"/>
        <v>22.753349509441925</v>
      </c>
      <c r="P7" s="9"/>
    </row>
    <row r="8" spans="1:133">
      <c r="A8" s="12"/>
      <c r="B8" s="25">
        <v>314.89999999999998</v>
      </c>
      <c r="C8" s="20" t="s">
        <v>12</v>
      </c>
      <c r="D8" s="46">
        <v>1118050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1118050</v>
      </c>
      <c r="O8" s="47">
        <f t="shared" si="2"/>
        <v>117.95020571790273</v>
      </c>
      <c r="P8" s="9"/>
    </row>
    <row r="9" spans="1:133">
      <c r="A9" s="12"/>
      <c r="B9" s="25">
        <v>315</v>
      </c>
      <c r="C9" s="20" t="s">
        <v>96</v>
      </c>
      <c r="D9" s="46">
        <v>313826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313826</v>
      </c>
      <c r="O9" s="47">
        <f t="shared" si="2"/>
        <v>33.107500791222705</v>
      </c>
      <c r="P9" s="9"/>
    </row>
    <row r="10" spans="1:133">
      <c r="A10" s="12"/>
      <c r="B10" s="25">
        <v>316</v>
      </c>
      <c r="C10" s="20" t="s">
        <v>97</v>
      </c>
      <c r="D10" s="46">
        <v>46691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46691</v>
      </c>
      <c r="O10" s="47">
        <f t="shared" si="2"/>
        <v>4.9257305622956009</v>
      </c>
      <c r="P10" s="9"/>
    </row>
    <row r="11" spans="1:133" ht="15.75">
      <c r="A11" s="29" t="s">
        <v>15</v>
      </c>
      <c r="B11" s="30"/>
      <c r="C11" s="31"/>
      <c r="D11" s="32">
        <f t="shared" ref="D11:M11" si="3">SUM(D12:D15)</f>
        <v>500206</v>
      </c>
      <c r="E11" s="32">
        <f t="shared" si="3"/>
        <v>6896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507102</v>
      </c>
      <c r="O11" s="45">
        <f t="shared" si="2"/>
        <v>53.4974153391708</v>
      </c>
      <c r="P11" s="10"/>
    </row>
    <row r="12" spans="1:133">
      <c r="A12" s="12"/>
      <c r="B12" s="25">
        <v>322</v>
      </c>
      <c r="C12" s="20" t="s">
        <v>0</v>
      </c>
      <c r="D12" s="46">
        <v>213924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213924</v>
      </c>
      <c r="O12" s="47">
        <f t="shared" si="2"/>
        <v>22.568203396982803</v>
      </c>
      <c r="P12" s="9"/>
    </row>
    <row r="13" spans="1:133">
      <c r="A13" s="12"/>
      <c r="B13" s="25">
        <v>323.10000000000002</v>
      </c>
      <c r="C13" s="20" t="s">
        <v>16</v>
      </c>
      <c r="D13" s="46">
        <v>233483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233483</v>
      </c>
      <c r="O13" s="47">
        <f t="shared" si="2"/>
        <v>24.631606709568519</v>
      </c>
      <c r="P13" s="9"/>
    </row>
    <row r="14" spans="1:133">
      <c r="A14" s="12"/>
      <c r="B14" s="25">
        <v>323.7</v>
      </c>
      <c r="C14" s="20" t="s">
        <v>17</v>
      </c>
      <c r="D14" s="46">
        <v>52799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52799</v>
      </c>
      <c r="O14" s="47">
        <f t="shared" si="2"/>
        <v>5.5701023314695641</v>
      </c>
      <c r="P14" s="9"/>
    </row>
    <row r="15" spans="1:133">
      <c r="A15" s="12"/>
      <c r="B15" s="25">
        <v>329</v>
      </c>
      <c r="C15" s="20" t="s">
        <v>79</v>
      </c>
      <c r="D15" s="46">
        <v>0</v>
      </c>
      <c r="E15" s="46">
        <v>6896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6896</v>
      </c>
      <c r="O15" s="47">
        <f t="shared" si="2"/>
        <v>0.72750290114991034</v>
      </c>
      <c r="P15" s="9"/>
    </row>
    <row r="16" spans="1:133" ht="15.75">
      <c r="A16" s="29" t="s">
        <v>19</v>
      </c>
      <c r="B16" s="30"/>
      <c r="C16" s="31"/>
      <c r="D16" s="32">
        <f t="shared" ref="D16:M16" si="4">SUM(D17:D26)</f>
        <v>792773</v>
      </c>
      <c r="E16" s="32">
        <f t="shared" si="4"/>
        <v>274053</v>
      </c>
      <c r="F16" s="32">
        <f t="shared" si="4"/>
        <v>0</v>
      </c>
      <c r="G16" s="32">
        <f t="shared" si="4"/>
        <v>82911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1149737</v>
      </c>
      <c r="O16" s="45">
        <f t="shared" si="2"/>
        <v>121.29306888912332</v>
      </c>
      <c r="P16" s="10"/>
    </row>
    <row r="17" spans="1:16">
      <c r="A17" s="12"/>
      <c r="B17" s="25">
        <v>331.2</v>
      </c>
      <c r="C17" s="20" t="s">
        <v>18</v>
      </c>
      <c r="D17" s="46">
        <v>14502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14502</v>
      </c>
      <c r="O17" s="47">
        <f t="shared" si="2"/>
        <v>1.5299082181664732</v>
      </c>
      <c r="P17" s="9"/>
    </row>
    <row r="18" spans="1:16">
      <c r="A18" s="12"/>
      <c r="B18" s="25">
        <v>334.49</v>
      </c>
      <c r="C18" s="20" t="s">
        <v>98</v>
      </c>
      <c r="D18" s="46">
        <v>0</v>
      </c>
      <c r="E18" s="46">
        <v>0</v>
      </c>
      <c r="F18" s="46">
        <v>0</v>
      </c>
      <c r="G18" s="46">
        <v>82911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82911</v>
      </c>
      <c r="O18" s="47">
        <f t="shared" si="2"/>
        <v>8.7468087350986394</v>
      </c>
      <c r="P18" s="9"/>
    </row>
    <row r="19" spans="1:16">
      <c r="A19" s="12"/>
      <c r="B19" s="25">
        <v>335.12</v>
      </c>
      <c r="C19" s="20" t="s">
        <v>99</v>
      </c>
      <c r="D19" s="46">
        <v>223696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223696</v>
      </c>
      <c r="O19" s="47">
        <f t="shared" si="2"/>
        <v>23.599113830572847</v>
      </c>
      <c r="P19" s="9"/>
    </row>
    <row r="20" spans="1:16">
      <c r="A20" s="12"/>
      <c r="B20" s="25">
        <v>335.14</v>
      </c>
      <c r="C20" s="20" t="s">
        <v>100</v>
      </c>
      <c r="D20" s="46">
        <v>4753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4753</v>
      </c>
      <c r="O20" s="47">
        <f t="shared" si="2"/>
        <v>0.50142420086507011</v>
      </c>
      <c r="P20" s="9"/>
    </row>
    <row r="21" spans="1:16">
      <c r="A21" s="12"/>
      <c r="B21" s="25">
        <v>335.15</v>
      </c>
      <c r="C21" s="20" t="s">
        <v>101</v>
      </c>
      <c r="D21" s="46">
        <v>9632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9632</v>
      </c>
      <c r="O21" s="47">
        <f t="shared" si="2"/>
        <v>1.0161409431374617</v>
      </c>
      <c r="P21" s="9"/>
    </row>
    <row r="22" spans="1:16">
      <c r="A22" s="12"/>
      <c r="B22" s="25">
        <v>335.18</v>
      </c>
      <c r="C22" s="20" t="s">
        <v>102</v>
      </c>
      <c r="D22" s="46">
        <v>496497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496497</v>
      </c>
      <c r="O22" s="47">
        <f t="shared" si="2"/>
        <v>52.378626437387908</v>
      </c>
      <c r="P22" s="9"/>
    </row>
    <row r="23" spans="1:16">
      <c r="A23" s="12"/>
      <c r="B23" s="25">
        <v>335.49</v>
      </c>
      <c r="C23" s="20" t="s">
        <v>27</v>
      </c>
      <c r="D23" s="46">
        <v>21767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21767</v>
      </c>
      <c r="O23" s="47">
        <f t="shared" si="2"/>
        <v>2.2963392762949679</v>
      </c>
      <c r="P23" s="9"/>
    </row>
    <row r="24" spans="1:16">
      <c r="A24" s="12"/>
      <c r="B24" s="25">
        <v>337.2</v>
      </c>
      <c r="C24" s="20" t="s">
        <v>69</v>
      </c>
      <c r="D24" s="46">
        <v>1926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1926</v>
      </c>
      <c r="O24" s="47">
        <f t="shared" si="2"/>
        <v>0.20318599008334212</v>
      </c>
      <c r="P24" s="9"/>
    </row>
    <row r="25" spans="1:16">
      <c r="A25" s="12"/>
      <c r="B25" s="25">
        <v>337.7</v>
      </c>
      <c r="C25" s="20" t="s">
        <v>70</v>
      </c>
      <c r="D25" s="46">
        <v>20000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20000</v>
      </c>
      <c r="O25" s="47">
        <f t="shared" si="2"/>
        <v>2.1099272075113409</v>
      </c>
      <c r="P25" s="9"/>
    </row>
    <row r="26" spans="1:16">
      <c r="A26" s="12"/>
      <c r="B26" s="25">
        <v>339</v>
      </c>
      <c r="C26" s="20" t="s">
        <v>28</v>
      </c>
      <c r="D26" s="46">
        <v>0</v>
      </c>
      <c r="E26" s="46">
        <v>274053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274053</v>
      </c>
      <c r="O26" s="47">
        <f t="shared" si="2"/>
        <v>28.911594050005274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SUM(D28:D40)</f>
        <v>900495</v>
      </c>
      <c r="E27" s="32">
        <f t="shared" si="6"/>
        <v>1550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18578087</v>
      </c>
      <c r="J27" s="32">
        <f t="shared" si="6"/>
        <v>1160586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20640718</v>
      </c>
      <c r="O27" s="45">
        <f t="shared" si="2"/>
        <v>2177.5206245384534</v>
      </c>
      <c r="P27" s="10"/>
    </row>
    <row r="28" spans="1:16">
      <c r="A28" s="12"/>
      <c r="B28" s="25">
        <v>341.2</v>
      </c>
      <c r="C28" s="20" t="s">
        <v>103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1160586</v>
      </c>
      <c r="K28" s="46">
        <v>0</v>
      </c>
      <c r="L28" s="46">
        <v>0</v>
      </c>
      <c r="M28" s="46">
        <v>0</v>
      </c>
      <c r="N28" s="46">
        <f t="shared" ref="N28:N40" si="7">SUM(D28:M28)</f>
        <v>1160586</v>
      </c>
      <c r="O28" s="47">
        <f t="shared" si="2"/>
        <v>122.43759890283785</v>
      </c>
      <c r="P28" s="9"/>
    </row>
    <row r="29" spans="1:16">
      <c r="A29" s="12"/>
      <c r="B29" s="25">
        <v>341.9</v>
      </c>
      <c r="C29" s="20" t="s">
        <v>104</v>
      </c>
      <c r="D29" s="46">
        <v>31192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31192</v>
      </c>
      <c r="O29" s="47">
        <f t="shared" si="2"/>
        <v>3.290642472834687</v>
      </c>
      <c r="P29" s="9"/>
    </row>
    <row r="30" spans="1:16">
      <c r="A30" s="12"/>
      <c r="B30" s="25">
        <v>342.1</v>
      </c>
      <c r="C30" s="20" t="s">
        <v>38</v>
      </c>
      <c r="D30" s="46">
        <v>15250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15250</v>
      </c>
      <c r="O30" s="47">
        <f t="shared" si="2"/>
        <v>1.6088194957273974</v>
      </c>
      <c r="P30" s="9"/>
    </row>
    <row r="31" spans="1:16">
      <c r="A31" s="12"/>
      <c r="B31" s="25">
        <v>342.5</v>
      </c>
      <c r="C31" s="20" t="s">
        <v>81</v>
      </c>
      <c r="D31" s="46">
        <v>3028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3028</v>
      </c>
      <c r="O31" s="47">
        <f t="shared" si="2"/>
        <v>0.31944297921721698</v>
      </c>
      <c r="P31" s="9"/>
    </row>
    <row r="32" spans="1:16">
      <c r="A32" s="12"/>
      <c r="B32" s="25">
        <v>342.9</v>
      </c>
      <c r="C32" s="20" t="s">
        <v>86</v>
      </c>
      <c r="D32" s="46">
        <v>0</v>
      </c>
      <c r="E32" s="46">
        <v>1550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1550</v>
      </c>
      <c r="O32" s="47">
        <f t="shared" si="2"/>
        <v>0.1635193585821289</v>
      </c>
      <c r="P32" s="9"/>
    </row>
    <row r="33" spans="1:16">
      <c r="A33" s="12"/>
      <c r="B33" s="25">
        <v>343.1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15171323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15171323</v>
      </c>
      <c r="O33" s="47">
        <f t="shared" si="2"/>
        <v>1600.5193585821289</v>
      </c>
      <c r="P33" s="9"/>
    </row>
    <row r="34" spans="1:16">
      <c r="A34" s="12"/>
      <c r="B34" s="25">
        <v>343.3</v>
      </c>
      <c r="C34" s="20" t="s">
        <v>40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1339516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1339516</v>
      </c>
      <c r="O34" s="47">
        <f t="shared" si="2"/>
        <v>141.31406266483808</v>
      </c>
      <c r="P34" s="9"/>
    </row>
    <row r="35" spans="1:16">
      <c r="A35" s="12"/>
      <c r="B35" s="25">
        <v>343.4</v>
      </c>
      <c r="C35" s="20" t="s">
        <v>41</v>
      </c>
      <c r="D35" s="46">
        <v>823782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823782</v>
      </c>
      <c r="O35" s="47">
        <f t="shared" si="2"/>
        <v>86.906002742905372</v>
      </c>
      <c r="P35" s="9"/>
    </row>
    <row r="36" spans="1:16">
      <c r="A36" s="12"/>
      <c r="B36" s="25">
        <v>343.5</v>
      </c>
      <c r="C36" s="20" t="s">
        <v>42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2010957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2010957</v>
      </c>
      <c r="O36" s="47">
        <f t="shared" si="2"/>
        <v>212.14864437176917</v>
      </c>
      <c r="P36" s="9"/>
    </row>
    <row r="37" spans="1:16">
      <c r="A37" s="12"/>
      <c r="B37" s="25">
        <v>343.9</v>
      </c>
      <c r="C37" s="20" t="s">
        <v>43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56291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56291</v>
      </c>
      <c r="O37" s="47">
        <f t="shared" ref="O37:O53" si="8">(N37/O$55)</f>
        <v>5.9384956219010441</v>
      </c>
      <c r="P37" s="9"/>
    </row>
    <row r="38" spans="1:16">
      <c r="A38" s="12"/>
      <c r="B38" s="25">
        <v>347.2</v>
      </c>
      <c r="C38" s="20" t="s">
        <v>44</v>
      </c>
      <c r="D38" s="46">
        <v>11358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11358</v>
      </c>
      <c r="O38" s="47">
        <f t="shared" si="8"/>
        <v>1.1982276611456906</v>
      </c>
      <c r="P38" s="9"/>
    </row>
    <row r="39" spans="1:16">
      <c r="A39" s="12"/>
      <c r="B39" s="25">
        <v>347.4</v>
      </c>
      <c r="C39" s="20" t="s">
        <v>45</v>
      </c>
      <c r="D39" s="46">
        <v>15725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15725</v>
      </c>
      <c r="O39" s="47">
        <f t="shared" si="8"/>
        <v>1.6589302669057917</v>
      </c>
      <c r="P39" s="9"/>
    </row>
    <row r="40" spans="1:16">
      <c r="A40" s="12"/>
      <c r="B40" s="25">
        <v>349</v>
      </c>
      <c r="C40" s="20" t="s">
        <v>110</v>
      </c>
      <c r="D40" s="46">
        <v>160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160</v>
      </c>
      <c r="O40" s="47">
        <f t="shared" si="8"/>
        <v>1.6879417660090726E-2</v>
      </c>
      <c r="P40" s="9"/>
    </row>
    <row r="41" spans="1:16" ht="15.75">
      <c r="A41" s="29" t="s">
        <v>34</v>
      </c>
      <c r="B41" s="30"/>
      <c r="C41" s="31"/>
      <c r="D41" s="32">
        <f t="shared" ref="D41:M41" si="9">SUM(D42:D43)</f>
        <v>57006</v>
      </c>
      <c r="E41" s="32">
        <f t="shared" si="9"/>
        <v>6387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3" si="10">SUM(D41:M41)</f>
        <v>63393</v>
      </c>
      <c r="O41" s="45">
        <f t="shared" si="8"/>
        <v>6.6877307732883216</v>
      </c>
      <c r="P41" s="10"/>
    </row>
    <row r="42" spans="1:16">
      <c r="A42" s="13"/>
      <c r="B42" s="39">
        <v>351.1</v>
      </c>
      <c r="C42" s="21" t="s">
        <v>72</v>
      </c>
      <c r="D42" s="46">
        <v>53623</v>
      </c>
      <c r="E42" s="46">
        <v>6387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60010</v>
      </c>
      <c r="O42" s="47">
        <f t="shared" si="8"/>
        <v>6.330836586137778</v>
      </c>
      <c r="P42" s="9"/>
    </row>
    <row r="43" spans="1:16">
      <c r="A43" s="13"/>
      <c r="B43" s="39">
        <v>351.3</v>
      </c>
      <c r="C43" s="21" t="s">
        <v>48</v>
      </c>
      <c r="D43" s="46">
        <v>3383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3383</v>
      </c>
      <c r="O43" s="47">
        <f t="shared" si="8"/>
        <v>0.35689418715054333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SUM(D45:D49)</f>
        <v>66781</v>
      </c>
      <c r="E44" s="32">
        <f t="shared" si="11"/>
        <v>71258</v>
      </c>
      <c r="F44" s="32">
        <f t="shared" si="11"/>
        <v>547</v>
      </c>
      <c r="G44" s="32">
        <f t="shared" si="11"/>
        <v>41455</v>
      </c>
      <c r="H44" s="32">
        <f t="shared" si="11"/>
        <v>0</v>
      </c>
      <c r="I44" s="32">
        <f t="shared" si="11"/>
        <v>128672</v>
      </c>
      <c r="J44" s="32">
        <f t="shared" si="11"/>
        <v>1439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0"/>
        <v>310152</v>
      </c>
      <c r="O44" s="45">
        <f t="shared" si="8"/>
        <v>32.719907163202869</v>
      </c>
      <c r="P44" s="10"/>
    </row>
    <row r="45" spans="1:16">
      <c r="A45" s="12"/>
      <c r="B45" s="25">
        <v>361.1</v>
      </c>
      <c r="C45" s="20" t="s">
        <v>50</v>
      </c>
      <c r="D45" s="46">
        <v>6574</v>
      </c>
      <c r="E45" s="46">
        <v>1161</v>
      </c>
      <c r="F45" s="46">
        <v>547</v>
      </c>
      <c r="G45" s="46">
        <v>39</v>
      </c>
      <c r="H45" s="46">
        <v>0</v>
      </c>
      <c r="I45" s="46">
        <v>6411</v>
      </c>
      <c r="J45" s="46">
        <v>919</v>
      </c>
      <c r="K45" s="46">
        <v>0</v>
      </c>
      <c r="L45" s="46">
        <v>0</v>
      </c>
      <c r="M45" s="46">
        <v>0</v>
      </c>
      <c r="N45" s="46">
        <f t="shared" si="10"/>
        <v>15651</v>
      </c>
      <c r="O45" s="47">
        <f t="shared" si="8"/>
        <v>1.6511235362379997</v>
      </c>
      <c r="P45" s="9"/>
    </row>
    <row r="46" spans="1:16">
      <c r="A46" s="12"/>
      <c r="B46" s="25">
        <v>362</v>
      </c>
      <c r="C46" s="20" t="s">
        <v>52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46646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46646</v>
      </c>
      <c r="O46" s="47">
        <f t="shared" si="8"/>
        <v>4.9209832260787003</v>
      </c>
      <c r="P46" s="9"/>
    </row>
    <row r="47" spans="1:16">
      <c r="A47" s="12"/>
      <c r="B47" s="25">
        <v>365</v>
      </c>
      <c r="C47" s="20" t="s">
        <v>111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12683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12683</v>
      </c>
      <c r="O47" s="47">
        <f t="shared" si="8"/>
        <v>1.3380103386433169</v>
      </c>
      <c r="P47" s="9"/>
    </row>
    <row r="48" spans="1:16">
      <c r="A48" s="12"/>
      <c r="B48" s="25">
        <v>366</v>
      </c>
      <c r="C48" s="20" t="s">
        <v>54</v>
      </c>
      <c r="D48" s="46">
        <v>0</v>
      </c>
      <c r="E48" s="46">
        <v>70097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70097</v>
      </c>
      <c r="O48" s="47">
        <f t="shared" si="8"/>
        <v>7.3949783732461229</v>
      </c>
      <c r="P48" s="9"/>
    </row>
    <row r="49" spans="1:119">
      <c r="A49" s="12"/>
      <c r="B49" s="25">
        <v>369.9</v>
      </c>
      <c r="C49" s="20" t="s">
        <v>55</v>
      </c>
      <c r="D49" s="46">
        <v>60207</v>
      </c>
      <c r="E49" s="46">
        <v>0</v>
      </c>
      <c r="F49" s="46">
        <v>0</v>
      </c>
      <c r="G49" s="46">
        <v>41416</v>
      </c>
      <c r="H49" s="46">
        <v>0</v>
      </c>
      <c r="I49" s="46">
        <v>62932</v>
      </c>
      <c r="J49" s="46">
        <v>520</v>
      </c>
      <c r="K49" s="46">
        <v>0</v>
      </c>
      <c r="L49" s="46">
        <v>0</v>
      </c>
      <c r="M49" s="46">
        <v>0</v>
      </c>
      <c r="N49" s="46">
        <f t="shared" si="10"/>
        <v>165075</v>
      </c>
      <c r="O49" s="47">
        <f t="shared" si="8"/>
        <v>17.414811688996728</v>
      </c>
      <c r="P49" s="9"/>
    </row>
    <row r="50" spans="1:119" ht="15.75">
      <c r="A50" s="29" t="s">
        <v>35</v>
      </c>
      <c r="B50" s="30"/>
      <c r="C50" s="31"/>
      <c r="D50" s="32">
        <f t="shared" ref="D50:M50" si="12">SUM(D51:D52)</f>
        <v>1625560</v>
      </c>
      <c r="E50" s="32">
        <f t="shared" si="12"/>
        <v>269909</v>
      </c>
      <c r="F50" s="32">
        <f t="shared" si="12"/>
        <v>624820</v>
      </c>
      <c r="G50" s="32">
        <f t="shared" si="12"/>
        <v>37687</v>
      </c>
      <c r="H50" s="32">
        <f t="shared" si="12"/>
        <v>0</v>
      </c>
      <c r="I50" s="32">
        <f t="shared" si="12"/>
        <v>662887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0"/>
        <v>3220863</v>
      </c>
      <c r="O50" s="45">
        <f t="shared" si="8"/>
        <v>339.78932376833001</v>
      </c>
      <c r="P50" s="9"/>
    </row>
    <row r="51" spans="1:119">
      <c r="A51" s="12"/>
      <c r="B51" s="25">
        <v>381</v>
      </c>
      <c r="C51" s="20" t="s">
        <v>56</v>
      </c>
      <c r="D51" s="46">
        <v>1625560</v>
      </c>
      <c r="E51" s="46">
        <v>269909</v>
      </c>
      <c r="F51" s="46">
        <v>624820</v>
      </c>
      <c r="G51" s="46">
        <v>37687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2557976</v>
      </c>
      <c r="O51" s="47">
        <f t="shared" si="8"/>
        <v>269.85715792805149</v>
      </c>
      <c r="P51" s="9"/>
    </row>
    <row r="52" spans="1:119" ht="15.75" thickBot="1">
      <c r="A52" s="12"/>
      <c r="B52" s="25">
        <v>389.8</v>
      </c>
      <c r="C52" s="20" t="s">
        <v>107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662887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662887</v>
      </c>
      <c r="O52" s="47">
        <f t="shared" si="8"/>
        <v>69.932165840278515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3">SUM(D5,D11,D16,D27,D41,D44,D50)</f>
        <v>9287630</v>
      </c>
      <c r="E53" s="15">
        <f t="shared" si="13"/>
        <v>630053</v>
      </c>
      <c r="F53" s="15">
        <f t="shared" si="13"/>
        <v>625367</v>
      </c>
      <c r="G53" s="15">
        <f t="shared" si="13"/>
        <v>162053</v>
      </c>
      <c r="H53" s="15">
        <f t="shared" si="13"/>
        <v>0</v>
      </c>
      <c r="I53" s="15">
        <f t="shared" si="13"/>
        <v>19369646</v>
      </c>
      <c r="J53" s="15">
        <f t="shared" si="13"/>
        <v>1162025</v>
      </c>
      <c r="K53" s="15">
        <f t="shared" si="13"/>
        <v>0</v>
      </c>
      <c r="L53" s="15">
        <f t="shared" si="13"/>
        <v>0</v>
      </c>
      <c r="M53" s="15">
        <f t="shared" si="13"/>
        <v>0</v>
      </c>
      <c r="N53" s="15">
        <f t="shared" si="10"/>
        <v>31236774</v>
      </c>
      <c r="O53" s="38">
        <f t="shared" si="8"/>
        <v>3295.3659668741429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51" t="s">
        <v>112</v>
      </c>
      <c r="M55" s="51"/>
      <c r="N55" s="51"/>
      <c r="O55" s="43">
        <v>9479</v>
      </c>
    </row>
    <row r="56" spans="1:119">
      <c r="A56" s="52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  <row r="57" spans="1:119" ht="15.75" customHeight="1" thickBot="1">
      <c r="A57" s="55" t="s">
        <v>75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7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2023-06-09T19:24:28Z</cp:lastPrinted>
  <dcterms:created xsi:type="dcterms:W3CDTF">2000-08-31T21:26:31Z</dcterms:created>
  <dcterms:modified xsi:type="dcterms:W3CDTF">2023-06-09T19:26:03Z</dcterms:modified>
</cp:coreProperties>
</file>