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'2008'!$A$1:$O$74</definedName>
    <definedName name="_xlnm.Print_Area" localSheetId="13">'2009'!$A$1:$O$74</definedName>
    <definedName name="_xlnm.Print_Area" localSheetId="12">'2010'!$A$1:$O$74</definedName>
    <definedName name="_xlnm.Print_Area" localSheetId="11">'2011'!$A$1:$O$75</definedName>
    <definedName name="_xlnm.Print_Area" localSheetId="10">'2012'!$A$1:$O$73</definedName>
    <definedName name="_xlnm.Print_Area" localSheetId="9">'2013'!$A$1:$O$69</definedName>
    <definedName name="_xlnm.Print_Area" localSheetId="8">'2014'!$A$1:$O$72</definedName>
    <definedName name="_xlnm.Print_Area" localSheetId="7">'2015'!$A$1:$O$76</definedName>
    <definedName name="_xlnm.Print_Area" localSheetId="6">'2016'!$A$1:$O$74</definedName>
    <definedName name="_xlnm.Print_Area" localSheetId="5">'2017'!$A$1:$O$78</definedName>
    <definedName name="_xlnm.Print_Area" localSheetId="4">'2018'!$A$1:$O$73</definedName>
    <definedName name="_xlnm.Print_Area" localSheetId="3">'2019'!$A$1:$O$81</definedName>
    <definedName name="_xlnm.Print_Area" localSheetId="2">'2020'!$A$1:$O$82</definedName>
    <definedName name="_xlnm.Print_Area" localSheetId="1">'2021'!$A$1:$P$78</definedName>
    <definedName name="_xlnm.Print_Area" localSheetId="0">'2022'!$A$1:$P$72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7" i="47" l="1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5" i="47" l="1"/>
  <c r="P65" i="47" s="1"/>
  <c r="O57" i="47"/>
  <c r="P57" i="47" s="1"/>
  <c r="O53" i="47"/>
  <c r="P53" i="47" s="1"/>
  <c r="O38" i="47"/>
  <c r="P38" i="47" s="1"/>
  <c r="N68" i="47"/>
  <c r="I68" i="47"/>
  <c r="O24" i="47"/>
  <c r="P24" i="47" s="1"/>
  <c r="D68" i="47"/>
  <c r="H68" i="47"/>
  <c r="K68" i="47"/>
  <c r="L68" i="47"/>
  <c r="O16" i="47"/>
  <c r="P16" i="47" s="1"/>
  <c r="E68" i="47"/>
  <c r="M68" i="47"/>
  <c r="J68" i="47"/>
  <c r="G68" i="47"/>
  <c r="O5" i="47"/>
  <c r="P5" i="47" s="1"/>
  <c r="F68" i="47"/>
  <c r="O73" i="46"/>
  <c r="P73" i="46" s="1"/>
  <c r="O72" i="46"/>
  <c r="P72" i="46" s="1"/>
  <c r="N71" i="46"/>
  <c r="M71" i="46"/>
  <c r="L71" i="46"/>
  <c r="K71" i="46"/>
  <c r="J71" i="46"/>
  <c r="I71" i="46"/>
  <c r="H71" i="46"/>
  <c r="G71" i="46"/>
  <c r="F71" i="46"/>
  <c r="E71" i="46"/>
  <c r="D71" i="46"/>
  <c r="O70" i="46"/>
  <c r="P70" i="46"/>
  <c r="O69" i="46"/>
  <c r="P69" i="46"/>
  <c r="O68" i="46"/>
  <c r="P68" i="46" s="1"/>
  <c r="O67" i="46"/>
  <c r="P67" i="46" s="1"/>
  <c r="O66" i="46"/>
  <c r="P66" i="46" s="1"/>
  <c r="O65" i="46"/>
  <c r="P65" i="46"/>
  <c r="O64" i="46"/>
  <c r="P64" i="46"/>
  <c r="O63" i="46"/>
  <c r="P63" i="46" s="1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 s="1"/>
  <c r="O59" i="46"/>
  <c r="P59" i="46"/>
  <c r="N58" i="46"/>
  <c r="M58" i="46"/>
  <c r="L58" i="46"/>
  <c r="K58" i="46"/>
  <c r="J58" i="46"/>
  <c r="I58" i="46"/>
  <c r="I74" i="46" s="1"/>
  <c r="H58" i="46"/>
  <c r="H74" i="46" s="1"/>
  <c r="G58" i="46"/>
  <c r="F58" i="46"/>
  <c r="E58" i="46"/>
  <c r="D58" i="46"/>
  <c r="O57" i="46"/>
  <c r="P57" i="46" s="1"/>
  <c r="O56" i="46"/>
  <c r="P56" i="46"/>
  <c r="O55" i="46"/>
  <c r="P55" i="46"/>
  <c r="O54" i="46"/>
  <c r="P54" i="46"/>
  <c r="O53" i="46"/>
  <c r="P53" i="46" s="1"/>
  <c r="O52" i="46"/>
  <c r="P52" i="46" s="1"/>
  <c r="O51" i="46"/>
  <c r="P51" i="46" s="1"/>
  <c r="O50" i="46"/>
  <c r="P50" i="46"/>
  <c r="O49" i="46"/>
  <c r="P49" i="46"/>
  <c r="O48" i="46"/>
  <c r="P48" i="46"/>
  <c r="O47" i="46"/>
  <c r="P47" i="46" s="1"/>
  <c r="O46" i="46"/>
  <c r="P46" i="46" s="1"/>
  <c r="O45" i="46"/>
  <c r="P45" i="46" s="1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/>
  <c r="O40" i="46"/>
  <c r="P40" i="46" s="1"/>
  <c r="O39" i="46"/>
  <c r="P39" i="46" s="1"/>
  <c r="O38" i="46"/>
  <c r="P38" i="46"/>
  <c r="O37" i="46"/>
  <c r="P37" i="46" s="1"/>
  <c r="O36" i="46"/>
  <c r="P36" i="46" s="1"/>
  <c r="O35" i="46"/>
  <c r="P35" i="46"/>
  <c r="O34" i="46"/>
  <c r="P34" i="46" s="1"/>
  <c r="O33" i="46"/>
  <c r="P33" i="46" s="1"/>
  <c r="O32" i="46"/>
  <c r="P32" i="46"/>
  <c r="O31" i="46"/>
  <c r="P31" i="46" s="1"/>
  <c r="O30" i="46"/>
  <c r="P30" i="46" s="1"/>
  <c r="O29" i="46"/>
  <c r="P29" i="46"/>
  <c r="O28" i="46"/>
  <c r="P28" i="46" s="1"/>
  <c r="N27" i="46"/>
  <c r="M27" i="46"/>
  <c r="L27" i="46"/>
  <c r="K27" i="46"/>
  <c r="K74" i="46" s="1"/>
  <c r="J27" i="46"/>
  <c r="I27" i="46"/>
  <c r="H27" i="46"/>
  <c r="G27" i="46"/>
  <c r="F27" i="46"/>
  <c r="E27" i="46"/>
  <c r="D27" i="46"/>
  <c r="O26" i="46"/>
  <c r="P26" i="46" s="1"/>
  <c r="O25" i="46"/>
  <c r="P25" i="46" s="1"/>
  <c r="O24" i="46"/>
  <c r="P24" i="46" s="1"/>
  <c r="O23" i="46"/>
  <c r="P23" i="46"/>
  <c r="O22" i="46"/>
  <c r="P22" i="46"/>
  <c r="O21" i="46"/>
  <c r="P21" i="46" s="1"/>
  <c r="O20" i="46"/>
  <c r="P20" i="46" s="1"/>
  <c r="O19" i="46"/>
  <c r="P19" i="46" s="1"/>
  <c r="O18" i="46"/>
  <c r="P18" i="46" s="1"/>
  <c r="O17" i="46"/>
  <c r="P17" i="46"/>
  <c r="N16" i="46"/>
  <c r="M16" i="46"/>
  <c r="L16" i="46"/>
  <c r="O16" i="46" s="1"/>
  <c r="P16" i="46" s="1"/>
  <c r="K16" i="46"/>
  <c r="J16" i="46"/>
  <c r="I16" i="46"/>
  <c r="H16" i="46"/>
  <c r="G16" i="46"/>
  <c r="F16" i="46"/>
  <c r="E16" i="46"/>
  <c r="D16" i="46"/>
  <c r="O15" i="46"/>
  <c r="P15" i="46" s="1"/>
  <c r="O14" i="46"/>
  <c r="P14" i="46"/>
  <c r="O13" i="46"/>
  <c r="P13" i="46" s="1"/>
  <c r="O12" i="46"/>
  <c r="P12" i="46" s="1"/>
  <c r="O11" i="46"/>
  <c r="P11" i="46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O5" i="46" s="1"/>
  <c r="P5" i="46" s="1"/>
  <c r="L5" i="46"/>
  <c r="K5" i="46"/>
  <c r="J5" i="46"/>
  <c r="I5" i="46"/>
  <c r="H5" i="46"/>
  <c r="G5" i="46"/>
  <c r="F5" i="46"/>
  <c r="E5" i="46"/>
  <c r="D5" i="46"/>
  <c r="N20" i="45"/>
  <c r="O20" i="45" s="1"/>
  <c r="N77" i="45"/>
  <c r="O77" i="45" s="1"/>
  <c r="N76" i="45"/>
  <c r="O76" i="45"/>
  <c r="M75" i="45"/>
  <c r="L75" i="45"/>
  <c r="K75" i="45"/>
  <c r="J75" i="45"/>
  <c r="I75" i="45"/>
  <c r="H75" i="45"/>
  <c r="G75" i="45"/>
  <c r="F75" i="45"/>
  <c r="E75" i="45"/>
  <c r="D75" i="45"/>
  <c r="N74" i="45"/>
  <c r="O74" i="45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/>
  <c r="M66" i="45"/>
  <c r="N66" i="45" s="1"/>
  <c r="O66" i="45" s="1"/>
  <c r="L66" i="45"/>
  <c r="K66" i="45"/>
  <c r="J66" i="45"/>
  <c r="I66" i="45"/>
  <c r="H66" i="45"/>
  <c r="G66" i="45"/>
  <c r="F66" i="45"/>
  <c r="E66" i="45"/>
  <c r="D66" i="45"/>
  <c r="N65" i="45"/>
  <c r="O65" i="45"/>
  <c r="N64" i="45"/>
  <c r="O64" i="45" s="1"/>
  <c r="N63" i="45"/>
  <c r="O63" i="45" s="1"/>
  <c r="M62" i="45"/>
  <c r="L62" i="45"/>
  <c r="K62" i="45"/>
  <c r="J62" i="45"/>
  <c r="I62" i="45"/>
  <c r="H62" i="45"/>
  <c r="G62" i="45"/>
  <c r="F62" i="45"/>
  <c r="E62" i="45"/>
  <c r="E78" i="45" s="1"/>
  <c r="D62" i="45"/>
  <c r="N62" i="45" s="1"/>
  <c r="O62" i="45" s="1"/>
  <c r="N61" i="45"/>
  <c r="O61" i="45" s="1"/>
  <c r="N60" i="45"/>
  <c r="O60" i="45" s="1"/>
  <c r="N59" i="45"/>
  <c r="O59" i="45" s="1"/>
  <c r="N58" i="45"/>
  <c r="O58" i="45"/>
  <c r="N57" i="45"/>
  <c r="O57" i="45"/>
  <c r="N56" i="45"/>
  <c r="O56" i="45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/>
  <c r="N29" i="45"/>
  <c r="O29" i="45" s="1"/>
  <c r="N28" i="45"/>
  <c r="O28" i="45" s="1"/>
  <c r="M27" i="45"/>
  <c r="M78" i="45" s="1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 s="1"/>
  <c r="N19" i="45"/>
  <c r="O19" i="45" s="1"/>
  <c r="N18" i="45"/>
  <c r="O18" i="45" s="1"/>
  <c r="N17" i="45"/>
  <c r="O17" i="45"/>
  <c r="M16" i="45"/>
  <c r="L16" i="45"/>
  <c r="K16" i="45"/>
  <c r="K78" i="45" s="1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6" i="44"/>
  <c r="O76" i="44" s="1"/>
  <c r="N75" i="44"/>
  <c r="O75" i="44" s="1"/>
  <c r="M74" i="44"/>
  <c r="N74" i="44" s="1"/>
  <c r="O74" i="44" s="1"/>
  <c r="L74" i="44"/>
  <c r="K74" i="44"/>
  <c r="J74" i="44"/>
  <c r="I74" i="44"/>
  <c r="H74" i="44"/>
  <c r="G74" i="44"/>
  <c r="F74" i="44"/>
  <c r="E74" i="44"/>
  <c r="D74" i="44"/>
  <c r="N73" i="44"/>
  <c r="O73" i="44" s="1"/>
  <c r="N72" i="44"/>
  <c r="O72" i="44" s="1"/>
  <c r="N71" i="44"/>
  <c r="O71" i="44"/>
  <c r="N70" i="44"/>
  <c r="O70" i="44"/>
  <c r="N69" i="44"/>
  <c r="O69" i="44"/>
  <c r="N68" i="44"/>
  <c r="O68" i="44" s="1"/>
  <c r="N67" i="44"/>
  <c r="O67" i="44" s="1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/>
  <c r="N62" i="44"/>
  <c r="O62" i="44"/>
  <c r="M61" i="44"/>
  <c r="N61" i="44" s="1"/>
  <c r="O61" i="44" s="1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/>
  <c r="N47" i="44"/>
  <c r="O47" i="44" s="1"/>
  <c r="M46" i="44"/>
  <c r="L46" i="44"/>
  <c r="K46" i="44"/>
  <c r="J46" i="44"/>
  <c r="I46" i="44"/>
  <c r="I77" i="44" s="1"/>
  <c r="H46" i="44"/>
  <c r="G46" i="44"/>
  <c r="F46" i="44"/>
  <c r="E46" i="44"/>
  <c r="D46" i="44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 s="1"/>
  <c r="N21" i="44"/>
  <c r="O21" i="44"/>
  <c r="N20" i="44"/>
  <c r="O20" i="44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/>
  <c r="M5" i="44"/>
  <c r="M77" i="44" s="1"/>
  <c r="L5" i="44"/>
  <c r="N5" i="44" s="1"/>
  <c r="O5" i="44" s="1"/>
  <c r="K5" i="44"/>
  <c r="J5" i="44"/>
  <c r="I5" i="44"/>
  <c r="H5" i="44"/>
  <c r="G5" i="44"/>
  <c r="F5" i="44"/>
  <c r="E5" i="44"/>
  <c r="D5" i="44"/>
  <c r="N59" i="43"/>
  <c r="O59" i="43"/>
  <c r="N68" i="43"/>
  <c r="O68" i="43"/>
  <c r="N67" i="43"/>
  <c r="O67" i="43" s="1"/>
  <c r="M66" i="43"/>
  <c r="L66" i="43"/>
  <c r="K66" i="43"/>
  <c r="J66" i="43"/>
  <c r="I66" i="43"/>
  <c r="H66" i="43"/>
  <c r="G66" i="43"/>
  <c r="F66" i="43"/>
  <c r="E66" i="43"/>
  <c r="D66" i="43"/>
  <c r="D69" i="43" s="1"/>
  <c r="N65" i="43"/>
  <c r="O65" i="43" s="1"/>
  <c r="N64" i="43"/>
  <c r="O64" i="43" s="1"/>
  <c r="N63" i="43"/>
  <c r="O63" i="43" s="1"/>
  <c r="N62" i="43"/>
  <c r="O62" i="43"/>
  <c r="N61" i="43"/>
  <c r="O61" i="43"/>
  <c r="N60" i="43"/>
  <c r="O60" i="43"/>
  <c r="N58" i="43"/>
  <c r="O58" i="43" s="1"/>
  <c r="N57" i="43"/>
  <c r="O57" i="43" s="1"/>
  <c r="M56" i="43"/>
  <c r="N56" i="43" s="1"/>
  <c r="O56" i="43" s="1"/>
  <c r="L56" i="43"/>
  <c r="K56" i="43"/>
  <c r="J56" i="43"/>
  <c r="I56" i="43"/>
  <c r="H56" i="43"/>
  <c r="G56" i="43"/>
  <c r="F56" i="43"/>
  <c r="E56" i="43"/>
  <c r="D56" i="43"/>
  <c r="N55" i="43"/>
  <c r="O55" i="43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2" i="43" s="1"/>
  <c r="O52" i="43" s="1"/>
  <c r="N51" i="43"/>
  <c r="O51" i="43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/>
  <c r="M27" i="43"/>
  <c r="L27" i="43"/>
  <c r="K27" i="43"/>
  <c r="J27" i="43"/>
  <c r="I27" i="43"/>
  <c r="H27" i="43"/>
  <c r="G27" i="43"/>
  <c r="G69" i="43" s="1"/>
  <c r="F27" i="43"/>
  <c r="E27" i="43"/>
  <c r="D27" i="43"/>
  <c r="N26" i="43"/>
  <c r="O26" i="43"/>
  <c r="N25" i="43"/>
  <c r="O25" i="43" s="1"/>
  <c r="N24" i="43"/>
  <c r="O24" i="43" s="1"/>
  <c r="N23" i="43"/>
  <c r="O23" i="43"/>
  <c r="N22" i="43"/>
  <c r="O22" i="43" s="1"/>
  <c r="N21" i="43"/>
  <c r="O21" i="43" s="1"/>
  <c r="N20" i="43"/>
  <c r="O20" i="43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O5" i="43"/>
  <c r="E5" i="43"/>
  <c r="N5" i="43" s="1"/>
  <c r="D5" i="43"/>
  <c r="N73" i="42"/>
  <c r="O73" i="42" s="1"/>
  <c r="N72" i="42"/>
  <c r="O72" i="42"/>
  <c r="M71" i="42"/>
  <c r="L71" i="42"/>
  <c r="K71" i="42"/>
  <c r="J71" i="42"/>
  <c r="I71" i="42"/>
  <c r="H71" i="42"/>
  <c r="N71" i="42" s="1"/>
  <c r="O71" i="42" s="1"/>
  <c r="G71" i="42"/>
  <c r="F71" i="42"/>
  <c r="E71" i="42"/>
  <c r="D71" i="42"/>
  <c r="N70" i="42"/>
  <c r="O70" i="42"/>
  <c r="N69" i="42"/>
  <c r="O69" i="42" s="1"/>
  <c r="N68" i="42"/>
  <c r="O68" i="42" s="1"/>
  <c r="N67" i="42"/>
  <c r="O67" i="42"/>
  <c r="N66" i="42"/>
  <c r="O66" i="42" s="1"/>
  <c r="N65" i="42"/>
  <c r="O65" i="42" s="1"/>
  <c r="N64" i="42"/>
  <c r="O64" i="42"/>
  <c r="N63" i="42"/>
  <c r="O63" i="42" s="1"/>
  <c r="N62" i="42"/>
  <c r="O62" i="42" s="1"/>
  <c r="M61" i="42"/>
  <c r="L61" i="42"/>
  <c r="K61" i="42"/>
  <c r="J61" i="42"/>
  <c r="I61" i="42"/>
  <c r="H61" i="42"/>
  <c r="G61" i="42"/>
  <c r="F61" i="42"/>
  <c r="F74" i="42" s="1"/>
  <c r="E61" i="42"/>
  <c r="N61" i="42" s="1"/>
  <c r="O61" i="42" s="1"/>
  <c r="D61" i="42"/>
  <c r="N60" i="42"/>
  <c r="O60" i="42" s="1"/>
  <c r="N59" i="42"/>
  <c r="O59" i="42"/>
  <c r="M58" i="42"/>
  <c r="L58" i="42"/>
  <c r="K58" i="42"/>
  <c r="J58" i="42"/>
  <c r="I58" i="42"/>
  <c r="H58" i="42"/>
  <c r="G58" i="42"/>
  <c r="G74" i="42" s="1"/>
  <c r="F58" i="42"/>
  <c r="E58" i="42"/>
  <c r="D58" i="42"/>
  <c r="N57" i="42"/>
  <c r="O57" i="42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/>
  <c r="N39" i="42"/>
  <c r="O39" i="42" s="1"/>
  <c r="N38" i="42"/>
  <c r="O38" i="42"/>
  <c r="N37" i="42"/>
  <c r="O37" i="42"/>
  <c r="N36" i="42"/>
  <c r="O36" i="42" s="1"/>
  <c r="N35" i="42"/>
  <c r="O35" i="42" s="1"/>
  <c r="N34" i="42"/>
  <c r="O34" i="42"/>
  <c r="N33" i="42"/>
  <c r="O33" i="42" s="1"/>
  <c r="N32" i="42"/>
  <c r="O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9" i="42" s="1"/>
  <c r="O29" i="42" s="1"/>
  <c r="N28" i="42"/>
  <c r="O28" i="42" s="1"/>
  <c r="N27" i="42"/>
  <c r="O27" i="42" s="1"/>
  <c r="N26" i="42"/>
  <c r="O26" i="42"/>
  <c r="N25" i="42"/>
  <c r="O25" i="42" s="1"/>
  <c r="N24" i="42"/>
  <c r="O24" i="42"/>
  <c r="N23" i="42"/>
  <c r="O23" i="42"/>
  <c r="N22" i="42"/>
  <c r="O22" i="42" s="1"/>
  <c r="N21" i="42"/>
  <c r="O21" i="42" s="1"/>
  <c r="N20" i="42"/>
  <c r="O20" i="42"/>
  <c r="N19" i="42"/>
  <c r="O19" i="42" s="1"/>
  <c r="N18" i="42"/>
  <c r="O18" i="42"/>
  <c r="N17" i="42"/>
  <c r="O17" i="42"/>
  <c r="M16" i="42"/>
  <c r="L16" i="42"/>
  <c r="K16" i="42"/>
  <c r="J16" i="42"/>
  <c r="I16" i="42"/>
  <c r="H16" i="42"/>
  <c r="N16" i="42" s="1"/>
  <c r="O16" i="42" s="1"/>
  <c r="G16" i="42"/>
  <c r="F16" i="42"/>
  <c r="E16" i="42"/>
  <c r="D16" i="42"/>
  <c r="N15" i="42"/>
  <c r="O15" i="42"/>
  <c r="N14" i="42"/>
  <c r="O14" i="42" s="1"/>
  <c r="N13" i="42"/>
  <c r="O13" i="42" s="1"/>
  <c r="N12" i="42"/>
  <c r="O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69" i="41"/>
  <c r="O69" i="41"/>
  <c r="N68" i="41"/>
  <c r="O68" i="41" s="1"/>
  <c r="M67" i="41"/>
  <c r="L67" i="41"/>
  <c r="K67" i="41"/>
  <c r="J67" i="41"/>
  <c r="J70" i="41" s="1"/>
  <c r="I67" i="41"/>
  <c r="H67" i="41"/>
  <c r="G67" i="41"/>
  <c r="F67" i="41"/>
  <c r="E67" i="41"/>
  <c r="D67" i="41"/>
  <c r="N66" i="41"/>
  <c r="O66" i="41" s="1"/>
  <c r="N65" i="41"/>
  <c r="O65" i="41"/>
  <c r="N64" i="41"/>
  <c r="O64" i="41"/>
  <c r="N63" i="41"/>
  <c r="O63" i="41" s="1"/>
  <c r="N62" i="41"/>
  <c r="O62" i="41" s="1"/>
  <c r="N61" i="41"/>
  <c r="O61" i="41"/>
  <c r="N60" i="41"/>
  <c r="O60" i="41" s="1"/>
  <c r="N59" i="41"/>
  <c r="O59" i="41"/>
  <c r="M58" i="41"/>
  <c r="L58" i="41"/>
  <c r="K58" i="41"/>
  <c r="J58" i="41"/>
  <c r="I58" i="41"/>
  <c r="H58" i="41"/>
  <c r="G58" i="41"/>
  <c r="F58" i="41"/>
  <c r="E58" i="41"/>
  <c r="D58" i="41"/>
  <c r="N57" i="41"/>
  <c r="O57" i="41"/>
  <c r="N56" i="41"/>
  <c r="O56" i="4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 s="1"/>
  <c r="N51" i="41"/>
  <c r="O51" i="41"/>
  <c r="N50" i="41"/>
  <c r="O50" i="41" s="1"/>
  <c r="N49" i="41"/>
  <c r="O49" i="41"/>
  <c r="N48" i="41"/>
  <c r="O48" i="41"/>
  <c r="N47" i="41"/>
  <c r="O47" i="41" s="1"/>
  <c r="N46" i="41"/>
  <c r="O46" i="41" s="1"/>
  <c r="N45" i="41"/>
  <c r="O45" i="41"/>
  <c r="N44" i="41"/>
  <c r="O44" i="41" s="1"/>
  <c r="N43" i="41"/>
  <c r="O43" i="41"/>
  <c r="N42" i="41"/>
  <c r="O42" i="4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N39" i="41" s="1"/>
  <c r="O39" i="41" s="1"/>
  <c r="E39" i="41"/>
  <c r="D39" i="41"/>
  <c r="N38" i="41"/>
  <c r="O38" i="41" s="1"/>
  <c r="N37" i="41"/>
  <c r="O37" i="41"/>
  <c r="N36" i="41"/>
  <c r="O36" i="41" s="1"/>
  <c r="N35" i="41"/>
  <c r="O35" i="41"/>
  <c r="N34" i="41"/>
  <c r="O34" i="41"/>
  <c r="N33" i="41"/>
  <c r="O33" i="41" s="1"/>
  <c r="N32" i="41"/>
  <c r="O32" i="41" s="1"/>
  <c r="N31" i="41"/>
  <c r="O31" i="4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N28" i="41" s="1"/>
  <c r="O28" i="41" s="1"/>
  <c r="E28" i="41"/>
  <c r="D28" i="41"/>
  <c r="N27" i="41"/>
  <c r="O27" i="4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/>
  <c r="N20" i="41"/>
  <c r="O20" i="4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/>
  <c r="N12" i="41"/>
  <c r="O12" i="41"/>
  <c r="N11" i="41"/>
  <c r="O11" i="41" s="1"/>
  <c r="N10" i="41"/>
  <c r="O10" i="41" s="1"/>
  <c r="N9" i="41"/>
  <c r="O9" i="4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71" i="40"/>
  <c r="O71" i="40"/>
  <c r="N70" i="40"/>
  <c r="O70" i="40" s="1"/>
  <c r="M69" i="40"/>
  <c r="L69" i="40"/>
  <c r="K69" i="40"/>
  <c r="J69" i="40"/>
  <c r="I69" i="40"/>
  <c r="H69" i="40"/>
  <c r="G69" i="40"/>
  <c r="F69" i="40"/>
  <c r="E69" i="40"/>
  <c r="D69" i="40"/>
  <c r="N68" i="40"/>
  <c r="O68" i="40" s="1"/>
  <c r="N67" i="40"/>
  <c r="O67" i="40" s="1"/>
  <c r="N66" i="40"/>
  <c r="O66" i="40"/>
  <c r="N65" i="40"/>
  <c r="O65" i="40" s="1"/>
  <c r="N64" i="40"/>
  <c r="O64" i="40"/>
  <c r="N63" i="40"/>
  <c r="O63" i="40"/>
  <c r="N62" i="40"/>
  <c r="O62" i="40" s="1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/>
  <c r="N53" i="40"/>
  <c r="O53" i="40"/>
  <c r="N52" i="40"/>
  <c r="O52" i="40" s="1"/>
  <c r="N51" i="40"/>
  <c r="O51" i="40" s="1"/>
  <c r="N50" i="40"/>
  <c r="O50" i="40"/>
  <c r="N49" i="40"/>
  <c r="O49" i="40" s="1"/>
  <c r="N48" i="40"/>
  <c r="O48" i="40"/>
  <c r="N47" i="40"/>
  <c r="O47" i="40"/>
  <c r="N46" i="40"/>
  <c r="O46" i="40" s="1"/>
  <c r="N45" i="40"/>
  <c r="O45" i="40" s="1"/>
  <c r="N44" i="40"/>
  <c r="O44" i="40"/>
  <c r="N43" i="40"/>
  <c r="O43" i="40" s="1"/>
  <c r="N42" i="40"/>
  <c r="O42" i="40"/>
  <c r="M41" i="40"/>
  <c r="L41" i="40"/>
  <c r="K41" i="40"/>
  <c r="J41" i="40"/>
  <c r="I41" i="40"/>
  <c r="H41" i="40"/>
  <c r="G41" i="40"/>
  <c r="F41" i="40"/>
  <c r="F72" i="40" s="1"/>
  <c r="N72" i="40" s="1"/>
  <c r="O72" i="40" s="1"/>
  <c r="E41" i="40"/>
  <c r="D41" i="40"/>
  <c r="N40" i="40"/>
  <c r="O40" i="40"/>
  <c r="N39" i="40"/>
  <c r="O39" i="40"/>
  <c r="N38" i="40"/>
  <c r="O38" i="40" s="1"/>
  <c r="N37" i="40"/>
  <c r="O37" i="40" s="1"/>
  <c r="N36" i="40"/>
  <c r="O36" i="40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 s="1"/>
  <c r="N26" i="40"/>
  <c r="O26" i="40"/>
  <c r="N25" i="40"/>
  <c r="O25" i="40"/>
  <c r="N24" i="40"/>
  <c r="O24" i="40" s="1"/>
  <c r="N23" i="40"/>
  <c r="O23" i="40" s="1"/>
  <c r="N22" i="40"/>
  <c r="O22" i="40"/>
  <c r="N21" i="40"/>
  <c r="O21" i="40" s="1"/>
  <c r="N20" i="40"/>
  <c r="O20" i="40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N13" i="40"/>
  <c r="O13" i="40" s="1"/>
  <c r="N12" i="40"/>
  <c r="O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K72" i="40" s="1"/>
  <c r="J5" i="40"/>
  <c r="I5" i="40"/>
  <c r="H5" i="40"/>
  <c r="G5" i="40"/>
  <c r="N5" i="40" s="1"/>
  <c r="O5" i="40" s="1"/>
  <c r="F5" i="40"/>
  <c r="E5" i="40"/>
  <c r="D5" i="40"/>
  <c r="N67" i="39"/>
  <c r="O67" i="39" s="1"/>
  <c r="N66" i="39"/>
  <c r="O66" i="39"/>
  <c r="M65" i="39"/>
  <c r="L65" i="39"/>
  <c r="K65" i="39"/>
  <c r="J65" i="39"/>
  <c r="I65" i="39"/>
  <c r="H65" i="39"/>
  <c r="G65" i="39"/>
  <c r="F65" i="39"/>
  <c r="E65" i="39"/>
  <c r="N65" i="39" s="1"/>
  <c r="O65" i="39" s="1"/>
  <c r="D65" i="39"/>
  <c r="N64" i="39"/>
  <c r="O64" i="39"/>
  <c r="N63" i="39"/>
  <c r="O63" i="39"/>
  <c r="N62" i="39"/>
  <c r="O62" i="39" s="1"/>
  <c r="N61" i="39"/>
  <c r="O61" i="39" s="1"/>
  <c r="N60" i="39"/>
  <c r="O60" i="39" s="1"/>
  <c r="N59" i="39"/>
  <c r="O59" i="39" s="1"/>
  <c r="N58" i="39"/>
  <c r="O58" i="39"/>
  <c r="N57" i="39"/>
  <c r="O57" i="39"/>
  <c r="M56" i="39"/>
  <c r="L56" i="39"/>
  <c r="K56" i="39"/>
  <c r="J56" i="39"/>
  <c r="I56" i="39"/>
  <c r="H56" i="39"/>
  <c r="G56" i="39"/>
  <c r="F56" i="39"/>
  <c r="E56" i="39"/>
  <c r="D56" i="39"/>
  <c r="N55" i="39"/>
  <c r="O55" i="39"/>
  <c r="N54" i="39"/>
  <c r="O54" i="39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 s="1"/>
  <c r="N48" i="39"/>
  <c r="O48" i="39"/>
  <c r="N47" i="39"/>
  <c r="O47" i="39"/>
  <c r="N46" i="39"/>
  <c r="O46" i="39"/>
  <c r="N45" i="39"/>
  <c r="O45" i="39" s="1"/>
  <c r="N44" i="39"/>
  <c r="O44" i="39" s="1"/>
  <c r="N43" i="39"/>
  <c r="O43" i="39" s="1"/>
  <c r="N42" i="39"/>
  <c r="O42" i="39"/>
  <c r="N41" i="39"/>
  <c r="O41" i="39"/>
  <c r="N40" i="39"/>
  <c r="O40" i="39" s="1"/>
  <c r="N39" i="39"/>
  <c r="O39" i="39" s="1"/>
  <c r="N38" i="39"/>
  <c r="O38" i="39" s="1"/>
  <c r="M37" i="39"/>
  <c r="M68" i="39" s="1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/>
  <c r="N34" i="39"/>
  <c r="O34" i="39"/>
  <c r="N33" i="39"/>
  <c r="O33" i="39"/>
  <c r="N32" i="39"/>
  <c r="O32" i="39" s="1"/>
  <c r="N31" i="39"/>
  <c r="O31" i="39" s="1"/>
  <c r="N30" i="39"/>
  <c r="O30" i="39" s="1"/>
  <c r="N29" i="39"/>
  <c r="O29" i="39"/>
  <c r="M28" i="39"/>
  <c r="L28" i="39"/>
  <c r="K28" i="39"/>
  <c r="N28" i="39" s="1"/>
  <c r="O28" i="39" s="1"/>
  <c r="K68" i="39"/>
  <c r="J28" i="39"/>
  <c r="I28" i="39"/>
  <c r="H28" i="39"/>
  <c r="G28" i="39"/>
  <c r="F28" i="39"/>
  <c r="E28" i="39"/>
  <c r="D28" i="39"/>
  <c r="N27" i="39"/>
  <c r="O27" i="39"/>
  <c r="N26" i="39"/>
  <c r="O26" i="39" s="1"/>
  <c r="N25" i="39"/>
  <c r="O25" i="39"/>
  <c r="N24" i="39"/>
  <c r="O24" i="39"/>
  <c r="N23" i="39"/>
  <c r="O23" i="39" s="1"/>
  <c r="N22" i="39"/>
  <c r="O22" i="39"/>
  <c r="N21" i="39"/>
  <c r="O21" i="39"/>
  <c r="N20" i="39"/>
  <c r="O20" i="39" s="1"/>
  <c r="N19" i="39"/>
  <c r="O19" i="39"/>
  <c r="N18" i="39"/>
  <c r="O18" i="39"/>
  <c r="N17" i="39"/>
  <c r="O17" i="39" s="1"/>
  <c r="N16" i="39"/>
  <c r="O16" i="39"/>
  <c r="M15" i="39"/>
  <c r="L15" i="39"/>
  <c r="K15" i="39"/>
  <c r="J15" i="39"/>
  <c r="I15" i="39"/>
  <c r="I68" i="39"/>
  <c r="H15" i="39"/>
  <c r="G15" i="39"/>
  <c r="F15" i="39"/>
  <c r="E15" i="39"/>
  <c r="D15" i="39"/>
  <c r="N14" i="39"/>
  <c r="O14" i="39"/>
  <c r="N13" i="39"/>
  <c r="O13" i="39" s="1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G68" i="39" s="1"/>
  <c r="F5" i="39"/>
  <c r="F68" i="39" s="1"/>
  <c r="E5" i="39"/>
  <c r="D5" i="39"/>
  <c r="N64" i="38"/>
  <c r="O64" i="38" s="1"/>
  <c r="N63" i="38"/>
  <c r="O63" i="38" s="1"/>
  <c r="M62" i="38"/>
  <c r="L62" i="38"/>
  <c r="K62" i="38"/>
  <c r="J62" i="38"/>
  <c r="J65" i="38" s="1"/>
  <c r="I62" i="38"/>
  <c r="H62" i="38"/>
  <c r="G62" i="38"/>
  <c r="F62" i="38"/>
  <c r="E62" i="38"/>
  <c r="D62" i="38"/>
  <c r="N61" i="38"/>
  <c r="O61" i="38" s="1"/>
  <c r="N60" i="38"/>
  <c r="O60" i="38"/>
  <c r="N59" i="38"/>
  <c r="O59" i="38"/>
  <c r="N58" i="38"/>
  <c r="O58" i="38" s="1"/>
  <c r="N57" i="38"/>
  <c r="O57" i="38" s="1"/>
  <c r="N56" i="38"/>
  <c r="O56" i="38" s="1"/>
  <c r="N55" i="38"/>
  <c r="O55" i="38" s="1"/>
  <c r="N54" i="38"/>
  <c r="O54" i="38"/>
  <c r="M53" i="38"/>
  <c r="L53" i="38"/>
  <c r="N53" i="38" s="1"/>
  <c r="O53" i="38" s="1"/>
  <c r="K53" i="38"/>
  <c r="J53" i="38"/>
  <c r="I53" i="38"/>
  <c r="H53" i="38"/>
  <c r="G53" i="38"/>
  <c r="F53" i="38"/>
  <c r="E53" i="38"/>
  <c r="D53" i="38"/>
  <c r="N52" i="38"/>
  <c r="O52" i="38"/>
  <c r="N51" i="38"/>
  <c r="O51" i="38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H65" i="38"/>
  <c r="G34" i="38"/>
  <c r="F34" i="38"/>
  <c r="E34" i="38"/>
  <c r="D34" i="38"/>
  <c r="N33" i="38"/>
  <c r="O33" i="38" s="1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N16" i="38" s="1"/>
  <c r="O16" i="38" s="1"/>
  <c r="H16" i="38"/>
  <c r="G16" i="38"/>
  <c r="F16" i="38"/>
  <c r="E16" i="38"/>
  <c r="D16" i="38"/>
  <c r="N15" i="38"/>
  <c r="O15" i="38"/>
  <c r="N14" i="38"/>
  <c r="O14" i="38"/>
  <c r="N13" i="38"/>
  <c r="O13" i="38" s="1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/>
  <c r="M5" i="38"/>
  <c r="L5" i="38"/>
  <c r="L65" i="38" s="1"/>
  <c r="K5" i="38"/>
  <c r="K65" i="38" s="1"/>
  <c r="J5" i="38"/>
  <c r="I5" i="38"/>
  <c r="H5" i="38"/>
  <c r="G5" i="38"/>
  <c r="G65" i="38" s="1"/>
  <c r="F5" i="38"/>
  <c r="E5" i="38"/>
  <c r="D5" i="38"/>
  <c r="N69" i="37"/>
  <c r="O69" i="37"/>
  <c r="N68" i="37"/>
  <c r="O68" i="37" s="1"/>
  <c r="M67" i="37"/>
  <c r="L67" i="37"/>
  <c r="K67" i="37"/>
  <c r="J67" i="37"/>
  <c r="I67" i="37"/>
  <c r="H67" i="37"/>
  <c r="G67" i="37"/>
  <c r="F67" i="37"/>
  <c r="E67" i="37"/>
  <c r="D67" i="37"/>
  <c r="N66" i="37"/>
  <c r="O66" i="37" s="1"/>
  <c r="N65" i="37"/>
  <c r="O65" i="37"/>
  <c r="N64" i="37"/>
  <c r="O64" i="37"/>
  <c r="N63" i="37"/>
  <c r="O63" i="37" s="1"/>
  <c r="N62" i="37"/>
  <c r="O62" i="37" s="1"/>
  <c r="N61" i="37"/>
  <c r="O61" i="37"/>
  <c r="N60" i="37"/>
  <c r="O60" i="37" s="1"/>
  <c r="N59" i="37"/>
  <c r="O59" i="37"/>
  <c r="N58" i="37"/>
  <c r="O58" i="37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4" i="37"/>
  <c r="O54" i="37" s="1"/>
  <c r="N53" i="37"/>
  <c r="O53" i="37" s="1"/>
  <c r="N52" i="37"/>
  <c r="O52" i="37" s="1"/>
  <c r="N51" i="37"/>
  <c r="O51" i="37" s="1"/>
  <c r="M50" i="37"/>
  <c r="L50" i="37"/>
  <c r="K50" i="37"/>
  <c r="J50" i="37"/>
  <c r="I50" i="37"/>
  <c r="H50" i="37"/>
  <c r="G50" i="37"/>
  <c r="F50" i="37"/>
  <c r="E50" i="37"/>
  <c r="N50" i="37" s="1"/>
  <c r="O50" i="37" s="1"/>
  <c r="D50" i="37"/>
  <c r="N49" i="37"/>
  <c r="O49" i="37" s="1"/>
  <c r="N48" i="37"/>
  <c r="O48" i="37"/>
  <c r="N47" i="37"/>
  <c r="O47" i="37"/>
  <c r="N46" i="37"/>
  <c r="O46" i="37" s="1"/>
  <c r="N45" i="37"/>
  <c r="O45" i="37" s="1"/>
  <c r="N44" i="37"/>
  <c r="O44" i="37" s="1"/>
  <c r="N43" i="37"/>
  <c r="O43" i="37" s="1"/>
  <c r="N42" i="37"/>
  <c r="O42" i="37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/>
  <c r="N35" i="37"/>
  <c r="O35" i="37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/>
  <c r="N19" i="37"/>
  <c r="O19" i="37"/>
  <c r="N18" i="37"/>
  <c r="O18" i="37" s="1"/>
  <c r="N17" i="37"/>
  <c r="O17" i="37"/>
  <c r="M16" i="37"/>
  <c r="L16" i="37"/>
  <c r="K16" i="37"/>
  <c r="J16" i="37"/>
  <c r="I16" i="37"/>
  <c r="H16" i="37"/>
  <c r="G16" i="37"/>
  <c r="N16" i="37" s="1"/>
  <c r="O16" i="37" s="1"/>
  <c r="F16" i="37"/>
  <c r="E16" i="37"/>
  <c r="D16" i="37"/>
  <c r="N15" i="37"/>
  <c r="O15" i="37"/>
  <c r="N14" i="37"/>
  <c r="O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70" i="37" s="1"/>
  <c r="L5" i="37"/>
  <c r="K5" i="37"/>
  <c r="J5" i="37"/>
  <c r="J70" i="37" s="1"/>
  <c r="I5" i="37"/>
  <c r="I70" i="37" s="1"/>
  <c r="H5" i="37"/>
  <c r="G5" i="37"/>
  <c r="N5" i="37" s="1"/>
  <c r="O5" i="37" s="1"/>
  <c r="G70" i="37"/>
  <c r="F5" i="37"/>
  <c r="E5" i="37"/>
  <c r="D5" i="37"/>
  <c r="N68" i="36"/>
  <c r="O68" i="36"/>
  <c r="N67" i="36"/>
  <c r="O67" i="36" s="1"/>
  <c r="M66" i="36"/>
  <c r="L66" i="36"/>
  <c r="K66" i="36"/>
  <c r="J66" i="36"/>
  <c r="I66" i="36"/>
  <c r="I69" i="36" s="1"/>
  <c r="H66" i="36"/>
  <c r="G66" i="36"/>
  <c r="F66" i="36"/>
  <c r="E66" i="36"/>
  <c r="D66" i="36"/>
  <c r="N65" i="36"/>
  <c r="O65" i="36" s="1"/>
  <c r="N64" i="36"/>
  <c r="O64" i="36"/>
  <c r="N63" i="36"/>
  <c r="O63" i="36" s="1"/>
  <c r="N62" i="36"/>
  <c r="O62" i="36"/>
  <c r="N61" i="36"/>
  <c r="O61" i="36"/>
  <c r="N60" i="36"/>
  <c r="O60" i="36" s="1"/>
  <c r="N59" i="36"/>
  <c r="O59" i="36" s="1"/>
  <c r="M58" i="36"/>
  <c r="L58" i="36"/>
  <c r="K58" i="36"/>
  <c r="J58" i="36"/>
  <c r="I58" i="36"/>
  <c r="H58" i="36"/>
  <c r="G58" i="36"/>
  <c r="F58" i="36"/>
  <c r="E58" i="36"/>
  <c r="D58" i="36"/>
  <c r="N57" i="36"/>
  <c r="O57" i="36" s="1"/>
  <c r="N56" i="36"/>
  <c r="O56" i="36"/>
  <c r="N55" i="36"/>
  <c r="O55" i="36" s="1"/>
  <c r="M54" i="36"/>
  <c r="L54" i="36"/>
  <c r="K54" i="36"/>
  <c r="J54" i="36"/>
  <c r="I54" i="36"/>
  <c r="H54" i="36"/>
  <c r="G54" i="36"/>
  <c r="F54" i="36"/>
  <c r="E54" i="36"/>
  <c r="D54" i="36"/>
  <c r="N53" i="36"/>
  <c r="O53" i="36" s="1"/>
  <c r="N52" i="36"/>
  <c r="O52" i="36"/>
  <c r="N51" i="36"/>
  <c r="O51" i="36"/>
  <c r="N50" i="36"/>
  <c r="O50" i="36" s="1"/>
  <c r="N49" i="36"/>
  <c r="O49" i="36" s="1"/>
  <c r="N48" i="36"/>
  <c r="O48" i="36"/>
  <c r="N47" i="36"/>
  <c r="O47" i="36" s="1"/>
  <c r="N46" i="36"/>
  <c r="O46" i="36"/>
  <c r="N45" i="36"/>
  <c r="O45" i="36"/>
  <c r="N44" i="36"/>
  <c r="O44" i="36" s="1"/>
  <c r="N43" i="36"/>
  <c r="O43" i="36" s="1"/>
  <c r="N42" i="36"/>
  <c r="O42" i="36"/>
  <c r="N41" i="36"/>
  <c r="O41" i="36" s="1"/>
  <c r="N40" i="36"/>
  <c r="O40" i="36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/>
  <c r="N36" i="36"/>
  <c r="O36" i="36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/>
  <c r="M29" i="36"/>
  <c r="M69" i="36" s="1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 s="1"/>
  <c r="N26" i="36"/>
  <c r="O26" i="36"/>
  <c r="N25" i="36"/>
  <c r="O25" i="36"/>
  <c r="N24" i="36"/>
  <c r="O24" i="36" s="1"/>
  <c r="N23" i="36"/>
  <c r="O23" i="36" s="1"/>
  <c r="N22" i="36"/>
  <c r="O22" i="36"/>
  <c r="N21" i="36"/>
  <c r="O21" i="36" s="1"/>
  <c r="N20" i="36"/>
  <c r="O20" i="36"/>
  <c r="N19" i="36"/>
  <c r="O19" i="36"/>
  <c r="N18" i="36"/>
  <c r="O18" i="36" s="1"/>
  <c r="N17" i="36"/>
  <c r="O17" i="36" s="1"/>
  <c r="M16" i="36"/>
  <c r="L16" i="36"/>
  <c r="K16" i="36"/>
  <c r="J16" i="36"/>
  <c r="I16" i="36"/>
  <c r="H16" i="36"/>
  <c r="G16" i="36"/>
  <c r="G69" i="36" s="1"/>
  <c r="F16" i="36"/>
  <c r="E16" i="36"/>
  <c r="D16" i="36"/>
  <c r="N15" i="36"/>
  <c r="O15" i="36" s="1"/>
  <c r="N14" i="36"/>
  <c r="O14" i="36"/>
  <c r="N13" i="36"/>
  <c r="O13" i="36" s="1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K5" i="36"/>
  <c r="K69" i="36" s="1"/>
  <c r="J5" i="36"/>
  <c r="J69" i="36" s="1"/>
  <c r="I5" i="36"/>
  <c r="H5" i="36"/>
  <c r="H69" i="36" s="1"/>
  <c r="G5" i="36"/>
  <c r="F5" i="36"/>
  <c r="E5" i="36"/>
  <c r="D5" i="36"/>
  <c r="N70" i="35"/>
  <c r="O70" i="35" s="1"/>
  <c r="N69" i="35"/>
  <c r="O69" i="35"/>
  <c r="M68" i="35"/>
  <c r="L68" i="35"/>
  <c r="K68" i="35"/>
  <c r="J68" i="35"/>
  <c r="I68" i="35"/>
  <c r="H68" i="35"/>
  <c r="N68" i="35" s="1"/>
  <c r="O68" i="35" s="1"/>
  <c r="G68" i="35"/>
  <c r="F68" i="35"/>
  <c r="E68" i="35"/>
  <c r="D68" i="35"/>
  <c r="N67" i="35"/>
  <c r="O67" i="35"/>
  <c r="N66" i="35"/>
  <c r="O66" i="35" s="1"/>
  <c r="N65" i="35"/>
  <c r="O65" i="35"/>
  <c r="N64" i="35"/>
  <c r="O64" i="35"/>
  <c r="N63" i="35"/>
  <c r="O63" i="35" s="1"/>
  <c r="N62" i="35"/>
  <c r="O62" i="35" s="1"/>
  <c r="N61" i="35"/>
  <c r="O61" i="35"/>
  <c r="M60" i="35"/>
  <c r="L60" i="35"/>
  <c r="K60" i="35"/>
  <c r="J60" i="35"/>
  <c r="I60" i="35"/>
  <c r="I71" i="35" s="1"/>
  <c r="H60" i="35"/>
  <c r="G60" i="35"/>
  <c r="F60" i="35"/>
  <c r="E60" i="35"/>
  <c r="D60" i="35"/>
  <c r="N59" i="35"/>
  <c r="O59" i="35" s="1"/>
  <c r="N58" i="35"/>
  <c r="O58" i="35"/>
  <c r="N57" i="35"/>
  <c r="O57" i="35"/>
  <c r="M56" i="35"/>
  <c r="L56" i="35"/>
  <c r="K56" i="35"/>
  <c r="J56" i="35"/>
  <c r="I56" i="35"/>
  <c r="H56" i="35"/>
  <c r="G56" i="35"/>
  <c r="F56" i="35"/>
  <c r="E56" i="35"/>
  <c r="D56" i="35"/>
  <c r="N55" i="35"/>
  <c r="O55" i="35" s="1"/>
  <c r="N54" i="35"/>
  <c r="O54" i="35" s="1"/>
  <c r="N53" i="35"/>
  <c r="O53" i="35"/>
  <c r="N52" i="35"/>
  <c r="O52" i="35" s="1"/>
  <c r="N51" i="35"/>
  <c r="O51" i="35"/>
  <c r="N50" i="35"/>
  <c r="O50" i="35"/>
  <c r="N49" i="35"/>
  <c r="O49" i="35" s="1"/>
  <c r="N48" i="35"/>
  <c r="O48" i="35" s="1"/>
  <c r="N47" i="35"/>
  <c r="O47" i="35"/>
  <c r="N46" i="35"/>
  <c r="O46" i="35" s="1"/>
  <c r="N45" i="35"/>
  <c r="O45" i="35"/>
  <c r="N44" i="35"/>
  <c r="O44" i="35"/>
  <c r="N43" i="35"/>
  <c r="O43" i="35" s="1"/>
  <c r="N42" i="35"/>
  <c r="O42" i="35" s="1"/>
  <c r="N41" i="35"/>
  <c r="O41" i="35"/>
  <c r="M40" i="35"/>
  <c r="L40" i="35"/>
  <c r="K40" i="35"/>
  <c r="J40" i="35"/>
  <c r="I40" i="35"/>
  <c r="H40" i="35"/>
  <c r="H71" i="35" s="1"/>
  <c r="G40" i="35"/>
  <c r="F40" i="35"/>
  <c r="E40" i="35"/>
  <c r="D40" i="35"/>
  <c r="N40" i="35" s="1"/>
  <c r="O40" i="35" s="1"/>
  <c r="N39" i="35"/>
  <c r="O39" i="35" s="1"/>
  <c r="N38" i="35"/>
  <c r="O38" i="35"/>
  <c r="N37" i="35"/>
  <c r="O37" i="35"/>
  <c r="N36" i="35"/>
  <c r="O36" i="35" s="1"/>
  <c r="N35" i="35"/>
  <c r="O35" i="35" s="1"/>
  <c r="N34" i="35"/>
  <c r="O34" i="35"/>
  <c r="N33" i="35"/>
  <c r="O33" i="35" s="1"/>
  <c r="N32" i="35"/>
  <c r="O32" i="35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7" i="35"/>
  <c r="O27" i="35"/>
  <c r="N26" i="35"/>
  <c r="O26" i="35" s="1"/>
  <c r="N25" i="35"/>
  <c r="O25" i="35"/>
  <c r="N24" i="35"/>
  <c r="O24" i="35"/>
  <c r="N23" i="35"/>
  <c r="O23" i="35" s="1"/>
  <c r="N22" i="35"/>
  <c r="O22" i="35" s="1"/>
  <c r="N21" i="35"/>
  <c r="O21" i="35"/>
  <c r="N20" i="35"/>
  <c r="O20" i="35" s="1"/>
  <c r="N19" i="35"/>
  <c r="O19" i="35"/>
  <c r="N18" i="35"/>
  <c r="O18" i="35"/>
  <c r="N17" i="35"/>
  <c r="O17" i="35" s="1"/>
  <c r="M16" i="35"/>
  <c r="L16" i="35"/>
  <c r="K16" i="35"/>
  <c r="J16" i="35"/>
  <c r="N16" i="35" s="1"/>
  <c r="O16" i="35" s="1"/>
  <c r="I16" i="35"/>
  <c r="H16" i="35"/>
  <c r="G16" i="35"/>
  <c r="F16" i="35"/>
  <c r="E16" i="35"/>
  <c r="D16" i="35"/>
  <c r="N15" i="35"/>
  <c r="O15" i="35"/>
  <c r="N14" i="35"/>
  <c r="O14" i="35"/>
  <c r="N13" i="35"/>
  <c r="O13" i="35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M71" i="35" s="1"/>
  <c r="L5" i="35"/>
  <c r="K5" i="35"/>
  <c r="N5" i="35" s="1"/>
  <c r="O5" i="35" s="1"/>
  <c r="J5" i="35"/>
  <c r="I5" i="35"/>
  <c r="H5" i="35"/>
  <c r="G5" i="35"/>
  <c r="F5" i="35"/>
  <c r="E5" i="35"/>
  <c r="D5" i="35"/>
  <c r="D71" i="35"/>
  <c r="N69" i="34"/>
  <c r="O69" i="34" s="1"/>
  <c r="N68" i="34"/>
  <c r="O68" i="34" s="1"/>
  <c r="M67" i="34"/>
  <c r="L67" i="34"/>
  <c r="K67" i="34"/>
  <c r="J67" i="34"/>
  <c r="I67" i="34"/>
  <c r="H67" i="34"/>
  <c r="G67" i="34"/>
  <c r="F67" i="34"/>
  <c r="E67" i="34"/>
  <c r="D67" i="34"/>
  <c r="N66" i="34"/>
  <c r="O66" i="34" s="1"/>
  <c r="N65" i="34"/>
  <c r="O65" i="34"/>
  <c r="N64" i="34"/>
  <c r="O64" i="34" s="1"/>
  <c r="N63" i="34"/>
  <c r="O63" i="34"/>
  <c r="N62" i="34"/>
  <c r="O62" i="34"/>
  <c r="N61" i="34"/>
  <c r="O61" i="34" s="1"/>
  <c r="N60" i="34"/>
  <c r="O60" i="34" s="1"/>
  <c r="M59" i="34"/>
  <c r="M70" i="34"/>
  <c r="L59" i="34"/>
  <c r="N59" i="34" s="1"/>
  <c r="O59" i="34" s="1"/>
  <c r="K59" i="34"/>
  <c r="J59" i="34"/>
  <c r="I59" i="34"/>
  <c r="H59" i="34"/>
  <c r="G59" i="34"/>
  <c r="F59" i="34"/>
  <c r="E59" i="34"/>
  <c r="D59" i="34"/>
  <c r="N58" i="34"/>
  <c r="O58" i="34"/>
  <c r="N57" i="34"/>
  <c r="O57" i="34" s="1"/>
  <c r="N56" i="34"/>
  <c r="O56" i="34"/>
  <c r="M55" i="34"/>
  <c r="L55" i="34"/>
  <c r="K55" i="34"/>
  <c r="J55" i="34"/>
  <c r="I55" i="34"/>
  <c r="H55" i="34"/>
  <c r="G55" i="34"/>
  <c r="F55" i="34"/>
  <c r="E55" i="34"/>
  <c r="N55" i="34" s="1"/>
  <c r="O55" i="34" s="1"/>
  <c r="D55" i="34"/>
  <c r="N54" i="34"/>
  <c r="O54" i="34"/>
  <c r="N53" i="34"/>
  <c r="O53" i="34" s="1"/>
  <c r="N52" i="34"/>
  <c r="O52" i="34" s="1"/>
  <c r="N51" i="34"/>
  <c r="O51" i="34"/>
  <c r="N50" i="34"/>
  <c r="O50" i="34" s="1"/>
  <c r="N49" i="34"/>
  <c r="O49" i="34"/>
  <c r="N48" i="34"/>
  <c r="O48" i="34"/>
  <c r="N47" i="34"/>
  <c r="O47" i="34" s="1"/>
  <c r="N46" i="34"/>
  <c r="O46" i="34" s="1"/>
  <c r="N45" i="34"/>
  <c r="O45" i="34"/>
  <c r="N44" i="34"/>
  <c r="O44" i="34" s="1"/>
  <c r="N43" i="34"/>
  <c r="O43" i="34"/>
  <c r="N42" i="34"/>
  <c r="O42" i="34"/>
  <c r="N41" i="34"/>
  <c r="O41" i="34" s="1"/>
  <c r="M40" i="34"/>
  <c r="L40" i="34"/>
  <c r="K40" i="34"/>
  <c r="J40" i="34"/>
  <c r="J70" i="34" s="1"/>
  <c r="I40" i="34"/>
  <c r="H40" i="34"/>
  <c r="G40" i="34"/>
  <c r="F40" i="34"/>
  <c r="E40" i="34"/>
  <c r="D40" i="34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/>
  <c r="N33" i="34"/>
  <c r="O33" i="34" s="1"/>
  <c r="N32" i="34"/>
  <c r="O32" i="34" s="1"/>
  <c r="N31" i="34"/>
  <c r="O31" i="34"/>
  <c r="N30" i="34"/>
  <c r="O30" i="34" s="1"/>
  <c r="M29" i="34"/>
  <c r="L29" i="34"/>
  <c r="K29" i="34"/>
  <c r="J29" i="34"/>
  <c r="I29" i="34"/>
  <c r="H29" i="34"/>
  <c r="G29" i="34"/>
  <c r="G70" i="34" s="1"/>
  <c r="F29" i="34"/>
  <c r="E29" i="34"/>
  <c r="D29" i="34"/>
  <c r="N28" i="34"/>
  <c r="O28" i="34" s="1"/>
  <c r="N27" i="34"/>
  <c r="O27" i="34" s="1"/>
  <c r="N26" i="34"/>
  <c r="O26" i="34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/>
  <c r="N17" i="34"/>
  <c r="O17" i="34" s="1"/>
  <c r="M16" i="34"/>
  <c r="L16" i="34"/>
  <c r="K16" i="34"/>
  <c r="N16" i="34" s="1"/>
  <c r="O16" i="34" s="1"/>
  <c r="J16" i="34"/>
  <c r="I16" i="34"/>
  <c r="H16" i="34"/>
  <c r="G16" i="34"/>
  <c r="F16" i="34"/>
  <c r="E16" i="34"/>
  <c r="D16" i="34"/>
  <c r="N15" i="34"/>
  <c r="O15" i="34" s="1"/>
  <c r="N14" i="34"/>
  <c r="O14" i="34" s="1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70" i="34" s="1"/>
  <c r="K5" i="34"/>
  <c r="J5" i="34"/>
  <c r="I5" i="34"/>
  <c r="I70" i="34" s="1"/>
  <c r="H5" i="34"/>
  <c r="G5" i="34"/>
  <c r="F5" i="34"/>
  <c r="F70" i="34" s="1"/>
  <c r="E5" i="34"/>
  <c r="D5" i="34"/>
  <c r="D70" i="34" s="1"/>
  <c r="N5" i="34"/>
  <c r="O5" i="34" s="1"/>
  <c r="N69" i="33"/>
  <c r="O69" i="33"/>
  <c r="N41" i="33"/>
  <c r="O41" i="33"/>
  <c r="N42" i="33"/>
  <c r="O42" i="33" s="1"/>
  <c r="N43" i="33"/>
  <c r="O43" i="33" s="1"/>
  <c r="N44" i="33"/>
  <c r="O44" i="33"/>
  <c r="N45" i="33"/>
  <c r="O45" i="33" s="1"/>
  <c r="N46" i="33"/>
  <c r="O46" i="33"/>
  <c r="N47" i="33"/>
  <c r="O47" i="33"/>
  <c r="N48" i="33"/>
  <c r="O48" i="33" s="1"/>
  <c r="N49" i="33"/>
  <c r="O49" i="33" s="1"/>
  <c r="N50" i="33"/>
  <c r="O50" i="33"/>
  <c r="N51" i="33"/>
  <c r="O51" i="33" s="1"/>
  <c r="N52" i="33"/>
  <c r="O52" i="33"/>
  <c r="N30" i="33"/>
  <c r="O30" i="33"/>
  <c r="N31" i="33"/>
  <c r="O31" i="33" s="1"/>
  <c r="N32" i="33"/>
  <c r="O32" i="33" s="1"/>
  <c r="N33" i="33"/>
  <c r="O33" i="33"/>
  <c r="N34" i="33"/>
  <c r="O34" i="33" s="1"/>
  <c r="N35" i="33"/>
  <c r="O35" i="33"/>
  <c r="N36" i="33"/>
  <c r="O36" i="33"/>
  <c r="N37" i="33"/>
  <c r="O37" i="33" s="1"/>
  <c r="N38" i="33"/>
  <c r="O38" i="33" s="1"/>
  <c r="N8" i="33"/>
  <c r="O8" i="33"/>
  <c r="E39" i="33"/>
  <c r="F39" i="33"/>
  <c r="G39" i="33"/>
  <c r="H39" i="33"/>
  <c r="I39" i="33"/>
  <c r="J39" i="33"/>
  <c r="K39" i="33"/>
  <c r="L39" i="33"/>
  <c r="M39" i="33"/>
  <c r="M70" i="33"/>
  <c r="D39" i="33"/>
  <c r="D70" i="33" s="1"/>
  <c r="E29" i="33"/>
  <c r="F29" i="33"/>
  <c r="G29" i="33"/>
  <c r="H29" i="33"/>
  <c r="I29" i="33"/>
  <c r="J29" i="33"/>
  <c r="K29" i="33"/>
  <c r="L29" i="33"/>
  <c r="M29" i="33"/>
  <c r="D29" i="33"/>
  <c r="N29" i="33"/>
  <c r="O29" i="33"/>
  <c r="E16" i="33"/>
  <c r="F16" i="33"/>
  <c r="G16" i="33"/>
  <c r="H16" i="33"/>
  <c r="I16" i="33"/>
  <c r="J16" i="33"/>
  <c r="K16" i="33"/>
  <c r="L16" i="33"/>
  <c r="L70" i="33"/>
  <c r="M16" i="33"/>
  <c r="D16" i="33"/>
  <c r="N16" i="33" s="1"/>
  <c r="O16" i="33" s="1"/>
  <c r="E5" i="33"/>
  <c r="F5" i="33"/>
  <c r="F70" i="33" s="1"/>
  <c r="G5" i="33"/>
  <c r="H5" i="33"/>
  <c r="I5" i="33"/>
  <c r="J5" i="33"/>
  <c r="K5" i="33"/>
  <c r="L5" i="33"/>
  <c r="M5" i="33"/>
  <c r="D5" i="33"/>
  <c r="E67" i="33"/>
  <c r="F67" i="33"/>
  <c r="G67" i="33"/>
  <c r="H67" i="33"/>
  <c r="I67" i="33"/>
  <c r="J67" i="33"/>
  <c r="K67" i="33"/>
  <c r="L67" i="33"/>
  <c r="M67" i="33"/>
  <c r="D67" i="33"/>
  <c r="N68" i="33"/>
  <c r="O68" i="33" s="1"/>
  <c r="N61" i="33"/>
  <c r="O61" i="33" s="1"/>
  <c r="N62" i="33"/>
  <c r="O62" i="33"/>
  <c r="N63" i="33"/>
  <c r="O63" i="33" s="1"/>
  <c r="N64" i="33"/>
  <c r="O64" i="33" s="1"/>
  <c r="N65" i="33"/>
  <c r="O65" i="33" s="1"/>
  <c r="N66" i="33"/>
  <c r="O66" i="33"/>
  <c r="N60" i="33"/>
  <c r="O60" i="33" s="1"/>
  <c r="E59" i="33"/>
  <c r="F59" i="33"/>
  <c r="G59" i="33"/>
  <c r="H59" i="33"/>
  <c r="N59" i="33" s="1"/>
  <c r="O59" i="33" s="1"/>
  <c r="H70" i="33"/>
  <c r="I59" i="33"/>
  <c r="J59" i="33"/>
  <c r="K59" i="33"/>
  <c r="L59" i="33"/>
  <c r="M59" i="33"/>
  <c r="D59" i="33"/>
  <c r="E54" i="33"/>
  <c r="F54" i="33"/>
  <c r="G54" i="33"/>
  <c r="H54" i="33"/>
  <c r="I54" i="33"/>
  <c r="N54" i="33" s="1"/>
  <c r="O54" i="33" s="1"/>
  <c r="J54" i="33"/>
  <c r="J70" i="33" s="1"/>
  <c r="K54" i="33"/>
  <c r="L54" i="33"/>
  <c r="M54" i="33"/>
  <c r="D54" i="33"/>
  <c r="N55" i="33"/>
  <c r="O55" i="33"/>
  <c r="N56" i="33"/>
  <c r="O56" i="33" s="1"/>
  <c r="N57" i="33"/>
  <c r="O57" i="33" s="1"/>
  <c r="N58" i="33"/>
  <c r="O58" i="33" s="1"/>
  <c r="N40" i="33"/>
  <c r="O40" i="33" s="1"/>
  <c r="N53" i="33"/>
  <c r="O53" i="33" s="1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/>
  <c r="N24" i="33"/>
  <c r="O24" i="33" s="1"/>
  <c r="N25" i="33"/>
  <c r="O25" i="33"/>
  <c r="N26" i="33"/>
  <c r="O26" i="33" s="1"/>
  <c r="N27" i="33"/>
  <c r="O27" i="33" s="1"/>
  <c r="N28" i="33"/>
  <c r="O28" i="33" s="1"/>
  <c r="N7" i="33"/>
  <c r="O7" i="33"/>
  <c r="N9" i="33"/>
  <c r="O9" i="33" s="1"/>
  <c r="N10" i="33"/>
  <c r="O10" i="33"/>
  <c r="N11" i="33"/>
  <c r="O11" i="33" s="1"/>
  <c r="N12" i="33"/>
  <c r="O12" i="33" s="1"/>
  <c r="N13" i="33"/>
  <c r="O13" i="33" s="1"/>
  <c r="N14" i="33"/>
  <c r="O14" i="33"/>
  <c r="N15" i="33"/>
  <c r="O15" i="33" s="1"/>
  <c r="N6" i="33"/>
  <c r="O6" i="33" s="1"/>
  <c r="N17" i="33"/>
  <c r="O17" i="33" s="1"/>
  <c r="F69" i="36"/>
  <c r="H70" i="37"/>
  <c r="L70" i="37"/>
  <c r="F70" i="37"/>
  <c r="N55" i="37"/>
  <c r="O55" i="37" s="1"/>
  <c r="F65" i="38"/>
  <c r="N62" i="38"/>
  <c r="O62" i="38" s="1"/>
  <c r="N49" i="38"/>
  <c r="O49" i="38" s="1"/>
  <c r="N34" i="38"/>
  <c r="O34" i="38"/>
  <c r="D65" i="38"/>
  <c r="G70" i="33"/>
  <c r="E69" i="36"/>
  <c r="N67" i="34"/>
  <c r="O67" i="34" s="1"/>
  <c r="N29" i="34"/>
  <c r="O29" i="34"/>
  <c r="H68" i="39"/>
  <c r="L68" i="39"/>
  <c r="N52" i="39"/>
  <c r="O52" i="39" s="1"/>
  <c r="J68" i="39"/>
  <c r="N56" i="39"/>
  <c r="O56" i="39"/>
  <c r="D68" i="39"/>
  <c r="M72" i="40"/>
  <c r="H72" i="40"/>
  <c r="L72" i="40"/>
  <c r="N69" i="40"/>
  <c r="O69" i="40" s="1"/>
  <c r="N60" i="40"/>
  <c r="O60" i="40"/>
  <c r="N56" i="40"/>
  <c r="O56" i="40" s="1"/>
  <c r="I72" i="40"/>
  <c r="N41" i="40"/>
  <c r="O41" i="40" s="1"/>
  <c r="N29" i="40"/>
  <c r="O29" i="40"/>
  <c r="D72" i="40"/>
  <c r="N16" i="40"/>
  <c r="O16" i="40" s="1"/>
  <c r="E72" i="40"/>
  <c r="J72" i="40"/>
  <c r="G72" i="40"/>
  <c r="N60" i="35"/>
  <c r="O60" i="35"/>
  <c r="E65" i="38"/>
  <c r="E71" i="35"/>
  <c r="L71" i="35"/>
  <c r="N5" i="36"/>
  <c r="O5" i="36"/>
  <c r="N58" i="36"/>
  <c r="O58" i="36"/>
  <c r="M65" i="38"/>
  <c r="L70" i="41"/>
  <c r="M70" i="41"/>
  <c r="K70" i="41"/>
  <c r="N54" i="41"/>
  <c r="O54" i="41"/>
  <c r="I70" i="41"/>
  <c r="H70" i="41"/>
  <c r="G70" i="41"/>
  <c r="N58" i="41"/>
  <c r="O58" i="41" s="1"/>
  <c r="D70" i="41"/>
  <c r="N16" i="41"/>
  <c r="O16" i="41"/>
  <c r="E70" i="41"/>
  <c r="N5" i="41"/>
  <c r="O5" i="41"/>
  <c r="L74" i="42"/>
  <c r="M74" i="42"/>
  <c r="K74" i="42"/>
  <c r="I74" i="42"/>
  <c r="J74" i="42"/>
  <c r="N43" i="42"/>
  <c r="O43" i="42" s="1"/>
  <c r="N5" i="42"/>
  <c r="O5" i="42" s="1"/>
  <c r="L69" i="43"/>
  <c r="F69" i="43"/>
  <c r="K69" i="43"/>
  <c r="H69" i="43"/>
  <c r="N27" i="43"/>
  <c r="O27" i="43" s="1"/>
  <c r="I69" i="43"/>
  <c r="E69" i="43"/>
  <c r="N37" i="43"/>
  <c r="O37" i="43"/>
  <c r="L77" i="44"/>
  <c r="K77" i="44"/>
  <c r="F77" i="44"/>
  <c r="H77" i="44"/>
  <c r="N65" i="44"/>
  <c r="O65" i="44"/>
  <c r="J77" i="44"/>
  <c r="N46" i="44"/>
  <c r="O46" i="44" s="1"/>
  <c r="G77" i="44"/>
  <c r="N26" i="44"/>
  <c r="O26" i="44"/>
  <c r="D77" i="44"/>
  <c r="N16" i="44"/>
  <c r="O16" i="44" s="1"/>
  <c r="E77" i="44"/>
  <c r="L78" i="45"/>
  <c r="H78" i="45"/>
  <c r="J78" i="45"/>
  <c r="N75" i="45"/>
  <c r="O75" i="45"/>
  <c r="I78" i="45"/>
  <c r="N47" i="45"/>
  <c r="O47" i="45"/>
  <c r="G78" i="45"/>
  <c r="F78" i="45"/>
  <c r="N5" i="45"/>
  <c r="O5" i="45" s="1"/>
  <c r="O71" i="46"/>
  <c r="P71" i="46"/>
  <c r="O62" i="46"/>
  <c r="P62" i="46" s="1"/>
  <c r="O43" i="46"/>
  <c r="P43" i="46"/>
  <c r="O27" i="46"/>
  <c r="P27" i="46" s="1"/>
  <c r="F74" i="46"/>
  <c r="G74" i="46"/>
  <c r="J74" i="46"/>
  <c r="D74" i="46"/>
  <c r="N74" i="46"/>
  <c r="E74" i="46"/>
  <c r="O68" i="47" l="1"/>
  <c r="P68" i="47" s="1"/>
  <c r="N77" i="44"/>
  <c r="O77" i="44" s="1"/>
  <c r="J71" i="35"/>
  <c r="E68" i="39"/>
  <c r="N68" i="39" s="1"/>
  <c r="O68" i="39" s="1"/>
  <c r="L74" i="46"/>
  <c r="O74" i="46" s="1"/>
  <c r="P74" i="46" s="1"/>
  <c r="N39" i="33"/>
  <c r="O39" i="33" s="1"/>
  <c r="N22" i="37"/>
  <c r="O22" i="37" s="1"/>
  <c r="D70" i="37"/>
  <c r="N16" i="45"/>
  <c r="O16" i="45" s="1"/>
  <c r="D74" i="42"/>
  <c r="O58" i="46"/>
  <c r="P58" i="46" s="1"/>
  <c r="D78" i="45"/>
  <c r="N78" i="45" s="1"/>
  <c r="O78" i="45" s="1"/>
  <c r="N67" i="41"/>
  <c r="O67" i="41" s="1"/>
  <c r="N67" i="33"/>
  <c r="O67" i="33" s="1"/>
  <c r="F71" i="35"/>
  <c r="N71" i="35" s="1"/>
  <c r="O71" i="35" s="1"/>
  <c r="N67" i="37"/>
  <c r="O67" i="37" s="1"/>
  <c r="N37" i="39"/>
  <c r="O37" i="39" s="1"/>
  <c r="N5" i="33"/>
  <c r="O5" i="33" s="1"/>
  <c r="M74" i="46"/>
  <c r="N66" i="43"/>
  <c r="O66" i="43" s="1"/>
  <c r="E74" i="42"/>
  <c r="N58" i="42"/>
  <c r="O58" i="42" s="1"/>
  <c r="H70" i="34"/>
  <c r="N40" i="34"/>
  <c r="O40" i="34" s="1"/>
  <c r="G71" i="35"/>
  <c r="N39" i="36"/>
  <c r="O39" i="36" s="1"/>
  <c r="K70" i="37"/>
  <c r="J69" i="43"/>
  <c r="N69" i="43" s="1"/>
  <c r="O69" i="43" s="1"/>
  <c r="E70" i="33"/>
  <c r="N70" i="33" s="1"/>
  <c r="O70" i="33" s="1"/>
  <c r="N27" i="45"/>
  <c r="O27" i="45" s="1"/>
  <c r="M69" i="43"/>
  <c r="H74" i="42"/>
  <c r="F70" i="41"/>
  <c r="N70" i="41" s="1"/>
  <c r="O70" i="41" s="1"/>
  <c r="K70" i="33"/>
  <c r="E70" i="34"/>
  <c r="N70" i="34" s="1"/>
  <c r="O70" i="34" s="1"/>
  <c r="L69" i="36"/>
  <c r="N29" i="36"/>
  <c r="O29" i="36" s="1"/>
  <c r="N56" i="35"/>
  <c r="O56" i="35" s="1"/>
  <c r="I70" i="33"/>
  <c r="K70" i="34"/>
  <c r="K71" i="35"/>
  <c r="N15" i="39"/>
  <c r="O15" i="39" s="1"/>
  <c r="N28" i="35"/>
  <c r="O28" i="35" s="1"/>
  <c r="N16" i="36"/>
  <c r="O16" i="36" s="1"/>
  <c r="N54" i="36"/>
  <c r="O54" i="36" s="1"/>
  <c r="D69" i="36"/>
  <c r="N66" i="36"/>
  <c r="O66" i="36" s="1"/>
  <c r="E70" i="37"/>
  <c r="I65" i="38"/>
  <c r="N65" i="38" s="1"/>
  <c r="O65" i="38" s="1"/>
  <c r="N16" i="43"/>
  <c r="O16" i="43" s="1"/>
  <c r="N5" i="38"/>
  <c r="O5" i="38" s="1"/>
  <c r="N5" i="39"/>
  <c r="O5" i="39" s="1"/>
  <c r="N69" i="36" l="1"/>
  <c r="O69" i="36" s="1"/>
  <c r="N74" i="42"/>
  <c r="O74" i="42" s="1"/>
  <c r="N70" i="37"/>
  <c r="O70" i="37" s="1"/>
</calcChain>
</file>

<file path=xl/sharedStrings.xml><?xml version="1.0" encoding="utf-8"?>
<sst xmlns="http://schemas.openxmlformats.org/spreadsheetml/2006/main" count="1307" uniqueCount="176">
  <si>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</si>
  <si>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</si>
  <si>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</si>
  <si>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</si>
  <si>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</si>
  <si>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</si>
  <si>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</si>
  <si>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</si>
  <si>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</si>
  <si>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</si>
  <si>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</si>
  <si>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</si>
  <si>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</si>
  <si>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</si>
  <si>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</si>
  <si>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</si>
  <si>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</si>
  <si>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</si>
  <si>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</si>
  <si>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</si>
  <si>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</si>
  <si>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</si>
  <si>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</si>
  <si>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</si>
  <si>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</si>
  <si>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</si>
  <si>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</si>
  <si>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</si>
  <si>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</si>
  <si>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</si>
  <si>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Other Permits, Fees, and Special Assessments</t>
  </si>
  <si>
    <t>Intergovernmental Revenue</t>
  </si>
  <si>
    <t>Federal Grant - Economic Environment</t>
  </si>
  <si>
    <t>State Grant - Public Safety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</si>
  <si>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</si>
  <si>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</si>
  <si>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</si>
  <si>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</si>
  <si>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</si>
  <si>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</si>
  <si>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</si>
  <si>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</si>
  <si>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</si>
  <si>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</si>
  <si>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</si>
  <si>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</si>
  <si>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</si>
  <si>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</si>
  <si>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</si>
  <si>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</si>
  <si>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</si>
  <si>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</si>
  <si>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</si>
  <si>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</si>
  <si>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</si>
  <si>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</si>
  <si>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</si>
  <si>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</si>
  <si>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</si>
  <si>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</si>
  <si>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</si>
  <si>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</si>
  <si>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</si>
  <si>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</si>
  <si>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</si>
  <si>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</si>
  <si>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</si>
  <si>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</si>
  <si>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</si>
  <si>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</si>
  <si>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</si>
  <si>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</si>
  <si>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</si>
  <si>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</si>
  <si>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</si>
  <si>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</si>
  <si>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</si>
  <si>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</si>
  <si>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</si>
  <si>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</si>
  <si>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</si>
  <si>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</si>
  <si>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</si>
  <si>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</si>
  <si>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Altamonte Springs Revenues Reported by Account Code and Fund Type</t>
  </si>
  <si>
    <t>Local Fiscal Year Ended September 30, 2010</t>
  </si>
  <si>
    <t>Federal Grant - General Government</t>
  </si>
  <si>
    <t>Federal Grant - Public Safety</t>
  </si>
  <si>
    <t>Federal Grant - Culture / Recreation</t>
  </si>
  <si>
    <t>State Shared Revenues - General Gov't - Alcoholic Beverage License Tax</t>
  </si>
  <si>
    <t>Public Safety - Law Enforcement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</si>
  <si>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</si>
  <si>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</si>
  <si>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</si>
  <si>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</si>
  <si>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</si>
  <si>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</si>
  <si>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</si>
  <si>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</si>
  <si>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</si>
  <si>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</si>
  <si>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</si>
  <si>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State Shared Revenues - General Gov't - Other General Government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</si>
  <si>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</si>
  <si>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</si>
  <si>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</si>
  <si>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</si>
  <si>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</si>
  <si>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</si>
  <si>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</si>
  <si>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</si>
  <si>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</si>
  <si>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</si>
  <si>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</si>
  <si>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</si>
  <si>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</si>
  <si>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</si>
  <si>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Other Transportation Charges</t>
  </si>
  <si>
    <t>Interest and Other Earnings - Gain (Loss) on Sale of Investments</t>
  </si>
  <si>
    <t>Sales - Disposition of Fixed Assets</t>
  </si>
  <si>
    <t>Proprietary Non-Operating - Capital Contributions from Private Source</t>
  </si>
  <si>
    <t>2013 Municipal Population:</t>
  </si>
  <si>
    <t>Local Fiscal Year Ended September 30, 2014</t>
  </si>
  <si>
    <t>Impact Fees - Commercial - Culture / Recreation</t>
  </si>
  <si>
    <t>Court-Ordered Judgments and Fines - As Decided by County Court Criminal</t>
  </si>
  <si>
    <t>2014 Municipal Population:</t>
  </si>
  <si>
    <t>Local Fiscal Year Ended September 30, 2015</t>
  </si>
  <si>
    <t>Federal Grant - Physical Environment - Water Supply System</t>
  </si>
  <si>
    <t>State Grant - Physical Environment - Water Supply System</t>
  </si>
  <si>
    <t>Grants from Other Local Units - Transportation</t>
  </si>
  <si>
    <t>2015 Municipal Population:</t>
  </si>
  <si>
    <t>Local Fiscal Year Ended September 30, 2016</t>
  </si>
  <si>
    <t>General Government - Administrative Service Fees</t>
  </si>
  <si>
    <t>2016 Municipal Population:</t>
  </si>
  <si>
    <t>Local Fiscal Year Ended September 30, 2017</t>
  </si>
  <si>
    <t>Federal Grant - Physical Environment - Sewer / Wastewater</t>
  </si>
  <si>
    <t>Federal Grant - Physical Environment - Other Physical Environment</t>
  </si>
  <si>
    <t>State Grant - Physical Environment - Stormwater Management</t>
  </si>
  <si>
    <t>Rents and Royalties</t>
  </si>
  <si>
    <t>2017 Municipal Population:</t>
  </si>
  <si>
    <t>Local Fiscal Year Ended September 30, 2018</t>
  </si>
  <si>
    <t>State Grant - Other</t>
  </si>
  <si>
    <t>Shared Revenue from Other Local Units</t>
  </si>
  <si>
    <t>2018 Municipal Population:</t>
  </si>
  <si>
    <t>Local Fiscal Year Ended September 30, 2019</t>
  </si>
  <si>
    <t>Federal Grant - Physical Environment - Garbage / Solid Waste</t>
  </si>
  <si>
    <t>State Grant - General Government</t>
  </si>
  <si>
    <t>State Grant - Physical Environment - Garbage / Solid Waste</t>
  </si>
  <si>
    <t>State Grant - Physical Environment - Other Physical Environment</t>
  </si>
  <si>
    <t>2019 Municipal Population:</t>
  </si>
  <si>
    <t>Local Fiscal Year Ended September 30, 2020</t>
  </si>
  <si>
    <t>Second Local Option Fuel Tax (1 to 5 Cents)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</si>
  <si>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</si>
  <si>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</si>
  <si>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</si>
  <si>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</si>
  <si>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</si>
  <si>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</si>
  <si>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</si>
  <si>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</si>
  <si>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</si>
  <si>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</si>
  <si>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</si>
  <si>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</si>
  <si>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</si>
  <si>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</si>
  <si>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Federal Grant - Human Services - Public Assistance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</si>
  <si>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</si>
  <si>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</si>
  <si>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</si>
  <si>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Physical Environment</t>
  </si>
  <si>
    <t>Other Charges for Services (Not Court-Related)</t>
  </si>
  <si>
    <t>2021 Municipal Population:</t>
  </si>
  <si>
    <t>Local Fiscal Year Ended September 30, 2022</t>
  </si>
  <si>
    <t>Federal Grant - Physical Environment - Electric Supply System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</si>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</sst>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>SUM(D6:D15)</f>
        <v>19078239</v>
      </c>
      <c r="E5" s="27">
        <f>SUM(E6:E15)</f>
        <v>417306</v>
      </c>
      <c r="F5" s="27">
        <f>SUM(F6:F15)</f>
        <v>0</v>
      </c>
      <c r="G5" s="27">
        <f>SUM(G6:G15)</f>
        <v>7044169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26539714</v>
      </c>
      <c r="P5" s="33">
        <f>(O5/P$70)</f>
        <v>559.75605846497797</v>
      </c>
      <c r="Q5" s="6"/>
    </row>
    <row r="6" spans="1:134">
      <c r="A6" s="12"/>
      <c r="B6" s="25">
        <v>311</v>
      </c>
      <c r="C6" s="20" t="s">
        <v>3</v>
      </c>
      <c r="D6" s="46">
        <v>11264235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11264235</v>
      </c>
      <c r="P6" s="47">
        <f>(O6/P$70)</f>
        <v>237.5769303777445</v>
      </c>
      <c r="Q6" s="9"/>
    </row>
    <row r="7" spans="1:134">
      <c r="A7" s="12"/>
      <c r="B7" s="25">
        <v>312.43</v>
      </c>
      <c r="C7" s="20" t="s">
        <v>159</v>
      </c>
      <c r="D7" s="46">
        <v>619231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619231</v>
      </c>
      <c r="P7" s="47">
        <f>(O7/P$70)</f>
        <v>13.060363191529749</v>
      </c>
      <c r="Q7" s="9"/>
    </row>
    <row r="8" spans="1:134">
      <c r="A8" s="12"/>
      <c r="B8" s="25">
        <v>312.52</v>
      </c>
      <c r="C8" s="20" t="s">
        <v>109</v>
      </c>
      <c r="D8" s="46">
        <v>0</v>
      </c>
      <c r="E8" s="46">
        <v>417306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417306</v>
      </c>
      <c r="P8" s="47">
        <f>(O8/P$70)</f>
        <v>8.8015101343513376</v>
      </c>
      <c r="Q8" s="9"/>
    </row>
    <row r="9" spans="1:134">
      <c r="A9" s="12"/>
      <c r="B9" s="25">
        <v>312.63</v>
      </c>
      <c r="C9" s="20" t="s">
        <v>160</v>
      </c>
      <c r="D9" s="46">
        <v>0</v>
      </c>
      <c r="E9" s="46">
        <v>0</v>
      </c>
      <c r="F9" s="46">
        <v>0</v>
      </c>
      <c r="G9" s="46">
        <v>7044169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7044169</v>
      </c>
      <c r="P9" s="47">
        <f>(O9/P$70)</f>
        <v>148.57041317782043</v>
      </c>
      <c r="Q9" s="9"/>
    </row>
    <row r="10" spans="1:134">
      <c r="A10" s="12"/>
      <c r="B10" s="25">
        <v>314.10000000000002</v>
      </c>
      <c r="C10" s="20" t="s">
        <v>13</v>
      </c>
      <c r="D10" s="46">
        <v>4061542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4061542</v>
      </c>
      <c r="P10" s="47">
        <f>(O10/P$70)</f>
        <v>85.663046000042186</v>
      </c>
      <c r="Q10" s="9"/>
    </row>
    <row r="11" spans="1:134">
      <c r="A11" s="12"/>
      <c r="B11" s="25">
        <v>314.3</v>
      </c>
      <c r="C11" s="20" t="s">
        <v>14</v>
      </c>
      <c r="D11" s="46">
        <v>393400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393400</v>
      </c>
      <c r="P11" s="47">
        <f>(O11/P$70)</f>
        <v>8.2973024276042437</v>
      </c>
      <c r="Q11" s="9"/>
    </row>
    <row r="12" spans="1:134">
      <c r="A12" s="12"/>
      <c r="B12" s="25">
        <v>314.39999999999998</v>
      </c>
      <c r="C12" s="20" t="s">
        <v>15</v>
      </c>
      <c r="D12" s="46">
        <v>35941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35941</v>
      </c>
      <c r="P12" s="47">
        <f>(O12/P$70)</f>
        <v>0.75804104359563829</v>
      </c>
      <c r="Q12" s="9"/>
    </row>
    <row r="13" spans="1:134">
      <c r="A13" s="12"/>
      <c r="B13" s="25">
        <v>314.8</v>
      </c>
      <c r="C13" s="20" t="s">
        <v>16</v>
      </c>
      <c r="D13" s="46">
        <v>28048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28048</v>
      </c>
      <c r="P13" s="47">
        <f>(O13/P$70)</f>
        <v>0.59156771349629844</v>
      </c>
      <c r="Q13" s="9"/>
    </row>
    <row r="14" spans="1:134">
      <c r="A14" s="12"/>
      <c r="B14" s="25">
        <v>315.2</v>
      </c>
      <c r="C14" s="20" t="s">
        <v>161</v>
      </c>
      <c r="D14" s="46">
        <v>1767769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1767769</v>
      </c>
      <c r="P14" s="47">
        <f>(O14/P$70)</f>
        <v>37.284478940375003</v>
      </c>
      <c r="Q14" s="9"/>
    </row>
    <row r="15" spans="1:134">
      <c r="A15" s="12"/>
      <c r="B15" s="25">
        <v>316</v>
      </c>
      <c r="C15" s="20" t="s">
        <v>111</v>
      </c>
      <c r="D15" s="46">
        <v>908073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908073</v>
      </c>
      <c r="P15" s="47">
        <f>(O15/P$70)</f>
        <v>19.152405458418578</v>
      </c>
      <c r="Q15" s="9"/>
    </row>
    <row r="16" spans="1:134" ht="15.75">
      <c r="A16" s="29" t="s">
        <v>19</v>
      </c>
      <c r="B16" s="30"/>
      <c r="C16" s="31"/>
      <c r="D16" s="32">
        <f>SUM(D17:D23)</f>
        <v>5341553</v>
      </c>
      <c r="E16" s="32">
        <f>SUM(E17:E23)</f>
        <v>897417</v>
      </c>
      <c r="F16" s="32">
        <f>SUM(F17:F23)</f>
        <v>0</v>
      </c>
      <c r="G16" s="32">
        <f>SUM(G17:G23)</f>
        <v>323069</v>
      </c>
      <c r="H16" s="32">
        <f>SUM(H17:H23)</f>
        <v>0</v>
      </c>
      <c r="I16" s="32">
        <f>SUM(I17:I23)</f>
        <v>0</v>
      </c>
      <c r="J16" s="32">
        <f>SUM(J17:J23)</f>
        <v>0</v>
      </c>
      <c r="K16" s="32">
        <f>SUM(K17:K23)</f>
        <v>0</v>
      </c>
      <c r="L16" s="32">
        <f>SUM(L17:L23)</f>
        <v>0</v>
      </c>
      <c r="M16" s="32">
        <f>SUM(M17:M23)</f>
        <v>0</v>
      </c>
      <c r="N16" s="32">
        <f>SUM(N17:N23)</f>
        <v>0</v>
      </c>
      <c r="O16" s="44">
        <f>SUM(D16:N16)</f>
        <v>6562039</v>
      </c>
      <c r="P16" s="45">
        <f>(O16/P$70)</f>
        <v>138.40168308269884</v>
      </c>
      <c r="Q16" s="10"/>
    </row>
    <row r="17" spans="1:17">
      <c r="A17" s="12"/>
      <c r="B17" s="25">
        <v>322</v>
      </c>
      <c r="C17" s="20" t="s">
        <v>162</v>
      </c>
      <c r="D17" s="46">
        <v>0</v>
      </c>
      <c r="E17" s="46">
        <v>897417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897417</v>
      </c>
      <c r="P17" s="47">
        <f>(O17/P$70)</f>
        <v>18.927656971716619</v>
      </c>
      <c r="Q17" s="9"/>
    </row>
    <row r="18" spans="1:17">
      <c r="A18" s="12"/>
      <c r="B18" s="25">
        <v>323.10000000000002</v>
      </c>
      <c r="C18" s="20" t="s">
        <v>20</v>
      </c>
      <c r="D18" s="46">
        <v>4094194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1">SUM(D18:N18)</f>
        <v>4094194</v>
      </c>
      <c r="P18" s="47">
        <f>(O18/P$70)</f>
        <v>86.351717883280955</v>
      </c>
      <c r="Q18" s="9"/>
    </row>
    <row r="19" spans="1:17">
      <c r="A19" s="12"/>
      <c r="B19" s="25">
        <v>323.39999999999998</v>
      </c>
      <c r="C19" s="20" t="s">
        <v>21</v>
      </c>
      <c r="D19" s="46">
        <v>82169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82169</v>
      </c>
      <c r="P19" s="47">
        <f>(O19/P$70)</f>
        <v>1.7330478982557527</v>
      </c>
      <c r="Q19" s="9"/>
    </row>
    <row r="20" spans="1:17">
      <c r="A20" s="12"/>
      <c r="B20" s="25">
        <v>323.7</v>
      </c>
      <c r="C20" s="20" t="s">
        <v>22</v>
      </c>
      <c r="D20" s="46">
        <v>1120368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1120368</v>
      </c>
      <c r="P20" s="47">
        <f>(O20/P$70)</f>
        <v>23.629974901398352</v>
      </c>
      <c r="Q20" s="9"/>
    </row>
    <row r="21" spans="1:17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28648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28648</v>
      </c>
      <c r="P21" s="47">
        <f>(O21/P$70)</f>
        <v>0.60422247063041779</v>
      </c>
      <c r="Q21" s="9"/>
    </row>
    <row r="22" spans="1:17">
      <c r="A22" s="12"/>
      <c r="B22" s="25">
        <v>324.32</v>
      </c>
      <c r="C22" s="20" t="s">
        <v>28</v>
      </c>
      <c r="D22" s="46">
        <v>0</v>
      </c>
      <c r="E22" s="46">
        <v>0</v>
      </c>
      <c r="F22" s="46">
        <v>0</v>
      </c>
      <c r="G22" s="46">
        <v>123411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123411</v>
      </c>
      <c r="P22" s="47">
        <f>(O22/P$70)</f>
        <v>2.6028937211313354</v>
      </c>
      <c r="Q22" s="9"/>
    </row>
    <row r="23" spans="1:17">
      <c r="A23" s="12"/>
      <c r="B23" s="25">
        <v>329.5</v>
      </c>
      <c r="C23" s="20" t="s">
        <v>163</v>
      </c>
      <c r="D23" s="46">
        <v>44822</v>
      </c>
      <c r="E23" s="46">
        <v>0</v>
      </c>
      <c r="F23" s="46">
        <v>0</v>
      </c>
      <c r="G23" s="46">
        <v>171010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215832</v>
      </c>
      <c r="P23" s="47">
        <f>(O23/P$70)</f>
        <v>4.5521692362854074</v>
      </c>
      <c r="Q23" s="9"/>
    </row>
    <row r="24" spans="1:17" ht="15.75">
      <c r="A24" s="29" t="s">
        <v>164</v>
      </c>
      <c r="B24" s="30"/>
      <c r="C24" s="31"/>
      <c r="D24" s="32">
        <f>SUM(D25:D37)</f>
        <v>6234198</v>
      </c>
      <c r="E24" s="32">
        <f>SUM(E25:E37)</f>
        <v>1312603</v>
      </c>
      <c r="F24" s="32">
        <f>SUM(F25:F37)</f>
        <v>0</v>
      </c>
      <c r="G24" s="32">
        <f>SUM(G25:G37)</f>
        <v>51771</v>
      </c>
      <c r="H24" s="32">
        <f>SUM(H25:H37)</f>
        <v>0</v>
      </c>
      <c r="I24" s="32">
        <f>SUM(I25:I37)</f>
        <v>420561</v>
      </c>
      <c r="J24" s="32">
        <f>SUM(J25:J37)</f>
        <v>0</v>
      </c>
      <c r="K24" s="32">
        <f>SUM(K25:K37)</f>
        <v>0</v>
      </c>
      <c r="L24" s="32">
        <f>SUM(L25:L37)</f>
        <v>0</v>
      </c>
      <c r="M24" s="32">
        <f>SUM(M25:M37)</f>
        <v>0</v>
      </c>
      <c r="N24" s="32">
        <f>SUM(N25:N37)</f>
        <v>0</v>
      </c>
      <c r="O24" s="44">
        <f>SUM(D24:N24)</f>
        <v>8019133</v>
      </c>
      <c r="P24" s="45">
        <f>(O24/P$70)</f>
        <v>169.1336342353363</v>
      </c>
      <c r="Q24" s="10"/>
    </row>
    <row r="25" spans="1:17">
      <c r="A25" s="12"/>
      <c r="B25" s="25">
        <v>331.2</v>
      </c>
      <c r="C25" s="20" t="s">
        <v>87</v>
      </c>
      <c r="D25" s="46">
        <v>34172</v>
      </c>
      <c r="E25" s="46">
        <v>245531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279703</v>
      </c>
      <c r="P25" s="47">
        <f>(O25/P$70)</f>
        <v>5.8992892244743</v>
      </c>
      <c r="Q25" s="9"/>
    </row>
    <row r="26" spans="1:17">
      <c r="A26" s="12"/>
      <c r="B26" s="25">
        <v>331.32</v>
      </c>
      <c r="C26" s="20" t="s">
        <v>174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358161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4" si="2">SUM(D26:N26)</f>
        <v>358161</v>
      </c>
      <c r="P26" s="47">
        <f>(O26/P$70)</f>
        <v>7.5540674498555251</v>
      </c>
      <c r="Q26" s="9"/>
    </row>
    <row r="27" spans="1:17">
      <c r="A27" s="12"/>
      <c r="B27" s="25">
        <v>331.39</v>
      </c>
      <c r="C27" s="20" t="s">
        <v>136</v>
      </c>
      <c r="D27" s="46">
        <v>0</v>
      </c>
      <c r="E27" s="46">
        <v>0</v>
      </c>
      <c r="F27" s="46">
        <v>0</v>
      </c>
      <c r="G27" s="46">
        <v>49046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49046</v>
      </c>
      <c r="P27" s="47">
        <f>(O27/P$70)</f>
        <v>1.0344420306666948</v>
      </c>
      <c r="Q27" s="9"/>
    </row>
    <row r="28" spans="1:17">
      <c r="A28" s="12"/>
      <c r="B28" s="25">
        <v>331.51</v>
      </c>
      <c r="C28" s="20" t="s">
        <v>165</v>
      </c>
      <c r="D28" s="46">
        <v>0</v>
      </c>
      <c r="E28" s="46">
        <v>1067072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1067072</v>
      </c>
      <c r="P28" s="47">
        <f>(O28/P$70)</f>
        <v>22.50589500769831</v>
      </c>
      <c r="Q28" s="9"/>
    </row>
    <row r="29" spans="1:17">
      <c r="A29" s="12"/>
      <c r="B29" s="25">
        <v>334.2</v>
      </c>
      <c r="C29" s="20" t="s">
        <v>33</v>
      </c>
      <c r="D29" s="46">
        <v>9954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9954</v>
      </c>
      <c r="P29" s="47">
        <f>(O29/P$70)</f>
        <v>0.20994242085503975</v>
      </c>
      <c r="Q29" s="9"/>
    </row>
    <row r="30" spans="1:17">
      <c r="A30" s="12"/>
      <c r="B30" s="25">
        <v>334.39</v>
      </c>
      <c r="C30" s="20" t="s">
        <v>148</v>
      </c>
      <c r="D30" s="46">
        <v>0</v>
      </c>
      <c r="E30" s="46">
        <v>0</v>
      </c>
      <c r="F30" s="46">
        <v>0</v>
      </c>
      <c r="G30" s="46">
        <v>2725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2725</v>
      </c>
      <c r="P30" s="47">
        <f>(O30/P$70)</f>
        <v>5.7473688650791978E-2</v>
      </c>
      <c r="Q30" s="9"/>
    </row>
    <row r="31" spans="1:17">
      <c r="A31" s="12"/>
      <c r="B31" s="25">
        <v>334.7</v>
      </c>
      <c r="C31" s="20" t="s">
        <v>35</v>
      </c>
      <c r="D31" s="46">
        <v>6563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6563</v>
      </c>
      <c r="P31" s="47">
        <f>(O31/P$70)</f>
        <v>0.13842195178537531</v>
      </c>
      <c r="Q31" s="9"/>
    </row>
    <row r="32" spans="1:17">
      <c r="A32" s="12"/>
      <c r="B32" s="25">
        <v>335.125</v>
      </c>
      <c r="C32" s="20" t="s">
        <v>167</v>
      </c>
      <c r="D32" s="46">
        <v>2129132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2129132</v>
      </c>
      <c r="P32" s="47">
        <f>(O32/P$70)</f>
        <v>44.906080610802945</v>
      </c>
      <c r="Q32" s="9"/>
    </row>
    <row r="33" spans="1:17">
      <c r="A33" s="12"/>
      <c r="B33" s="25">
        <v>335.15</v>
      </c>
      <c r="C33" s="20" t="s">
        <v>113</v>
      </c>
      <c r="D33" s="46">
        <v>33302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33302</v>
      </c>
      <c r="P33" s="47">
        <f>(O33/P$70)</f>
        <v>0.7023812034674034</v>
      </c>
      <c r="Q33" s="9"/>
    </row>
    <row r="34" spans="1:17">
      <c r="A34" s="12"/>
      <c r="B34" s="25">
        <v>335.18</v>
      </c>
      <c r="C34" s="20" t="s">
        <v>168</v>
      </c>
      <c r="D34" s="46">
        <v>3635770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3635770</v>
      </c>
      <c r="P34" s="47">
        <f>(O34/P$70)</f>
        <v>76.682977242528423</v>
      </c>
      <c r="Q34" s="9"/>
    </row>
    <row r="35" spans="1:17">
      <c r="A35" s="12"/>
      <c r="B35" s="25">
        <v>335.45</v>
      </c>
      <c r="C35" s="20" t="s">
        <v>169</v>
      </c>
      <c r="D35" s="46">
        <v>28740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7" si="3">SUM(D35:N35)</f>
        <v>28740</v>
      </c>
      <c r="P35" s="47">
        <f>(O35/P$70)</f>
        <v>0.60616286672431607</v>
      </c>
      <c r="Q35" s="9"/>
    </row>
    <row r="36" spans="1:17">
      <c r="A36" s="12"/>
      <c r="B36" s="25">
        <v>337.2</v>
      </c>
      <c r="C36" s="20" t="s">
        <v>40</v>
      </c>
      <c r="D36" s="46">
        <v>356565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356565</v>
      </c>
      <c r="P36" s="47">
        <f>(O36/P$70)</f>
        <v>7.5204057958787676</v>
      </c>
      <c r="Q36" s="9"/>
    </row>
    <row r="37" spans="1:17">
      <c r="A37" s="12"/>
      <c r="B37" s="25">
        <v>337.3</v>
      </c>
      <c r="C37" s="20" t="s">
        <v>170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62400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62400</v>
      </c>
      <c r="P37" s="47">
        <f>(O37/P$70)</f>
        <v>1.3160947419484108</v>
      </c>
      <c r="Q37" s="9"/>
    </row>
    <row r="38" spans="1:17" ht="15.75">
      <c r="A38" s="29" t="s">
        <v>45</v>
      </c>
      <c r="B38" s="30"/>
      <c r="C38" s="31"/>
      <c r="D38" s="32">
        <f>SUM(D39:D52)</f>
        <v>7470844</v>
      </c>
      <c r="E38" s="32">
        <f>SUM(E39:E52)</f>
        <v>2831612</v>
      </c>
      <c r="F38" s="32">
        <f>SUM(F39:F52)</f>
        <v>0</v>
      </c>
      <c r="G38" s="32">
        <f>SUM(G39:G52)</f>
        <v>0</v>
      </c>
      <c r="H38" s="32">
        <f>SUM(H39:H52)</f>
        <v>0</v>
      </c>
      <c r="I38" s="32">
        <f>SUM(I39:I52)</f>
        <v>24287351</v>
      </c>
      <c r="J38" s="32">
        <f>SUM(J39:J52)</f>
        <v>534000</v>
      </c>
      <c r="K38" s="32">
        <f>SUM(K39:K52)</f>
        <v>0</v>
      </c>
      <c r="L38" s="32">
        <f>SUM(L39:L52)</f>
        <v>0</v>
      </c>
      <c r="M38" s="32">
        <f>SUM(M39:M52)</f>
        <v>0</v>
      </c>
      <c r="N38" s="32">
        <f>SUM(N39:N52)</f>
        <v>0</v>
      </c>
      <c r="O38" s="32">
        <f>SUM(D38:N38)</f>
        <v>35123807</v>
      </c>
      <c r="P38" s="45">
        <f>(O38/P$70)</f>
        <v>740.80541201780102</v>
      </c>
      <c r="Q38" s="10"/>
    </row>
    <row r="39" spans="1:17">
      <c r="A39" s="12"/>
      <c r="B39" s="25">
        <v>341.2</v>
      </c>
      <c r="C39" s="20" t="s">
        <v>115</v>
      </c>
      <c r="D39" s="46">
        <v>524970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534000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51" si="4">SUM(D39:N39)</f>
        <v>1058970</v>
      </c>
      <c r="P39" s="47">
        <f>(O39/P$70)</f>
        <v>22.335013603863921</v>
      </c>
      <c r="Q39" s="9"/>
    </row>
    <row r="40" spans="1:17">
      <c r="A40" s="12"/>
      <c r="B40" s="25">
        <v>341.3</v>
      </c>
      <c r="C40" s="20" t="s">
        <v>132</v>
      </c>
      <c r="D40" s="46">
        <v>4883000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4883000</v>
      </c>
      <c r="P40" s="47">
        <f>(O40/P$70)</f>
        <v>102.98863180984118</v>
      </c>
      <c r="Q40" s="9"/>
    </row>
    <row r="41" spans="1:17">
      <c r="A41" s="12"/>
      <c r="B41" s="25">
        <v>341.9</v>
      </c>
      <c r="C41" s="20" t="s">
        <v>116</v>
      </c>
      <c r="D41" s="46">
        <v>165492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165492</v>
      </c>
      <c r="P41" s="47">
        <f>(O41/P$70)</f>
        <v>3.4904351127327948</v>
      </c>
      <c r="Q41" s="9"/>
    </row>
    <row r="42" spans="1:17">
      <c r="A42" s="12"/>
      <c r="B42" s="25">
        <v>342.1</v>
      </c>
      <c r="C42" s="20" t="s">
        <v>90</v>
      </c>
      <c r="D42" s="46">
        <v>341462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341462</v>
      </c>
      <c r="P42" s="47">
        <f>(O42/P$70)</f>
        <v>7.2018644675510934</v>
      </c>
      <c r="Q42" s="9"/>
    </row>
    <row r="43" spans="1:17">
      <c r="A43" s="12"/>
      <c r="B43" s="25">
        <v>342.5</v>
      </c>
      <c r="C43" s="20" t="s">
        <v>50</v>
      </c>
      <c r="D43" s="46">
        <v>0</v>
      </c>
      <c r="E43" s="46">
        <v>921253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921253</v>
      </c>
      <c r="P43" s="47">
        <f>(O43/P$70)</f>
        <v>19.430388290131397</v>
      </c>
      <c r="Q43" s="9"/>
    </row>
    <row r="44" spans="1:17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9780565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9780565</v>
      </c>
      <c r="P44" s="47">
        <f>(O44/P$70)</f>
        <v>206.28445784911312</v>
      </c>
      <c r="Q44" s="9"/>
    </row>
    <row r="45" spans="1:17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1873083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1873083</v>
      </c>
      <c r="P45" s="47">
        <f>(O45/P$70)</f>
        <v>39.50568409507941</v>
      </c>
      <c r="Q45" s="9"/>
    </row>
    <row r="46" spans="1:17">
      <c r="A46" s="12"/>
      <c r="B46" s="25">
        <v>343.5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12391394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12391394</v>
      </c>
      <c r="P46" s="47">
        <f>(O46/P$70)</f>
        <v>261.35013603863916</v>
      </c>
      <c r="Q46" s="9"/>
    </row>
    <row r="47" spans="1:17">
      <c r="A47" s="12"/>
      <c r="B47" s="25">
        <v>343.6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200248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200248</v>
      </c>
      <c r="P47" s="47">
        <f>(O47/P$70)</f>
        <v>4.2234830109885477</v>
      </c>
      <c r="Q47" s="9"/>
    </row>
    <row r="48" spans="1:17">
      <c r="A48" s="12"/>
      <c r="B48" s="25">
        <v>343.9</v>
      </c>
      <c r="C48" s="20" t="s">
        <v>55</v>
      </c>
      <c r="D48" s="46">
        <v>0</v>
      </c>
      <c r="E48" s="46">
        <v>1910359</v>
      </c>
      <c r="F48" s="46">
        <v>0</v>
      </c>
      <c r="G48" s="46">
        <v>0</v>
      </c>
      <c r="H48" s="46">
        <v>0</v>
      </c>
      <c r="I48" s="46">
        <v>42061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1952420</v>
      </c>
      <c r="P48" s="47">
        <f>(O48/P$70)</f>
        <v>41.179001539662117</v>
      </c>
      <c r="Q48" s="9"/>
    </row>
    <row r="49" spans="1:17">
      <c r="A49" s="12"/>
      <c r="B49" s="25">
        <v>344.9</v>
      </c>
      <c r="C49" s="20" t="s">
        <v>117</v>
      </c>
      <c r="D49" s="46">
        <v>208733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208733</v>
      </c>
      <c r="P49" s="47">
        <f>(O49/P$70)</f>
        <v>4.4024423681268852</v>
      </c>
      <c r="Q49" s="9"/>
    </row>
    <row r="50" spans="1:17">
      <c r="A50" s="12"/>
      <c r="B50" s="25">
        <v>347.1</v>
      </c>
      <c r="C50" s="20" t="s">
        <v>57</v>
      </c>
      <c r="D50" s="46">
        <v>7304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7304</v>
      </c>
      <c r="P50" s="47">
        <f>(O50/P$70)</f>
        <v>0.1540505768460127</v>
      </c>
      <c r="Q50" s="9"/>
    </row>
    <row r="51" spans="1:17">
      <c r="A51" s="12"/>
      <c r="B51" s="25">
        <v>347.2</v>
      </c>
      <c r="C51" s="20" t="s">
        <v>58</v>
      </c>
      <c r="D51" s="46">
        <v>1230595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1230595</v>
      </c>
      <c r="P51" s="47">
        <f>(O51/P$70)</f>
        <v>25.954801425769304</v>
      </c>
      <c r="Q51" s="9"/>
    </row>
    <row r="52" spans="1:17">
      <c r="A52" s="12"/>
      <c r="B52" s="25">
        <v>349</v>
      </c>
      <c r="C52" s="20" t="s">
        <v>171</v>
      </c>
      <c r="D52" s="46">
        <v>109288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109288</v>
      </c>
      <c r="P52" s="47">
        <f>(O52/P$70)</f>
        <v>2.3050218294560563</v>
      </c>
      <c r="Q52" s="9"/>
    </row>
    <row r="53" spans="1:17" ht="15.75">
      <c r="A53" s="29" t="s">
        <v>46</v>
      </c>
      <c r="B53" s="30"/>
      <c r="C53" s="31"/>
      <c r="D53" s="32">
        <f>SUM(D54:D56)</f>
        <v>207715</v>
      </c>
      <c r="E53" s="32">
        <f>SUM(E54:E56)</f>
        <v>0</v>
      </c>
      <c r="F53" s="32">
        <f>SUM(F54:F56)</f>
        <v>0</v>
      </c>
      <c r="G53" s="32">
        <f>SUM(G54:G56)</f>
        <v>0</v>
      </c>
      <c r="H53" s="32">
        <f>SUM(H54:H56)</f>
        <v>0</v>
      </c>
      <c r="I53" s="32">
        <f>SUM(I54:I56)</f>
        <v>0</v>
      </c>
      <c r="J53" s="32">
        <f>SUM(J54:J56)</f>
        <v>0</v>
      </c>
      <c r="K53" s="32">
        <f>SUM(K54:K56)</f>
        <v>0</v>
      </c>
      <c r="L53" s="32">
        <f>SUM(L54:L56)</f>
        <v>0</v>
      </c>
      <c r="M53" s="32">
        <f>SUM(M54:M56)</f>
        <v>0</v>
      </c>
      <c r="N53" s="32">
        <f>SUM(N54:N56)</f>
        <v>0</v>
      </c>
      <c r="O53" s="32">
        <f>SUM(D53:N53)</f>
        <v>207715</v>
      </c>
      <c r="P53" s="45">
        <f>(O53/P$70)</f>
        <v>4.3809714635226626</v>
      </c>
      <c r="Q53" s="10"/>
    </row>
    <row r="54" spans="1:17">
      <c r="A54" s="13"/>
      <c r="B54" s="39">
        <v>351.5</v>
      </c>
      <c r="C54" s="21" t="s">
        <v>63</v>
      </c>
      <c r="D54" s="46">
        <v>87679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56" si="5">SUM(D54:N54)</f>
        <v>87679</v>
      </c>
      <c r="P54" s="47">
        <f>(O54/P$70)</f>
        <v>1.8492607512707486</v>
      </c>
      <c r="Q54" s="9"/>
    </row>
    <row r="55" spans="1:17">
      <c r="A55" s="13"/>
      <c r="B55" s="39">
        <v>354</v>
      </c>
      <c r="C55" s="21" t="s">
        <v>64</v>
      </c>
      <c r="D55" s="46">
        <v>111152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111152</v>
      </c>
      <c r="P55" s="47">
        <f>(O55/P$70)</f>
        <v>2.344335941619387</v>
      </c>
      <c r="Q55" s="9"/>
    </row>
    <row r="56" spans="1:17">
      <c r="A56" s="13"/>
      <c r="B56" s="39">
        <v>359</v>
      </c>
      <c r="C56" s="21" t="s">
        <v>65</v>
      </c>
      <c r="D56" s="46">
        <v>8884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8884</v>
      </c>
      <c r="P56" s="47">
        <f>(O56/P$70)</f>
        <v>0.18737477063252694</v>
      </c>
      <c r="Q56" s="9"/>
    </row>
    <row r="57" spans="1:17" ht="15.75">
      <c r="A57" s="29" t="s">
        <v>4</v>
      </c>
      <c r="B57" s="30"/>
      <c r="C57" s="31"/>
      <c r="D57" s="32">
        <f>SUM(D58:D64)</f>
        <v>-1070728</v>
      </c>
      <c r="E57" s="32">
        <f>SUM(E58:E64)</f>
        <v>-568419</v>
      </c>
      <c r="F57" s="32">
        <f>SUM(F58:F64)</f>
        <v>0</v>
      </c>
      <c r="G57" s="32">
        <f>SUM(G58:G64)</f>
        <v>5648823</v>
      </c>
      <c r="H57" s="32">
        <f>SUM(H58:H64)</f>
        <v>0</v>
      </c>
      <c r="I57" s="32">
        <f>SUM(I58:I64)</f>
        <v>-796215</v>
      </c>
      <c r="J57" s="32">
        <f>SUM(J58:J64)</f>
        <v>-35830</v>
      </c>
      <c r="K57" s="32">
        <f>SUM(K58:K64)</f>
        <v>-8025116</v>
      </c>
      <c r="L57" s="32">
        <f>SUM(L58:L64)</f>
        <v>0</v>
      </c>
      <c r="M57" s="32">
        <f>SUM(M58:M64)</f>
        <v>0</v>
      </c>
      <c r="N57" s="32">
        <f>SUM(N58:N64)</f>
        <v>0</v>
      </c>
      <c r="O57" s="32">
        <f>SUM(D57:N57)</f>
        <v>-4847485</v>
      </c>
      <c r="P57" s="45">
        <f>(O57/P$70)</f>
        <v>-102.23957564381077</v>
      </c>
      <c r="Q57" s="10"/>
    </row>
    <row r="58" spans="1:17">
      <c r="A58" s="12"/>
      <c r="B58" s="25">
        <v>361.1</v>
      </c>
      <c r="C58" s="20" t="s">
        <v>67</v>
      </c>
      <c r="D58" s="46">
        <v>487793</v>
      </c>
      <c r="E58" s="46">
        <v>203971</v>
      </c>
      <c r="F58" s="46">
        <v>0</v>
      </c>
      <c r="G58" s="46">
        <v>165461</v>
      </c>
      <c r="H58" s="46">
        <v>0</v>
      </c>
      <c r="I58" s="46">
        <v>335557</v>
      </c>
      <c r="J58" s="46">
        <v>27276</v>
      </c>
      <c r="K58" s="46">
        <v>946384</v>
      </c>
      <c r="L58" s="46">
        <v>0</v>
      </c>
      <c r="M58" s="46">
        <v>0</v>
      </c>
      <c r="N58" s="46">
        <v>0</v>
      </c>
      <c r="O58" s="46">
        <f>SUM(D58:N58)</f>
        <v>2166442</v>
      </c>
      <c r="P58" s="47">
        <f>(O58/P$70)</f>
        <v>45.692995591926262</v>
      </c>
      <c r="Q58" s="9"/>
    </row>
    <row r="59" spans="1:17">
      <c r="A59" s="12"/>
      <c r="B59" s="25">
        <v>361.3</v>
      </c>
      <c r="C59" s="20" t="s">
        <v>68</v>
      </c>
      <c r="D59" s="46">
        <v>-2010300</v>
      </c>
      <c r="E59" s="46">
        <v>-833412</v>
      </c>
      <c r="F59" s="46">
        <v>0</v>
      </c>
      <c r="G59" s="46">
        <v>-717648</v>
      </c>
      <c r="H59" s="46">
        <v>0</v>
      </c>
      <c r="I59" s="46">
        <v>-1383009</v>
      </c>
      <c r="J59" s="46">
        <v>-110717</v>
      </c>
      <c r="K59" s="46">
        <v>-9518216</v>
      </c>
      <c r="L59" s="46">
        <v>0</v>
      </c>
      <c r="M59" s="46">
        <v>0</v>
      </c>
      <c r="N59" s="46">
        <v>0</v>
      </c>
      <c r="O59" s="46">
        <f t="shared" ref="O59:O67" si="6">SUM(D59:N59)</f>
        <v>-14573302</v>
      </c>
      <c r="P59" s="47">
        <f>(O59/P$70)</f>
        <v>-307.36932908695928</v>
      </c>
      <c r="Q59" s="9"/>
    </row>
    <row r="60" spans="1:17">
      <c r="A60" s="12"/>
      <c r="B60" s="25">
        <v>361.4</v>
      </c>
      <c r="C60" s="20" t="s">
        <v>118</v>
      </c>
      <c r="D60" s="46">
        <v>-5680</v>
      </c>
      <c r="E60" s="46">
        <v>-2370</v>
      </c>
      <c r="F60" s="46">
        <v>0</v>
      </c>
      <c r="G60" s="46">
        <v>-1758</v>
      </c>
      <c r="H60" s="46">
        <v>0</v>
      </c>
      <c r="I60" s="46">
        <v>-3818</v>
      </c>
      <c r="J60" s="46">
        <v>-318</v>
      </c>
      <c r="K60" s="46">
        <v>-2740703</v>
      </c>
      <c r="L60" s="46">
        <v>0</v>
      </c>
      <c r="M60" s="46">
        <v>0</v>
      </c>
      <c r="N60" s="46">
        <v>0</v>
      </c>
      <c r="O60" s="46">
        <f t="shared" si="6"/>
        <v>-2754647</v>
      </c>
      <c r="P60" s="47">
        <f>(O60/P$70)</f>
        <v>-58.098981292050702</v>
      </c>
      <c r="Q60" s="9"/>
    </row>
    <row r="61" spans="1:17">
      <c r="A61" s="12"/>
      <c r="B61" s="25">
        <v>364</v>
      </c>
      <c r="C61" s="20" t="s">
        <v>119</v>
      </c>
      <c r="D61" s="46">
        <v>29381</v>
      </c>
      <c r="E61" s="46">
        <v>58642</v>
      </c>
      <c r="F61" s="46">
        <v>0</v>
      </c>
      <c r="G61" s="46">
        <v>150989</v>
      </c>
      <c r="H61" s="46">
        <v>0</v>
      </c>
      <c r="I61" s="46">
        <v>38810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277822</v>
      </c>
      <c r="P61" s="47">
        <f>(O61/P$70)</f>
        <v>5.8596165608588358</v>
      </c>
      <c r="Q61" s="9"/>
    </row>
    <row r="62" spans="1:17">
      <c r="A62" s="12"/>
      <c r="B62" s="25">
        <v>366</v>
      </c>
      <c r="C62" s="20" t="s">
        <v>70</v>
      </c>
      <c r="D62" s="46">
        <v>221852</v>
      </c>
      <c r="E62" s="46">
        <v>0</v>
      </c>
      <c r="F62" s="46">
        <v>0</v>
      </c>
      <c r="G62" s="46">
        <v>6051779</v>
      </c>
      <c r="H62" s="46">
        <v>0</v>
      </c>
      <c r="I62" s="46">
        <v>0</v>
      </c>
      <c r="J62" s="46">
        <v>0</v>
      </c>
      <c r="K62" s="46">
        <v>3287419</v>
      </c>
      <c r="L62" s="46">
        <v>0</v>
      </c>
      <c r="M62" s="46">
        <v>0</v>
      </c>
      <c r="N62" s="46">
        <v>0</v>
      </c>
      <c r="O62" s="46">
        <f t="shared" si="6"/>
        <v>9561050</v>
      </c>
      <c r="P62" s="47">
        <f>(O62/P$70)</f>
        <v>201.65460949528611</v>
      </c>
      <c r="Q62" s="9"/>
    </row>
    <row r="63" spans="1:17">
      <c r="A63" s="12"/>
      <c r="B63" s="25">
        <v>369.3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47929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47929</v>
      </c>
      <c r="P63" s="47">
        <f>(O63/P$70)</f>
        <v>1.0108830911353426</v>
      </c>
      <c r="Q63" s="9"/>
    </row>
    <row r="64" spans="1:17">
      <c r="A64" s="12"/>
      <c r="B64" s="25">
        <v>369.9</v>
      </c>
      <c r="C64" s="20" t="s">
        <v>73</v>
      </c>
      <c r="D64" s="46">
        <v>206226</v>
      </c>
      <c r="E64" s="46">
        <v>4750</v>
      </c>
      <c r="F64" s="46">
        <v>0</v>
      </c>
      <c r="G64" s="46">
        <v>0</v>
      </c>
      <c r="H64" s="46">
        <v>0</v>
      </c>
      <c r="I64" s="46">
        <v>216245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427221</v>
      </c>
      <c r="P64" s="47">
        <f>(O64/P$70)</f>
        <v>9.0106299959926606</v>
      </c>
      <c r="Q64" s="9"/>
    </row>
    <row r="65" spans="1:120" ht="15.75">
      <c r="A65" s="29" t="s">
        <v>47</v>
      </c>
      <c r="B65" s="30"/>
      <c r="C65" s="31"/>
      <c r="D65" s="32">
        <f>SUM(D66:D67)</f>
        <v>0</v>
      </c>
      <c r="E65" s="32">
        <f>SUM(E66:E67)</f>
        <v>0</v>
      </c>
      <c r="F65" s="32">
        <f>SUM(F66:F67)</f>
        <v>0</v>
      </c>
      <c r="G65" s="32">
        <f>SUM(G66:G67)</f>
        <v>2750000</v>
      </c>
      <c r="H65" s="32">
        <f>SUM(H66:H67)</f>
        <v>0</v>
      </c>
      <c r="I65" s="32">
        <f>SUM(I66:I67)</f>
        <v>2077612</v>
      </c>
      <c r="J65" s="32">
        <f>SUM(J66:J67)</f>
        <v>0</v>
      </c>
      <c r="K65" s="32">
        <f>SUM(K66:K67)</f>
        <v>0</v>
      </c>
      <c r="L65" s="32">
        <f>SUM(L66:L67)</f>
        <v>0</v>
      </c>
      <c r="M65" s="32">
        <f>SUM(M66:M67)</f>
        <v>0</v>
      </c>
      <c r="N65" s="32">
        <f>SUM(N66:N67)</f>
        <v>0</v>
      </c>
      <c r="O65" s="32">
        <f t="shared" si="6"/>
        <v>4827612</v>
      </c>
      <c r="P65" s="45">
        <f>(O65/P$70)</f>
        <v>101.82042899626684</v>
      </c>
      <c r="Q65" s="9"/>
    </row>
    <row r="66" spans="1:120">
      <c r="A66" s="12"/>
      <c r="B66" s="25">
        <v>381</v>
      </c>
      <c r="C66" s="20" t="s">
        <v>74</v>
      </c>
      <c r="D66" s="46">
        <v>0</v>
      </c>
      <c r="E66" s="46">
        <v>0</v>
      </c>
      <c r="F66" s="46">
        <v>0</v>
      </c>
      <c r="G66" s="46">
        <v>2750000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2750000</v>
      </c>
      <c r="P66" s="47">
        <f>(O66/P$70)</f>
        <v>58.00097019804695</v>
      </c>
      <c r="Q66" s="9"/>
    </row>
    <row r="67" spans="1:120" ht="15.75" thickBot="1">
      <c r="A67" s="12"/>
      <c r="B67" s="25">
        <v>389.8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2077612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2077612</v>
      </c>
      <c r="P67" s="47">
        <f>(O67/P$70)</f>
        <v>43.819458798219898</v>
      </c>
      <c r="Q67" s="9"/>
    </row>
    <row r="68" spans="1:120" ht="16.5" thickBot="1">
      <c r="A68" s="14" t="s">
        <v>61</v>
      </c>
      <c r="B68" s="23"/>
      <c r="C68" s="22"/>
      <c r="D68" s="15">
        <f>SUM(D5,D16,D24,D38,D53,D57,D65)</f>
        <v>37261821</v>
      </c>
      <c r="E68" s="15">
        <f>SUM(E5,E16,E24,E38,E53,E57,E65)</f>
        <v>4890519</v>
      </c>
      <c r="F68" s="15">
        <f>SUM(F5,F16,F24,F38,F53,F57,F65)</f>
        <v>0</v>
      </c>
      <c r="G68" s="15">
        <f>SUM(G5,G16,G24,G38,G53,G57,G65)</f>
        <v>15817832</v>
      </c>
      <c r="H68" s="15">
        <f>SUM(H5,H16,H24,H38,H53,H57,H65)</f>
        <v>0</v>
      </c>
      <c r="I68" s="15">
        <f>SUM(I5,I16,I24,I38,I53,I57,I65)</f>
        <v>25989309</v>
      </c>
      <c r="J68" s="15">
        <f>SUM(J5,J16,J24,J38,J53,J57,J65)</f>
        <v>498170</v>
      </c>
      <c r="K68" s="15">
        <f>SUM(K5,K16,K24,K38,K53,K57,K65)</f>
        <v>-8025116</v>
      </c>
      <c r="L68" s="15">
        <f>SUM(L5,L16,L24,L38,L53,L57,L65)</f>
        <v>0</v>
      </c>
      <c r="M68" s="15">
        <f>SUM(M5,M16,M24,M38,M53,M57,M65)</f>
        <v>0</v>
      </c>
      <c r="N68" s="15">
        <f>SUM(N5,N16,N24,N38,N53,N57,N65)</f>
        <v>0</v>
      </c>
      <c r="O68" s="15">
        <f>SUM(D68:N68)</f>
        <v>76432535</v>
      </c>
      <c r="P68" s="38">
        <f>(O68/P$70)</f>
        <v>1612.058612616793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20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8" t="s">
        <v>175</v>
      </c>
      <c r="N70" s="48"/>
      <c r="O70" s="48"/>
      <c r="P70" s="43">
        <v>47413</v>
      </c>
    </row>
    <row r="71" spans="1:120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20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14118263</v>
      </c>
      <c r="E5" s="27">
        <f t="shared" si="0"/>
        <v>2123345</v>
      </c>
      <c r="F5" s="27">
        <f t="shared" si="0"/>
        <v>0</v>
      </c>
      <c r="G5" s="27">
        <f t="shared" si="0"/>
        <v>14119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16255727</v>
      </c>
      <c r="O5" s="33">
        <f t="shared" ref="O5:O36" si="1">(N5/O$67)</f>
        <v>382.53269796446642</v>
      </c>
      <c r="P5" s="6"/>
    </row>
    <row r="6" spans="1:133">
      <c r="A6" s="12"/>
      <c r="B6" s="25">
        <v>311</v>
      </c>
      <c r="C6" s="20" t="s">
        <v>3</v>
      </c>
      <c r="D6" s="46">
        <v>6443901</v>
      </c>
      <c r="E6" s="46">
        <v>1832159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8276060</v>
      </c>
      <c r="O6" s="47">
        <f t="shared" si="1"/>
        <v>194.75373573361571</v>
      </c>
      <c r="P6" s="9"/>
    </row>
    <row r="7" spans="1:133">
      <c r="A7" s="12"/>
      <c r="B7" s="25">
        <v>312.10000000000002</v>
      </c>
      <c r="C7" s="20" t="s">
        <v>11</v>
      </c>
      <c r="D7" s="46">
        <v>640025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640025</v>
      </c>
      <c r="O7" s="47">
        <f t="shared" si="1"/>
        <v>15.061183668666901</v>
      </c>
      <c r="P7" s="9"/>
    </row>
    <row r="8" spans="1:133">
      <c r="A8" s="12"/>
      <c r="B8" s="25">
        <v>312.52</v>
      </c>
      <c r="C8" s="20" t="s">
        <v>109</v>
      </c>
      <c r="D8" s="46">
        <v>0</v>
      </c>
      <c r="E8" s="46">
        <v>291186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291186</v>
      </c>
      <c r="O8" s="47">
        <f t="shared" si="1"/>
        <v>6.8522414401694318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14119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14119</v>
      </c>
      <c r="O9" s="47">
        <f t="shared" si="1"/>
        <v>0.33225085304153429</v>
      </c>
      <c r="P9" s="9"/>
    </row>
    <row r="10" spans="1:133">
      <c r="A10" s="12"/>
      <c r="B10" s="25">
        <v>314.10000000000002</v>
      </c>
      <c r="C10" s="20" t="s">
        <v>13</v>
      </c>
      <c r="D10" s="46">
        <v>3299787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3299787</v>
      </c>
      <c r="O10" s="47">
        <f t="shared" si="1"/>
        <v>77.651182492057885</v>
      </c>
      <c r="P10" s="9"/>
    </row>
    <row r="11" spans="1:133">
      <c r="A11" s="12"/>
      <c r="B11" s="25">
        <v>314.3</v>
      </c>
      <c r="C11" s="20" t="s">
        <v>14</v>
      </c>
      <c r="D11" s="46">
        <v>308493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308493</v>
      </c>
      <c r="O11" s="47">
        <f t="shared" si="1"/>
        <v>7.2595128838686902</v>
      </c>
      <c r="P11" s="9"/>
    </row>
    <row r="12" spans="1:133">
      <c r="A12" s="12"/>
      <c r="B12" s="25">
        <v>314.39999999999998</v>
      </c>
      <c r="C12" s="20" t="s">
        <v>15</v>
      </c>
      <c r="D12" s="46">
        <v>23219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23219</v>
      </c>
      <c r="O12" s="47">
        <f t="shared" si="1"/>
        <v>0.54639369337569121</v>
      </c>
      <c r="P12" s="9"/>
    </row>
    <row r="13" spans="1:133">
      <c r="A13" s="12"/>
      <c r="B13" s="25">
        <v>314.8</v>
      </c>
      <c r="C13" s="20" t="s">
        <v>16</v>
      </c>
      <c r="D13" s="46">
        <v>27868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27868</v>
      </c>
      <c r="O13" s="47">
        <f t="shared" si="1"/>
        <v>0.65579479938816332</v>
      </c>
      <c r="P13" s="9"/>
    </row>
    <row r="14" spans="1:133">
      <c r="A14" s="12"/>
      <c r="B14" s="25">
        <v>315</v>
      </c>
      <c r="C14" s="20" t="s">
        <v>110</v>
      </c>
      <c r="D14" s="46">
        <v>2484421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2484421</v>
      </c>
      <c r="O14" s="47">
        <f t="shared" si="1"/>
        <v>58.463842805035888</v>
      </c>
      <c r="P14" s="9"/>
    </row>
    <row r="15" spans="1:133">
      <c r="A15" s="12"/>
      <c r="B15" s="25">
        <v>316</v>
      </c>
      <c r="C15" s="20" t="s">
        <v>111</v>
      </c>
      <c r="D15" s="46">
        <v>890549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890549</v>
      </c>
      <c r="O15" s="47">
        <f t="shared" si="1"/>
        <v>20.9565595952465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4373362</v>
      </c>
      <c r="E16" s="32">
        <f t="shared" si="3"/>
        <v>539055</v>
      </c>
      <c r="F16" s="32">
        <f t="shared" si="3"/>
        <v>0</v>
      </c>
      <c r="G16" s="32">
        <f t="shared" si="3"/>
        <v>206975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5119392</v>
      </c>
      <c r="O16" s="45">
        <f t="shared" si="1"/>
        <v>120.47045534768796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539055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539055</v>
      </c>
      <c r="O17" s="47">
        <f t="shared" si="1"/>
        <v>12.68513942816802</v>
      </c>
      <c r="P17" s="9"/>
    </row>
    <row r="18" spans="1:16">
      <c r="A18" s="12"/>
      <c r="B18" s="25">
        <v>323.10000000000002</v>
      </c>
      <c r="C18" s="20" t="s">
        <v>20</v>
      </c>
      <c r="D18" s="46">
        <v>3525885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3525885</v>
      </c>
      <c r="O18" s="47">
        <f t="shared" si="1"/>
        <v>82.971761383692197</v>
      </c>
      <c r="P18" s="9"/>
    </row>
    <row r="19" spans="1:16">
      <c r="A19" s="12"/>
      <c r="B19" s="25">
        <v>323.39999999999998</v>
      </c>
      <c r="C19" s="20" t="s">
        <v>21</v>
      </c>
      <c r="D19" s="46">
        <v>68860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68860</v>
      </c>
      <c r="O19" s="47">
        <f t="shared" si="1"/>
        <v>1.6204259324626427</v>
      </c>
      <c r="P19" s="9"/>
    </row>
    <row r="20" spans="1:16">
      <c r="A20" s="12"/>
      <c r="B20" s="25">
        <v>323.7</v>
      </c>
      <c r="C20" s="20" t="s">
        <v>22</v>
      </c>
      <c r="D20" s="46">
        <v>764761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764761</v>
      </c>
      <c r="O20" s="47">
        <f t="shared" si="1"/>
        <v>17.996493705141781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15980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15980</v>
      </c>
      <c r="O21" s="47">
        <f t="shared" si="1"/>
        <v>0.37604424049888224</v>
      </c>
      <c r="P21" s="9"/>
    </row>
    <row r="22" spans="1:16">
      <c r="A22" s="12"/>
      <c r="B22" s="25">
        <v>324.22000000000003</v>
      </c>
      <c r="C22" s="20" t="s">
        <v>26</v>
      </c>
      <c r="D22" s="46">
        <v>0</v>
      </c>
      <c r="E22" s="46">
        <v>0</v>
      </c>
      <c r="F22" s="46">
        <v>0</v>
      </c>
      <c r="G22" s="46">
        <v>18424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18424</v>
      </c>
      <c r="O22" s="47">
        <f t="shared" si="1"/>
        <v>0.43355688904577011</v>
      </c>
      <c r="P22" s="9"/>
    </row>
    <row r="23" spans="1:16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12524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12524</v>
      </c>
      <c r="O23" s="47">
        <f t="shared" si="1"/>
        <v>0.29471702553241558</v>
      </c>
      <c r="P23" s="9"/>
    </row>
    <row r="24" spans="1:16">
      <c r="A24" s="12"/>
      <c r="B24" s="25">
        <v>324.32</v>
      </c>
      <c r="C24" s="20" t="s">
        <v>28</v>
      </c>
      <c r="D24" s="46">
        <v>0</v>
      </c>
      <c r="E24" s="46">
        <v>0</v>
      </c>
      <c r="F24" s="46">
        <v>0</v>
      </c>
      <c r="G24" s="46">
        <v>160047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160047</v>
      </c>
      <c r="O24" s="47">
        <f t="shared" si="1"/>
        <v>3.7662548535121778</v>
      </c>
      <c r="P24" s="9"/>
    </row>
    <row r="25" spans="1:16">
      <c r="A25" s="12"/>
      <c r="B25" s="25">
        <v>329</v>
      </c>
      <c r="C25" s="20" t="s">
        <v>30</v>
      </c>
      <c r="D25" s="46">
        <v>13856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5">SUM(D25:M25)</f>
        <v>13856</v>
      </c>
      <c r="O25" s="47">
        <f t="shared" si="1"/>
        <v>0.32606188963407462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SUM(D27:D33)</f>
        <v>3900025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3900025</v>
      </c>
      <c r="O26" s="45">
        <f t="shared" si="1"/>
        <v>91.776091304859392</v>
      </c>
      <c r="P26" s="10"/>
    </row>
    <row r="27" spans="1:16">
      <c r="A27" s="12"/>
      <c r="B27" s="25">
        <v>331.2</v>
      </c>
      <c r="C27" s="20" t="s">
        <v>87</v>
      </c>
      <c r="D27" s="46">
        <v>33653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33653</v>
      </c>
      <c r="O27" s="47">
        <f t="shared" si="1"/>
        <v>0.79192846217202029</v>
      </c>
      <c r="P27" s="9"/>
    </row>
    <row r="28" spans="1:16">
      <c r="A28" s="12"/>
      <c r="B28" s="25">
        <v>334.7</v>
      </c>
      <c r="C28" s="20" t="s">
        <v>35</v>
      </c>
      <c r="D28" s="46">
        <v>15596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15596</v>
      </c>
      <c r="O28" s="47">
        <f t="shared" si="1"/>
        <v>0.36700788328038592</v>
      </c>
      <c r="P28" s="9"/>
    </row>
    <row r="29" spans="1:16">
      <c r="A29" s="12"/>
      <c r="B29" s="25">
        <v>335.12</v>
      </c>
      <c r="C29" s="20" t="s">
        <v>112</v>
      </c>
      <c r="D29" s="46">
        <v>1200170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1200170</v>
      </c>
      <c r="O29" s="47">
        <f t="shared" si="1"/>
        <v>28.242616778444521</v>
      </c>
      <c r="P29" s="9"/>
    </row>
    <row r="30" spans="1:16">
      <c r="A30" s="12"/>
      <c r="B30" s="25">
        <v>335.15</v>
      </c>
      <c r="C30" s="20" t="s">
        <v>113</v>
      </c>
      <c r="D30" s="46">
        <v>30644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30644</v>
      </c>
      <c r="O30" s="47">
        <f t="shared" si="1"/>
        <v>0.72112013178020939</v>
      </c>
      <c r="P30" s="9"/>
    </row>
    <row r="31" spans="1:16">
      <c r="A31" s="12"/>
      <c r="B31" s="25">
        <v>335.18</v>
      </c>
      <c r="C31" s="20" t="s">
        <v>114</v>
      </c>
      <c r="D31" s="46">
        <v>2503928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2503928</v>
      </c>
      <c r="O31" s="47">
        <f t="shared" si="1"/>
        <v>58.922885045299445</v>
      </c>
      <c r="P31" s="9"/>
    </row>
    <row r="32" spans="1:16">
      <c r="A32" s="12"/>
      <c r="B32" s="25">
        <v>335.49</v>
      </c>
      <c r="C32" s="20" t="s">
        <v>39</v>
      </c>
      <c r="D32" s="46">
        <v>37034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37034</v>
      </c>
      <c r="O32" s="47">
        <f t="shared" si="1"/>
        <v>0.87149076361924938</v>
      </c>
      <c r="P32" s="9"/>
    </row>
    <row r="33" spans="1:16">
      <c r="A33" s="12"/>
      <c r="B33" s="25">
        <v>337.2</v>
      </c>
      <c r="C33" s="20" t="s">
        <v>40</v>
      </c>
      <c r="D33" s="46">
        <v>79000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79000</v>
      </c>
      <c r="O33" s="47">
        <f t="shared" si="1"/>
        <v>1.8590422402635605</v>
      </c>
      <c r="P33" s="9"/>
    </row>
    <row r="34" spans="1:16" ht="15.75">
      <c r="A34" s="29" t="s">
        <v>45</v>
      </c>
      <c r="B34" s="30"/>
      <c r="C34" s="31"/>
      <c r="D34" s="32">
        <f t="shared" ref="D34:M34" si="7">SUM(D35:D48)</f>
        <v>1731175</v>
      </c>
      <c r="E34" s="32">
        <f t="shared" si="7"/>
        <v>2809545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18291543</v>
      </c>
      <c r="J34" s="32">
        <f t="shared" si="7"/>
        <v>310901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23143164</v>
      </c>
      <c r="O34" s="45">
        <f t="shared" si="1"/>
        <v>544.60910695375924</v>
      </c>
      <c r="P34" s="10"/>
    </row>
    <row r="35" spans="1:16">
      <c r="A35" s="12"/>
      <c r="B35" s="25">
        <v>341.2</v>
      </c>
      <c r="C35" s="20" t="s">
        <v>115</v>
      </c>
      <c r="D35" s="46">
        <v>463102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310901</v>
      </c>
      <c r="K35" s="46">
        <v>0</v>
      </c>
      <c r="L35" s="46">
        <v>0</v>
      </c>
      <c r="M35" s="46">
        <v>0</v>
      </c>
      <c r="N35" s="46">
        <f t="shared" ref="N35:N48" si="8">SUM(D35:M35)</f>
        <v>774003</v>
      </c>
      <c r="O35" s="47">
        <f t="shared" si="1"/>
        <v>18.213978115072361</v>
      </c>
      <c r="P35" s="9"/>
    </row>
    <row r="36" spans="1:16">
      <c r="A36" s="12"/>
      <c r="B36" s="25">
        <v>341.9</v>
      </c>
      <c r="C36" s="20" t="s">
        <v>116</v>
      </c>
      <c r="D36" s="46">
        <v>215262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215262</v>
      </c>
      <c r="O36" s="47">
        <f t="shared" si="1"/>
        <v>5.0655841863748678</v>
      </c>
      <c r="P36" s="9"/>
    </row>
    <row r="37" spans="1:16">
      <c r="A37" s="12"/>
      <c r="B37" s="25">
        <v>342.1</v>
      </c>
      <c r="C37" s="20" t="s">
        <v>90</v>
      </c>
      <c r="D37" s="46">
        <v>222473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222473</v>
      </c>
      <c r="O37" s="47">
        <f t="shared" ref="O37:O65" si="9">(N37/O$67)</f>
        <v>5.2352747382044944</v>
      </c>
      <c r="P37" s="9"/>
    </row>
    <row r="38" spans="1:16">
      <c r="A38" s="12"/>
      <c r="B38" s="25">
        <v>342.5</v>
      </c>
      <c r="C38" s="20" t="s">
        <v>50</v>
      </c>
      <c r="D38" s="46">
        <v>0</v>
      </c>
      <c r="E38" s="46">
        <v>599799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599799</v>
      </c>
      <c r="O38" s="47">
        <f t="shared" si="9"/>
        <v>14.114578185668902</v>
      </c>
      <c r="P38" s="9"/>
    </row>
    <row r="39" spans="1:16">
      <c r="A39" s="12"/>
      <c r="B39" s="25">
        <v>343.3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7835814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7835814</v>
      </c>
      <c r="O39" s="47">
        <f t="shared" si="9"/>
        <v>184.39378750441227</v>
      </c>
      <c r="P39" s="9"/>
    </row>
    <row r="40" spans="1:16">
      <c r="A40" s="12"/>
      <c r="B40" s="25">
        <v>343.4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1686823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1686823</v>
      </c>
      <c r="O40" s="47">
        <f t="shared" si="9"/>
        <v>39.694622896811389</v>
      </c>
      <c r="P40" s="9"/>
    </row>
    <row r="41" spans="1:16">
      <c r="A41" s="12"/>
      <c r="B41" s="25">
        <v>343.5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8755100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8755100</v>
      </c>
      <c r="O41" s="47">
        <f t="shared" si="9"/>
        <v>206.02659136368985</v>
      </c>
      <c r="P41" s="9"/>
    </row>
    <row r="42" spans="1:16">
      <c r="A42" s="12"/>
      <c r="B42" s="25">
        <v>343.6</v>
      </c>
      <c r="C42" s="20" t="s">
        <v>54</v>
      </c>
      <c r="D42" s="46">
        <v>0</v>
      </c>
      <c r="E42" s="46">
        <v>1934689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1934689</v>
      </c>
      <c r="O42" s="47">
        <f t="shared" si="9"/>
        <v>45.527450288269208</v>
      </c>
      <c r="P42" s="9"/>
    </row>
    <row r="43" spans="1:16">
      <c r="A43" s="12"/>
      <c r="B43" s="25">
        <v>343.9</v>
      </c>
      <c r="C43" s="20" t="s">
        <v>55</v>
      </c>
      <c r="D43" s="46">
        <v>5590</v>
      </c>
      <c r="E43" s="46">
        <v>0</v>
      </c>
      <c r="F43" s="46">
        <v>0</v>
      </c>
      <c r="G43" s="46">
        <v>0</v>
      </c>
      <c r="H43" s="46">
        <v>0</v>
      </c>
      <c r="I43" s="46">
        <v>13806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19396</v>
      </c>
      <c r="O43" s="47">
        <f t="shared" si="9"/>
        <v>0.45643016825508881</v>
      </c>
      <c r="P43" s="9"/>
    </row>
    <row r="44" spans="1:16">
      <c r="A44" s="12"/>
      <c r="B44" s="25">
        <v>344.9</v>
      </c>
      <c r="C44" s="20" t="s">
        <v>117</v>
      </c>
      <c r="D44" s="46">
        <v>9233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9233</v>
      </c>
      <c r="O44" s="47">
        <f t="shared" si="9"/>
        <v>0.21727262030827157</v>
      </c>
      <c r="P44" s="9"/>
    </row>
    <row r="45" spans="1:16">
      <c r="A45" s="12"/>
      <c r="B45" s="25">
        <v>347.1</v>
      </c>
      <c r="C45" s="20" t="s">
        <v>57</v>
      </c>
      <c r="D45" s="46">
        <v>11698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11698</v>
      </c>
      <c r="O45" s="47">
        <f t="shared" si="9"/>
        <v>0.27527944464054593</v>
      </c>
      <c r="P45" s="9"/>
    </row>
    <row r="46" spans="1:16">
      <c r="A46" s="12"/>
      <c r="B46" s="25">
        <v>347.2</v>
      </c>
      <c r="C46" s="20" t="s">
        <v>58</v>
      </c>
      <c r="D46" s="46">
        <v>749850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749850</v>
      </c>
      <c r="O46" s="47">
        <f t="shared" si="9"/>
        <v>17.645605365337097</v>
      </c>
      <c r="P46" s="9"/>
    </row>
    <row r="47" spans="1:16">
      <c r="A47" s="12"/>
      <c r="B47" s="25">
        <v>347.3</v>
      </c>
      <c r="C47" s="20" t="s">
        <v>59</v>
      </c>
      <c r="D47" s="46">
        <v>2122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2122</v>
      </c>
      <c r="O47" s="47">
        <f t="shared" si="9"/>
        <v>4.9935286504294622E-2</v>
      </c>
      <c r="P47" s="9"/>
    </row>
    <row r="48" spans="1:16">
      <c r="A48" s="12"/>
      <c r="B48" s="25">
        <v>349</v>
      </c>
      <c r="C48" s="20" t="s">
        <v>1</v>
      </c>
      <c r="D48" s="46">
        <v>51845</v>
      </c>
      <c r="E48" s="46">
        <v>275057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326902</v>
      </c>
      <c r="O48" s="47">
        <f t="shared" si="9"/>
        <v>7.6927167902106133</v>
      </c>
      <c r="P48" s="9"/>
    </row>
    <row r="49" spans="1:16" ht="15.75">
      <c r="A49" s="29" t="s">
        <v>46</v>
      </c>
      <c r="B49" s="30"/>
      <c r="C49" s="31"/>
      <c r="D49" s="32">
        <f t="shared" ref="D49:M49" si="10">SUM(D50:D52)</f>
        <v>353741</v>
      </c>
      <c r="E49" s="32">
        <f t="shared" si="10"/>
        <v>134222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487963</v>
      </c>
      <c r="O49" s="45">
        <f t="shared" si="9"/>
        <v>11.482833274502882</v>
      </c>
      <c r="P49" s="10"/>
    </row>
    <row r="50" spans="1:16">
      <c r="A50" s="13"/>
      <c r="B50" s="39">
        <v>351.5</v>
      </c>
      <c r="C50" s="21" t="s">
        <v>63</v>
      </c>
      <c r="D50" s="46">
        <v>228123</v>
      </c>
      <c r="E50" s="46">
        <v>134222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362345</v>
      </c>
      <c r="O50" s="47">
        <f t="shared" si="9"/>
        <v>8.5267678550417703</v>
      </c>
      <c r="P50" s="9"/>
    </row>
    <row r="51" spans="1:16">
      <c r="A51" s="13"/>
      <c r="B51" s="39">
        <v>354</v>
      </c>
      <c r="C51" s="21" t="s">
        <v>64</v>
      </c>
      <c r="D51" s="46">
        <v>124915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124915</v>
      </c>
      <c r="O51" s="47">
        <f t="shared" si="9"/>
        <v>2.939522296740793</v>
      </c>
      <c r="P51" s="9"/>
    </row>
    <row r="52" spans="1:16">
      <c r="A52" s="13"/>
      <c r="B52" s="39">
        <v>359</v>
      </c>
      <c r="C52" s="21" t="s">
        <v>65</v>
      </c>
      <c r="D52" s="46">
        <v>703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703</v>
      </c>
      <c r="O52" s="47">
        <f t="shared" si="9"/>
        <v>1.6543122720320037E-2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SUM(D54:D61)</f>
        <v>5421777</v>
      </c>
      <c r="E53" s="32">
        <f t="shared" si="12"/>
        <v>113748</v>
      </c>
      <c r="F53" s="32">
        <f t="shared" si="12"/>
        <v>0</v>
      </c>
      <c r="G53" s="32">
        <f t="shared" si="12"/>
        <v>2556790</v>
      </c>
      <c r="H53" s="32">
        <f t="shared" si="12"/>
        <v>0</v>
      </c>
      <c r="I53" s="32">
        <f t="shared" si="12"/>
        <v>4933173</v>
      </c>
      <c r="J53" s="32">
        <f t="shared" si="12"/>
        <v>28627</v>
      </c>
      <c r="K53" s="32">
        <f t="shared" si="12"/>
        <v>3932753</v>
      </c>
      <c r="L53" s="32">
        <f t="shared" si="12"/>
        <v>0</v>
      </c>
      <c r="M53" s="32">
        <f t="shared" si="12"/>
        <v>0</v>
      </c>
      <c r="N53" s="32">
        <f t="shared" si="11"/>
        <v>16986868</v>
      </c>
      <c r="O53" s="45">
        <f t="shared" si="9"/>
        <v>399.73803976938461</v>
      </c>
      <c r="P53" s="10"/>
    </row>
    <row r="54" spans="1:16">
      <c r="A54" s="12"/>
      <c r="B54" s="25">
        <v>361.1</v>
      </c>
      <c r="C54" s="20" t="s">
        <v>67</v>
      </c>
      <c r="D54" s="46">
        <v>315836</v>
      </c>
      <c r="E54" s="46">
        <v>317999</v>
      </c>
      <c r="F54" s="46">
        <v>0</v>
      </c>
      <c r="G54" s="46">
        <v>339731</v>
      </c>
      <c r="H54" s="46">
        <v>0</v>
      </c>
      <c r="I54" s="46">
        <v>306754</v>
      </c>
      <c r="J54" s="46">
        <v>18245</v>
      </c>
      <c r="K54" s="46">
        <v>439155</v>
      </c>
      <c r="L54" s="46">
        <v>0</v>
      </c>
      <c r="M54" s="46">
        <v>0</v>
      </c>
      <c r="N54" s="46">
        <f t="shared" si="11"/>
        <v>1737720</v>
      </c>
      <c r="O54" s="47">
        <f t="shared" si="9"/>
        <v>40.892340275326511</v>
      </c>
      <c r="P54" s="9"/>
    </row>
    <row r="55" spans="1:16">
      <c r="A55" s="12"/>
      <c r="B55" s="25">
        <v>361.3</v>
      </c>
      <c r="C55" s="20" t="s">
        <v>68</v>
      </c>
      <c r="D55" s="46">
        <v>-223414</v>
      </c>
      <c r="E55" s="46">
        <v>-229465</v>
      </c>
      <c r="F55" s="46">
        <v>0</v>
      </c>
      <c r="G55" s="46">
        <v>-223851</v>
      </c>
      <c r="H55" s="46">
        <v>0</v>
      </c>
      <c r="I55" s="46">
        <v>-192802</v>
      </c>
      <c r="J55" s="46">
        <v>-12526</v>
      </c>
      <c r="K55" s="46">
        <v>1620198</v>
      </c>
      <c r="L55" s="46">
        <v>0</v>
      </c>
      <c r="M55" s="46">
        <v>0</v>
      </c>
      <c r="N55" s="46">
        <f t="shared" ref="N55:N61" si="13">SUM(D55:M55)</f>
        <v>738140</v>
      </c>
      <c r="O55" s="47">
        <f t="shared" si="9"/>
        <v>17.370043534533476</v>
      </c>
      <c r="P55" s="9"/>
    </row>
    <row r="56" spans="1:16">
      <c r="A56" s="12"/>
      <c r="B56" s="25">
        <v>361.4</v>
      </c>
      <c r="C56" s="20" t="s">
        <v>118</v>
      </c>
      <c r="D56" s="46">
        <v>-4697</v>
      </c>
      <c r="E56" s="46">
        <v>-4809</v>
      </c>
      <c r="F56" s="46">
        <v>0</v>
      </c>
      <c r="G56" s="46">
        <v>-4039</v>
      </c>
      <c r="H56" s="46">
        <v>0</v>
      </c>
      <c r="I56" s="46">
        <v>-4573</v>
      </c>
      <c r="J56" s="46">
        <v>-256</v>
      </c>
      <c r="K56" s="46">
        <v>-77565</v>
      </c>
      <c r="L56" s="46">
        <v>0</v>
      </c>
      <c r="M56" s="46">
        <v>0</v>
      </c>
      <c r="N56" s="46">
        <f t="shared" si="13"/>
        <v>-95939</v>
      </c>
      <c r="O56" s="47">
        <f t="shared" si="9"/>
        <v>-2.2576538416284269</v>
      </c>
      <c r="P56" s="9"/>
    </row>
    <row r="57" spans="1:16">
      <c r="A57" s="12"/>
      <c r="B57" s="25">
        <v>364</v>
      </c>
      <c r="C57" s="20" t="s">
        <v>119</v>
      </c>
      <c r="D57" s="46">
        <v>59565</v>
      </c>
      <c r="E57" s="46">
        <v>27391</v>
      </c>
      <c r="F57" s="46">
        <v>0</v>
      </c>
      <c r="G57" s="46">
        <v>35537</v>
      </c>
      <c r="H57" s="46">
        <v>0</v>
      </c>
      <c r="I57" s="46">
        <v>4760171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4882664</v>
      </c>
      <c r="O57" s="47">
        <f t="shared" si="9"/>
        <v>114.89972937992705</v>
      </c>
      <c r="P57" s="9"/>
    </row>
    <row r="58" spans="1:16">
      <c r="A58" s="12"/>
      <c r="B58" s="25">
        <v>366</v>
      </c>
      <c r="C58" s="20" t="s">
        <v>70</v>
      </c>
      <c r="D58" s="46">
        <v>419663</v>
      </c>
      <c r="E58" s="46">
        <v>0</v>
      </c>
      <c r="F58" s="46">
        <v>0</v>
      </c>
      <c r="G58" s="46">
        <v>50000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469663</v>
      </c>
      <c r="O58" s="47">
        <f t="shared" si="9"/>
        <v>11.052194375808918</v>
      </c>
      <c r="P58" s="9"/>
    </row>
    <row r="59" spans="1:16">
      <c r="A59" s="12"/>
      <c r="B59" s="25">
        <v>368</v>
      </c>
      <c r="C59" s="20" t="s">
        <v>71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1950965</v>
      </c>
      <c r="L59" s="46">
        <v>0</v>
      </c>
      <c r="M59" s="46">
        <v>0</v>
      </c>
      <c r="N59" s="46">
        <f t="shared" si="13"/>
        <v>1950965</v>
      </c>
      <c r="O59" s="47">
        <f t="shared" si="9"/>
        <v>45.910460054124016</v>
      </c>
      <c r="P59" s="9"/>
    </row>
    <row r="60" spans="1:16">
      <c r="A60" s="12"/>
      <c r="B60" s="25">
        <v>369.3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23164</v>
      </c>
      <c r="K60" s="46">
        <v>0</v>
      </c>
      <c r="L60" s="46">
        <v>0</v>
      </c>
      <c r="M60" s="46">
        <v>0</v>
      </c>
      <c r="N60" s="46">
        <f t="shared" si="13"/>
        <v>23164</v>
      </c>
      <c r="O60" s="47">
        <f t="shared" si="9"/>
        <v>0.54509942346158369</v>
      </c>
      <c r="P60" s="9"/>
    </row>
    <row r="61" spans="1:16">
      <c r="A61" s="12"/>
      <c r="B61" s="25">
        <v>369.9</v>
      </c>
      <c r="C61" s="20" t="s">
        <v>73</v>
      </c>
      <c r="D61" s="46">
        <v>4854824</v>
      </c>
      <c r="E61" s="46">
        <v>2632</v>
      </c>
      <c r="F61" s="46">
        <v>0</v>
      </c>
      <c r="G61" s="46">
        <v>2359412</v>
      </c>
      <c r="H61" s="46">
        <v>0</v>
      </c>
      <c r="I61" s="46">
        <v>63623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7280491</v>
      </c>
      <c r="O61" s="47">
        <f t="shared" si="9"/>
        <v>171.32582656783151</v>
      </c>
      <c r="P61" s="9"/>
    </row>
    <row r="62" spans="1:16" ht="15.75">
      <c r="A62" s="29" t="s">
        <v>47</v>
      </c>
      <c r="B62" s="30"/>
      <c r="C62" s="31"/>
      <c r="D62" s="32">
        <f t="shared" ref="D62:M62" si="14">SUM(D63:D64)</f>
        <v>0</v>
      </c>
      <c r="E62" s="32">
        <f t="shared" si="14"/>
        <v>1236119</v>
      </c>
      <c r="F62" s="32">
        <f t="shared" si="14"/>
        <v>0</v>
      </c>
      <c r="G62" s="32">
        <f t="shared" si="14"/>
        <v>2250000</v>
      </c>
      <c r="H62" s="32">
        <f t="shared" si="14"/>
        <v>0</v>
      </c>
      <c r="I62" s="32">
        <f t="shared" si="14"/>
        <v>1158950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4645069</v>
      </c>
      <c r="O62" s="45">
        <f t="shared" si="9"/>
        <v>109.30860101188375</v>
      </c>
      <c r="P62" s="9"/>
    </row>
    <row r="63" spans="1:16">
      <c r="A63" s="12"/>
      <c r="B63" s="25">
        <v>381</v>
      </c>
      <c r="C63" s="20" t="s">
        <v>74</v>
      </c>
      <c r="D63" s="46">
        <v>0</v>
      </c>
      <c r="E63" s="46">
        <v>1236119</v>
      </c>
      <c r="F63" s="46">
        <v>0</v>
      </c>
      <c r="G63" s="46">
        <v>2250000</v>
      </c>
      <c r="H63" s="46">
        <v>0</v>
      </c>
      <c r="I63" s="46">
        <v>1000000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4486119</v>
      </c>
      <c r="O63" s="47">
        <f t="shared" si="9"/>
        <v>105.56816096011295</v>
      </c>
      <c r="P63" s="9"/>
    </row>
    <row r="64" spans="1:16" ht="15.75" thickBot="1">
      <c r="A64" s="12"/>
      <c r="B64" s="25">
        <v>389.8</v>
      </c>
      <c r="C64" s="20" t="s">
        <v>120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158950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158950</v>
      </c>
      <c r="O64" s="47">
        <f t="shared" si="9"/>
        <v>3.7404400517707965</v>
      </c>
      <c r="P64" s="9"/>
    </row>
    <row r="65" spans="1:119" ht="16.5" thickBot="1">
      <c r="A65" s="14" t="s">
        <v>61</v>
      </c>
      <c r="B65" s="23"/>
      <c r="C65" s="22"/>
      <c r="D65" s="15">
        <f t="shared" ref="D65:M65" si="15">SUM(D5,D16,D26,D34,D49,D53,D62)</f>
        <v>29898343</v>
      </c>
      <c r="E65" s="15">
        <f t="shared" si="15"/>
        <v>6956034</v>
      </c>
      <c r="F65" s="15">
        <f t="shared" si="15"/>
        <v>0</v>
      </c>
      <c r="G65" s="15">
        <f t="shared" si="15"/>
        <v>5027884</v>
      </c>
      <c r="H65" s="15">
        <f t="shared" si="15"/>
        <v>0</v>
      </c>
      <c r="I65" s="15">
        <f t="shared" si="15"/>
        <v>24383666</v>
      </c>
      <c r="J65" s="15">
        <f t="shared" si="15"/>
        <v>339528</v>
      </c>
      <c r="K65" s="15">
        <f t="shared" si="15"/>
        <v>3932753</v>
      </c>
      <c r="L65" s="15">
        <f t="shared" si="15"/>
        <v>0</v>
      </c>
      <c r="M65" s="15">
        <f t="shared" si="15"/>
        <v>0</v>
      </c>
      <c r="N65" s="15">
        <f>SUM(D65:M65)</f>
        <v>70538208</v>
      </c>
      <c r="O65" s="38">
        <f t="shared" si="9"/>
        <v>1659.9178256265443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121</v>
      </c>
      <c r="M67" s="48"/>
      <c r="N67" s="48"/>
      <c r="O67" s="43">
        <v>42495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13965278</v>
      </c>
      <c r="E5" s="27">
        <f t="shared" si="0"/>
        <v>2129829</v>
      </c>
      <c r="F5" s="27">
        <f t="shared" si="0"/>
        <v>0</v>
      </c>
      <c r="G5" s="27">
        <f t="shared" si="0"/>
        <v>478643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16573750</v>
      </c>
      <c r="O5" s="33">
        <f t="shared" ref="O5:O36" si="1">(N5/O$71)</f>
        <v>393.12483692687209</v>
      </c>
      <c r="P5" s="6"/>
    </row>
    <row r="6" spans="1:133">
      <c r="A6" s="12"/>
      <c r="B6" s="25">
        <v>311</v>
      </c>
      <c r="C6" s="20" t="s">
        <v>3</v>
      </c>
      <c r="D6" s="46">
        <v>6514128</v>
      </c>
      <c r="E6" s="46">
        <v>1854681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8368809</v>
      </c>
      <c r="O6" s="47">
        <f t="shared" si="1"/>
        <v>198.50587063260514</v>
      </c>
      <c r="P6" s="9"/>
    </row>
    <row r="7" spans="1:133">
      <c r="A7" s="12"/>
      <c r="B7" s="25">
        <v>312.10000000000002</v>
      </c>
      <c r="C7" s="20" t="s">
        <v>11</v>
      </c>
      <c r="D7" s="46">
        <v>714413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714413</v>
      </c>
      <c r="O7" s="47">
        <f t="shared" si="1"/>
        <v>16.945681823572667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275148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275148</v>
      </c>
      <c r="O8" s="47">
        <f t="shared" si="1"/>
        <v>6.5264356365188929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478643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478643</v>
      </c>
      <c r="O9" s="47">
        <f t="shared" si="1"/>
        <v>11.353281624326952</v>
      </c>
      <c r="P9" s="9"/>
    </row>
    <row r="10" spans="1:133">
      <c r="A10" s="12"/>
      <c r="B10" s="25">
        <v>314.10000000000002</v>
      </c>
      <c r="C10" s="20" t="s">
        <v>13</v>
      </c>
      <c r="D10" s="46">
        <v>3123061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3123061</v>
      </c>
      <c r="O10" s="47">
        <f t="shared" si="1"/>
        <v>74.078156502763349</v>
      </c>
      <c r="P10" s="9"/>
    </row>
    <row r="11" spans="1:133">
      <c r="A11" s="12"/>
      <c r="B11" s="25">
        <v>314.3</v>
      </c>
      <c r="C11" s="20" t="s">
        <v>14</v>
      </c>
      <c r="D11" s="46">
        <v>301787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301787</v>
      </c>
      <c r="O11" s="47">
        <f t="shared" si="1"/>
        <v>7.1583054626532885</v>
      </c>
      <c r="P11" s="9"/>
    </row>
    <row r="12" spans="1:133">
      <c r="A12" s="12"/>
      <c r="B12" s="25">
        <v>314.39999999999998</v>
      </c>
      <c r="C12" s="20" t="s">
        <v>15</v>
      </c>
      <c r="D12" s="46">
        <v>24706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24706</v>
      </c>
      <c r="O12" s="47">
        <f t="shared" si="1"/>
        <v>0.58601959249507818</v>
      </c>
      <c r="P12" s="9"/>
    </row>
    <row r="13" spans="1:133">
      <c r="A13" s="12"/>
      <c r="B13" s="25">
        <v>314.8</v>
      </c>
      <c r="C13" s="20" t="s">
        <v>16</v>
      </c>
      <c r="D13" s="46">
        <v>29612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29612</v>
      </c>
      <c r="O13" s="47">
        <f t="shared" si="1"/>
        <v>0.70238857657914089</v>
      </c>
      <c r="P13" s="9"/>
    </row>
    <row r="14" spans="1:133">
      <c r="A14" s="12"/>
      <c r="B14" s="25">
        <v>315</v>
      </c>
      <c r="C14" s="20" t="s">
        <v>17</v>
      </c>
      <c r="D14" s="46">
        <v>2423270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2423270</v>
      </c>
      <c r="O14" s="47">
        <f t="shared" si="1"/>
        <v>57.479304537583907</v>
      </c>
      <c r="P14" s="9"/>
    </row>
    <row r="15" spans="1:133">
      <c r="A15" s="12"/>
      <c r="B15" s="25">
        <v>316</v>
      </c>
      <c r="C15" s="20" t="s">
        <v>18</v>
      </c>
      <c r="D15" s="46">
        <v>834301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834301</v>
      </c>
      <c r="O15" s="47">
        <f t="shared" si="1"/>
        <v>19.789392537773665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SUM(D17:D28)</f>
        <v>4489028</v>
      </c>
      <c r="E16" s="32">
        <f t="shared" si="3"/>
        <v>729802</v>
      </c>
      <c r="F16" s="32">
        <f t="shared" si="3"/>
        <v>0</v>
      </c>
      <c r="G16" s="32">
        <f t="shared" si="3"/>
        <v>461281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5680111</v>
      </c>
      <c r="O16" s="45">
        <f t="shared" si="1"/>
        <v>134.73068621172229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729802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729802</v>
      </c>
      <c r="O17" s="47">
        <f t="shared" si="1"/>
        <v>17.310704713109892</v>
      </c>
      <c r="P17" s="9"/>
    </row>
    <row r="18" spans="1:16">
      <c r="A18" s="12"/>
      <c r="B18" s="25">
        <v>323.10000000000002</v>
      </c>
      <c r="C18" s="20" t="s">
        <v>20</v>
      </c>
      <c r="D18" s="46">
        <v>3723746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3723746</v>
      </c>
      <c r="O18" s="47">
        <f t="shared" si="1"/>
        <v>88.326241134751768</v>
      </c>
      <c r="P18" s="9"/>
    </row>
    <row r="19" spans="1:16">
      <c r="A19" s="12"/>
      <c r="B19" s="25">
        <v>323.39999999999998</v>
      </c>
      <c r="C19" s="20" t="s">
        <v>21</v>
      </c>
      <c r="D19" s="46">
        <v>70006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70006</v>
      </c>
      <c r="O19" s="47">
        <f t="shared" si="1"/>
        <v>1.6605232571930075</v>
      </c>
      <c r="P19" s="9"/>
    </row>
    <row r="20" spans="1:16">
      <c r="A20" s="12"/>
      <c r="B20" s="25">
        <v>323.7</v>
      </c>
      <c r="C20" s="20" t="s">
        <v>22</v>
      </c>
      <c r="D20" s="46">
        <v>684162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684162</v>
      </c>
      <c r="O20" s="47">
        <f t="shared" si="1"/>
        <v>16.228136340994805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1044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1044</v>
      </c>
      <c r="O21" s="47">
        <f t="shared" si="1"/>
        <v>2.4763395716217176E-2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83191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83191</v>
      </c>
      <c r="O22" s="47">
        <f t="shared" si="1"/>
        <v>1.9732678668848882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1825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1825</v>
      </c>
      <c r="O23" s="47">
        <f t="shared" si="1"/>
        <v>4.3288503047985011E-2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50152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50152</v>
      </c>
      <c r="O24" s="47">
        <f t="shared" si="1"/>
        <v>1.1895917834863257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0</v>
      </c>
      <c r="F25" s="46">
        <v>0</v>
      </c>
      <c r="G25" s="46">
        <v>15663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15663</v>
      </c>
      <c r="O25" s="47">
        <f t="shared" si="1"/>
        <v>0.37152209492635024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0</v>
      </c>
      <c r="F26" s="46">
        <v>0</v>
      </c>
      <c r="G26" s="46">
        <v>305174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305174</v>
      </c>
      <c r="O26" s="47">
        <f t="shared" si="1"/>
        <v>7.2386441803648092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0</v>
      </c>
      <c r="F27" s="46">
        <v>0</v>
      </c>
      <c r="G27" s="46">
        <v>4232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4232</v>
      </c>
      <c r="O27" s="47">
        <f t="shared" si="1"/>
        <v>0.10038188761593017</v>
      </c>
      <c r="P27" s="9"/>
    </row>
    <row r="28" spans="1:16">
      <c r="A28" s="12"/>
      <c r="B28" s="25">
        <v>329</v>
      </c>
      <c r="C28" s="20" t="s">
        <v>30</v>
      </c>
      <c r="D28" s="46">
        <v>11114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5">SUM(D28:M28)</f>
        <v>11114</v>
      </c>
      <c r="O28" s="47">
        <f t="shared" si="1"/>
        <v>0.2636210536303043</v>
      </c>
      <c r="P28" s="9"/>
    </row>
    <row r="29" spans="1:16" ht="15.75">
      <c r="A29" s="29" t="s">
        <v>31</v>
      </c>
      <c r="B29" s="30"/>
      <c r="C29" s="31"/>
      <c r="D29" s="32">
        <f t="shared" ref="D29:M29" si="6">SUM(D30:D38)</f>
        <v>3699460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3699460</v>
      </c>
      <c r="O29" s="45">
        <f t="shared" si="1"/>
        <v>87.750183827889657</v>
      </c>
      <c r="P29" s="10"/>
    </row>
    <row r="30" spans="1:16">
      <c r="A30" s="12"/>
      <c r="B30" s="25">
        <v>331.1</v>
      </c>
      <c r="C30" s="20" t="s">
        <v>86</v>
      </c>
      <c r="D30" s="46">
        <v>806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806</v>
      </c>
      <c r="O30" s="47">
        <f t="shared" si="1"/>
        <v>1.9118100524205983E-2</v>
      </c>
      <c r="P30" s="9"/>
    </row>
    <row r="31" spans="1:16">
      <c r="A31" s="12"/>
      <c r="B31" s="25">
        <v>331.2</v>
      </c>
      <c r="C31" s="20" t="s">
        <v>87</v>
      </c>
      <c r="D31" s="46">
        <v>41772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41772</v>
      </c>
      <c r="O31" s="47">
        <f t="shared" si="1"/>
        <v>0.99082046538105739</v>
      </c>
      <c r="P31" s="9"/>
    </row>
    <row r="32" spans="1:16">
      <c r="A32" s="12"/>
      <c r="B32" s="25">
        <v>334.2</v>
      </c>
      <c r="C32" s="20" t="s">
        <v>33</v>
      </c>
      <c r="D32" s="46">
        <v>6380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6380</v>
      </c>
      <c r="O32" s="47">
        <f t="shared" si="1"/>
        <v>0.15133186271021609</v>
      </c>
      <c r="P32" s="9"/>
    </row>
    <row r="33" spans="1:16">
      <c r="A33" s="12"/>
      <c r="B33" s="25">
        <v>334.7</v>
      </c>
      <c r="C33" s="20" t="s">
        <v>35</v>
      </c>
      <c r="D33" s="46">
        <v>7536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7536</v>
      </c>
      <c r="O33" s="47">
        <f t="shared" si="1"/>
        <v>0.17875186792855619</v>
      </c>
      <c r="P33" s="9"/>
    </row>
    <row r="34" spans="1:16">
      <c r="A34" s="12"/>
      <c r="B34" s="25">
        <v>335.12</v>
      </c>
      <c r="C34" s="20" t="s">
        <v>36</v>
      </c>
      <c r="D34" s="46">
        <v>1094322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1094322</v>
      </c>
      <c r="O34" s="47">
        <f t="shared" si="1"/>
        <v>25.957019853412081</v>
      </c>
      <c r="P34" s="9"/>
    </row>
    <row r="35" spans="1:16">
      <c r="A35" s="12"/>
      <c r="B35" s="25">
        <v>335.15</v>
      </c>
      <c r="C35" s="20" t="s">
        <v>89</v>
      </c>
      <c r="D35" s="46">
        <v>31304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31304</v>
      </c>
      <c r="O35" s="47">
        <f t="shared" si="1"/>
        <v>0.74252235584335491</v>
      </c>
      <c r="P35" s="9"/>
    </row>
    <row r="36" spans="1:16">
      <c r="A36" s="12"/>
      <c r="B36" s="25">
        <v>335.18</v>
      </c>
      <c r="C36" s="20" t="s">
        <v>38</v>
      </c>
      <c r="D36" s="46">
        <v>2402892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2402892</v>
      </c>
      <c r="O36" s="47">
        <f t="shared" si="1"/>
        <v>56.995943926563726</v>
      </c>
      <c r="P36" s="9"/>
    </row>
    <row r="37" spans="1:16">
      <c r="A37" s="12"/>
      <c r="B37" s="25">
        <v>335.49</v>
      </c>
      <c r="C37" s="20" t="s">
        <v>39</v>
      </c>
      <c r="D37" s="46">
        <v>33626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33626</v>
      </c>
      <c r="O37" s="47">
        <f t="shared" ref="O37:O68" si="7">(N37/O$71)</f>
        <v>0.79759956355701034</v>
      </c>
      <c r="P37" s="9"/>
    </row>
    <row r="38" spans="1:16">
      <c r="A38" s="12"/>
      <c r="B38" s="25">
        <v>337.2</v>
      </c>
      <c r="C38" s="20" t="s">
        <v>40</v>
      </c>
      <c r="D38" s="46">
        <v>80822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80822</v>
      </c>
      <c r="O38" s="47">
        <f t="shared" si="7"/>
        <v>1.917075831969449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SUM(D40:D53)</f>
        <v>1088099</v>
      </c>
      <c r="E39" s="32">
        <f t="shared" si="8"/>
        <v>2993782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18069985</v>
      </c>
      <c r="J39" s="32">
        <f t="shared" si="8"/>
        <v>616839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22768705</v>
      </c>
      <c r="O39" s="45">
        <f t="shared" si="7"/>
        <v>540.06748262529948</v>
      </c>
      <c r="P39" s="10"/>
    </row>
    <row r="40" spans="1:16">
      <c r="A40" s="12"/>
      <c r="B40" s="25">
        <v>341.2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616839</v>
      </c>
      <c r="K40" s="46">
        <v>0</v>
      </c>
      <c r="L40" s="46">
        <v>0</v>
      </c>
      <c r="M40" s="46">
        <v>0</v>
      </c>
      <c r="N40" s="46">
        <f t="shared" ref="N40:N53" si="9">SUM(D40:M40)</f>
        <v>616839</v>
      </c>
      <c r="O40" s="47">
        <f t="shared" si="7"/>
        <v>14.63125311321426</v>
      </c>
      <c r="P40" s="9"/>
    </row>
    <row r="41" spans="1:16">
      <c r="A41" s="12"/>
      <c r="B41" s="25">
        <v>341.9</v>
      </c>
      <c r="C41" s="20" t="s">
        <v>49</v>
      </c>
      <c r="D41" s="46">
        <v>52805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52805</v>
      </c>
      <c r="O41" s="47">
        <f t="shared" si="7"/>
        <v>1.2525202210678621</v>
      </c>
      <c r="P41" s="9"/>
    </row>
    <row r="42" spans="1:16">
      <c r="A42" s="12"/>
      <c r="B42" s="25">
        <v>342.1</v>
      </c>
      <c r="C42" s="20" t="s">
        <v>90</v>
      </c>
      <c r="D42" s="46">
        <v>281063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281063</v>
      </c>
      <c r="O42" s="47">
        <f t="shared" si="7"/>
        <v>6.6667378258497596</v>
      </c>
      <c r="P42" s="9"/>
    </row>
    <row r="43" spans="1:16">
      <c r="A43" s="12"/>
      <c r="B43" s="25">
        <v>342.5</v>
      </c>
      <c r="C43" s="20" t="s">
        <v>50</v>
      </c>
      <c r="D43" s="46">
        <v>0</v>
      </c>
      <c r="E43" s="46">
        <v>801886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801886</v>
      </c>
      <c r="O43" s="47">
        <f t="shared" si="7"/>
        <v>19.020517564458359</v>
      </c>
      <c r="P43" s="9"/>
    </row>
    <row r="44" spans="1:16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7757797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7757797</v>
      </c>
      <c r="O44" s="47">
        <f t="shared" si="7"/>
        <v>184.01283237268436</v>
      </c>
      <c r="P44" s="9"/>
    </row>
    <row r="45" spans="1:16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1715558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1715558</v>
      </c>
      <c r="O45" s="47">
        <f t="shared" si="7"/>
        <v>40.692568609312367</v>
      </c>
      <c r="P45" s="9"/>
    </row>
    <row r="46" spans="1:16">
      <c r="A46" s="12"/>
      <c r="B46" s="25">
        <v>343.5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8585694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8585694</v>
      </c>
      <c r="O46" s="47">
        <f t="shared" si="7"/>
        <v>203.65032377428307</v>
      </c>
      <c r="P46" s="9"/>
    </row>
    <row r="47" spans="1:16">
      <c r="A47" s="12"/>
      <c r="B47" s="25">
        <v>343.6</v>
      </c>
      <c r="C47" s="20" t="s">
        <v>54</v>
      </c>
      <c r="D47" s="46">
        <v>0</v>
      </c>
      <c r="E47" s="46">
        <v>1947042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1947042</v>
      </c>
      <c r="O47" s="47">
        <f t="shared" si="7"/>
        <v>46.183306055646483</v>
      </c>
      <c r="P47" s="9"/>
    </row>
    <row r="48" spans="1:16">
      <c r="A48" s="12"/>
      <c r="B48" s="25">
        <v>343.9</v>
      </c>
      <c r="C48" s="20" t="s">
        <v>55</v>
      </c>
      <c r="D48" s="46">
        <v>5703</v>
      </c>
      <c r="E48" s="46">
        <v>0</v>
      </c>
      <c r="F48" s="46">
        <v>0</v>
      </c>
      <c r="G48" s="46">
        <v>0</v>
      </c>
      <c r="H48" s="46">
        <v>0</v>
      </c>
      <c r="I48" s="46">
        <v>10936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16639</v>
      </c>
      <c r="O48" s="47">
        <f t="shared" si="7"/>
        <v>0.39467254915913563</v>
      </c>
      <c r="P48" s="9"/>
    </row>
    <row r="49" spans="1:16">
      <c r="A49" s="12"/>
      <c r="B49" s="25">
        <v>344.9</v>
      </c>
      <c r="C49" s="20" t="s">
        <v>56</v>
      </c>
      <c r="D49" s="46">
        <v>9051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9051</v>
      </c>
      <c r="O49" s="47">
        <f t="shared" si="7"/>
        <v>0.21468725539030811</v>
      </c>
      <c r="P49" s="9"/>
    </row>
    <row r="50" spans="1:16">
      <c r="A50" s="12"/>
      <c r="B50" s="25">
        <v>347.1</v>
      </c>
      <c r="C50" s="20" t="s">
        <v>57</v>
      </c>
      <c r="D50" s="46">
        <v>12819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12819</v>
      </c>
      <c r="O50" s="47">
        <f t="shared" si="7"/>
        <v>0.30406318935458621</v>
      </c>
      <c r="P50" s="9"/>
    </row>
    <row r="51" spans="1:16">
      <c r="A51" s="12"/>
      <c r="B51" s="25">
        <v>347.2</v>
      </c>
      <c r="C51" s="20" t="s">
        <v>58</v>
      </c>
      <c r="D51" s="46">
        <v>665561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665561</v>
      </c>
      <c r="O51" s="47">
        <f t="shared" si="7"/>
        <v>15.786925686093124</v>
      </c>
      <c r="P51" s="9"/>
    </row>
    <row r="52" spans="1:16">
      <c r="A52" s="12"/>
      <c r="B52" s="25">
        <v>347.3</v>
      </c>
      <c r="C52" s="20" t="s">
        <v>59</v>
      </c>
      <c r="D52" s="46">
        <v>2100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2100</v>
      </c>
      <c r="O52" s="47">
        <f t="shared" si="7"/>
        <v>4.9811428164804668E-2</v>
      </c>
      <c r="P52" s="9"/>
    </row>
    <row r="53" spans="1:16">
      <c r="A53" s="12"/>
      <c r="B53" s="25">
        <v>349</v>
      </c>
      <c r="C53" s="20" t="s">
        <v>1</v>
      </c>
      <c r="D53" s="46">
        <v>58997</v>
      </c>
      <c r="E53" s="46">
        <v>244854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303851</v>
      </c>
      <c r="O53" s="47">
        <f t="shared" si="7"/>
        <v>7.2072629806209827</v>
      </c>
      <c r="P53" s="9"/>
    </row>
    <row r="54" spans="1:16" ht="15.75">
      <c r="A54" s="29" t="s">
        <v>46</v>
      </c>
      <c r="B54" s="30"/>
      <c r="C54" s="31"/>
      <c r="D54" s="32">
        <f t="shared" ref="D54:M54" si="10">SUM(D55:D57)</f>
        <v>498241</v>
      </c>
      <c r="E54" s="32">
        <f t="shared" si="10"/>
        <v>90402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59" si="11">SUM(D54:M54)</f>
        <v>588643</v>
      </c>
      <c r="O54" s="45">
        <f t="shared" si="7"/>
        <v>13.962451671054817</v>
      </c>
      <c r="P54" s="10"/>
    </row>
    <row r="55" spans="1:16">
      <c r="A55" s="13"/>
      <c r="B55" s="39">
        <v>351.5</v>
      </c>
      <c r="C55" s="21" t="s">
        <v>63</v>
      </c>
      <c r="D55" s="46">
        <v>275547</v>
      </c>
      <c r="E55" s="46">
        <v>90402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365949</v>
      </c>
      <c r="O55" s="47">
        <f t="shared" si="7"/>
        <v>8.6802106311819536</v>
      </c>
      <c r="P55" s="9"/>
    </row>
    <row r="56" spans="1:16">
      <c r="A56" s="13"/>
      <c r="B56" s="39">
        <v>354</v>
      </c>
      <c r="C56" s="21" t="s">
        <v>64</v>
      </c>
      <c r="D56" s="46">
        <v>189705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189705</v>
      </c>
      <c r="O56" s="47">
        <f t="shared" si="7"/>
        <v>4.4997509428591762</v>
      </c>
      <c r="P56" s="9"/>
    </row>
    <row r="57" spans="1:16">
      <c r="A57" s="13"/>
      <c r="B57" s="39">
        <v>359</v>
      </c>
      <c r="C57" s="21" t="s">
        <v>65</v>
      </c>
      <c r="D57" s="46">
        <v>32989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32989</v>
      </c>
      <c r="O57" s="47">
        <f t="shared" si="7"/>
        <v>0.78249009701368633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SUM(D59:D65)</f>
        <v>6063381</v>
      </c>
      <c r="E58" s="32">
        <f t="shared" si="12"/>
        <v>790437</v>
      </c>
      <c r="F58" s="32">
        <f t="shared" si="12"/>
        <v>0</v>
      </c>
      <c r="G58" s="32">
        <f t="shared" si="12"/>
        <v>1086458</v>
      </c>
      <c r="H58" s="32">
        <f t="shared" si="12"/>
        <v>0</v>
      </c>
      <c r="I58" s="32">
        <f t="shared" si="12"/>
        <v>837084</v>
      </c>
      <c r="J58" s="32">
        <f t="shared" si="12"/>
        <v>64021</v>
      </c>
      <c r="K58" s="32">
        <f t="shared" si="12"/>
        <v>5203508</v>
      </c>
      <c r="L58" s="32">
        <f t="shared" si="12"/>
        <v>0</v>
      </c>
      <c r="M58" s="32">
        <f t="shared" si="12"/>
        <v>0</v>
      </c>
      <c r="N58" s="32">
        <f t="shared" si="11"/>
        <v>14044889</v>
      </c>
      <c r="O58" s="45">
        <f t="shared" si="7"/>
        <v>333.1409426219787</v>
      </c>
      <c r="P58" s="10"/>
    </row>
    <row r="59" spans="1:16">
      <c r="A59" s="12"/>
      <c r="B59" s="25">
        <v>361.1</v>
      </c>
      <c r="C59" s="20" t="s">
        <v>67</v>
      </c>
      <c r="D59" s="46">
        <v>385085</v>
      </c>
      <c r="E59" s="46">
        <v>357734</v>
      </c>
      <c r="F59" s="46">
        <v>0</v>
      </c>
      <c r="G59" s="46">
        <v>482524</v>
      </c>
      <c r="H59" s="46">
        <v>0</v>
      </c>
      <c r="I59" s="46">
        <v>365669</v>
      </c>
      <c r="J59" s="46">
        <v>21997</v>
      </c>
      <c r="K59" s="46">
        <v>403103</v>
      </c>
      <c r="L59" s="46">
        <v>0</v>
      </c>
      <c r="M59" s="46">
        <v>0</v>
      </c>
      <c r="N59" s="46">
        <f t="shared" si="11"/>
        <v>2016112</v>
      </c>
      <c r="O59" s="47">
        <f t="shared" si="7"/>
        <v>47.821627647714607</v>
      </c>
      <c r="P59" s="9"/>
    </row>
    <row r="60" spans="1:16">
      <c r="A60" s="12"/>
      <c r="B60" s="25">
        <v>361.3</v>
      </c>
      <c r="C60" s="20" t="s">
        <v>68</v>
      </c>
      <c r="D60" s="46">
        <v>449814</v>
      </c>
      <c r="E60" s="46">
        <v>427307</v>
      </c>
      <c r="F60" s="46">
        <v>0</v>
      </c>
      <c r="G60" s="46">
        <v>562443</v>
      </c>
      <c r="H60" s="46">
        <v>0</v>
      </c>
      <c r="I60" s="46">
        <v>425966</v>
      </c>
      <c r="J60" s="46">
        <v>25727</v>
      </c>
      <c r="K60" s="46">
        <v>2554656</v>
      </c>
      <c r="L60" s="46">
        <v>0</v>
      </c>
      <c r="M60" s="46">
        <v>0</v>
      </c>
      <c r="N60" s="46">
        <f t="shared" ref="N60:N65" si="13">SUM(D60:M60)</f>
        <v>4445913</v>
      </c>
      <c r="O60" s="47">
        <f t="shared" si="7"/>
        <v>105.45584572689106</v>
      </c>
      <c r="P60" s="9"/>
    </row>
    <row r="61" spans="1:16">
      <c r="A61" s="12"/>
      <c r="B61" s="25">
        <v>364</v>
      </c>
      <c r="C61" s="20" t="s">
        <v>69</v>
      </c>
      <c r="D61" s="46">
        <v>42305</v>
      </c>
      <c r="E61" s="46">
        <v>5396</v>
      </c>
      <c r="F61" s="46">
        <v>0</v>
      </c>
      <c r="G61" s="46">
        <v>41491</v>
      </c>
      <c r="H61" s="46">
        <v>0</v>
      </c>
      <c r="I61" s="46">
        <v>32983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122175</v>
      </c>
      <c r="O61" s="47">
        <f t="shared" si="7"/>
        <v>2.8979577314452429</v>
      </c>
      <c r="P61" s="9"/>
    </row>
    <row r="62" spans="1:16">
      <c r="A62" s="12"/>
      <c r="B62" s="25">
        <v>366</v>
      </c>
      <c r="C62" s="20" t="s">
        <v>70</v>
      </c>
      <c r="D62" s="46">
        <v>60512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60512</v>
      </c>
      <c r="O62" s="47">
        <f t="shared" si="7"/>
        <v>1.4353281624326952</v>
      </c>
      <c r="P62" s="9"/>
    </row>
    <row r="63" spans="1:16">
      <c r="A63" s="12"/>
      <c r="B63" s="25">
        <v>368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2245749</v>
      </c>
      <c r="L63" s="46">
        <v>0</v>
      </c>
      <c r="M63" s="46">
        <v>0</v>
      </c>
      <c r="N63" s="46">
        <f t="shared" si="13"/>
        <v>2245749</v>
      </c>
      <c r="O63" s="47">
        <f t="shared" si="7"/>
        <v>53.268554756991392</v>
      </c>
      <c r="P63" s="9"/>
    </row>
    <row r="64" spans="1:16">
      <c r="A64" s="12"/>
      <c r="B64" s="25">
        <v>369.3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16297</v>
      </c>
      <c r="K64" s="46">
        <v>0</v>
      </c>
      <c r="L64" s="46">
        <v>0</v>
      </c>
      <c r="M64" s="46">
        <v>0</v>
      </c>
      <c r="N64" s="46">
        <f t="shared" si="13"/>
        <v>16297</v>
      </c>
      <c r="O64" s="47">
        <f t="shared" si="7"/>
        <v>0.38656040228658173</v>
      </c>
      <c r="P64" s="9"/>
    </row>
    <row r="65" spans="1:119">
      <c r="A65" s="12"/>
      <c r="B65" s="25">
        <v>369.9</v>
      </c>
      <c r="C65" s="20" t="s">
        <v>73</v>
      </c>
      <c r="D65" s="46">
        <v>5125665</v>
      </c>
      <c r="E65" s="46">
        <v>0</v>
      </c>
      <c r="F65" s="46">
        <v>0</v>
      </c>
      <c r="G65" s="46">
        <v>0</v>
      </c>
      <c r="H65" s="46">
        <v>0</v>
      </c>
      <c r="I65" s="46">
        <v>12466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5138131</v>
      </c>
      <c r="O65" s="47">
        <f t="shared" si="7"/>
        <v>121.87506819421714</v>
      </c>
      <c r="P65" s="9"/>
    </row>
    <row r="66" spans="1:119" ht="15.75">
      <c r="A66" s="29" t="s">
        <v>47</v>
      </c>
      <c r="B66" s="30"/>
      <c r="C66" s="31"/>
      <c r="D66" s="32">
        <f t="shared" ref="D66:M66" si="14">SUM(D67:D68)</f>
        <v>0</v>
      </c>
      <c r="E66" s="32">
        <f t="shared" si="14"/>
        <v>1299470</v>
      </c>
      <c r="F66" s="32">
        <f t="shared" si="14"/>
        <v>0</v>
      </c>
      <c r="G66" s="32">
        <f t="shared" si="14"/>
        <v>2250000</v>
      </c>
      <c r="H66" s="32">
        <f t="shared" si="14"/>
        <v>0</v>
      </c>
      <c r="I66" s="32">
        <f t="shared" si="14"/>
        <v>475061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4024531</v>
      </c>
      <c r="O66" s="45">
        <f t="shared" si="7"/>
        <v>95.460779430252146</v>
      </c>
      <c r="P66" s="9"/>
    </row>
    <row r="67" spans="1:119">
      <c r="A67" s="12"/>
      <c r="B67" s="25">
        <v>381</v>
      </c>
      <c r="C67" s="20" t="s">
        <v>74</v>
      </c>
      <c r="D67" s="46">
        <v>0</v>
      </c>
      <c r="E67" s="46">
        <v>1299470</v>
      </c>
      <c r="F67" s="46">
        <v>0</v>
      </c>
      <c r="G67" s="46">
        <v>2250000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3549470</v>
      </c>
      <c r="O67" s="47">
        <f t="shared" si="7"/>
        <v>84.192461870537727</v>
      </c>
      <c r="P67" s="9"/>
    </row>
    <row r="68" spans="1:119" ht="15.75" thickBot="1">
      <c r="A68" s="12"/>
      <c r="B68" s="25">
        <v>389.8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475061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475061</v>
      </c>
      <c r="O68" s="47">
        <f t="shared" si="7"/>
        <v>11.268317559714415</v>
      </c>
      <c r="P68" s="9"/>
    </row>
    <row r="69" spans="1:119" ht="16.5" thickBot="1">
      <c r="A69" s="14" t="s">
        <v>61</v>
      </c>
      <c r="B69" s="23"/>
      <c r="C69" s="22"/>
      <c r="D69" s="15">
        <f t="shared" ref="D69:M69" si="15">SUM(D5,D16,D29,D39,D54,D58,D66)</f>
        <v>29803487</v>
      </c>
      <c r="E69" s="15">
        <f t="shared" si="15"/>
        <v>8033722</v>
      </c>
      <c r="F69" s="15">
        <f t="shared" si="15"/>
        <v>0</v>
      </c>
      <c r="G69" s="15">
        <f t="shared" si="15"/>
        <v>4276382</v>
      </c>
      <c r="H69" s="15">
        <f t="shared" si="15"/>
        <v>0</v>
      </c>
      <c r="I69" s="15">
        <f t="shared" si="15"/>
        <v>19382130</v>
      </c>
      <c r="J69" s="15">
        <f t="shared" si="15"/>
        <v>680860</v>
      </c>
      <c r="K69" s="15">
        <f t="shared" si="15"/>
        <v>5203508</v>
      </c>
      <c r="L69" s="15">
        <f t="shared" si="15"/>
        <v>0</v>
      </c>
      <c r="M69" s="15">
        <f t="shared" si="15"/>
        <v>0</v>
      </c>
      <c r="N69" s="15">
        <f>SUM(D69:M69)</f>
        <v>67380089</v>
      </c>
      <c r="O69" s="38">
        <f>(N69/O$71)</f>
        <v>1598.2373633150692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97</v>
      </c>
      <c r="M71" s="48"/>
      <c r="N71" s="48"/>
      <c r="O71" s="43">
        <v>42159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14565046</v>
      </c>
      <c r="E5" s="27">
        <f t="shared" si="0"/>
        <v>2352646</v>
      </c>
      <c r="F5" s="27">
        <f t="shared" si="0"/>
        <v>0</v>
      </c>
      <c r="G5" s="27">
        <f t="shared" si="0"/>
        <v>1704408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18622100</v>
      </c>
      <c r="O5" s="33">
        <f t="shared" ref="O5:O36" si="1">(N5/O$73)</f>
        <v>447.64663461538464</v>
      </c>
      <c r="P5" s="6"/>
    </row>
    <row r="6" spans="1:133">
      <c r="A6" s="12"/>
      <c r="B6" s="25">
        <v>311</v>
      </c>
      <c r="C6" s="20" t="s">
        <v>3</v>
      </c>
      <c r="D6" s="46">
        <v>6923857</v>
      </c>
      <c r="E6" s="46">
        <v>2061206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8985063</v>
      </c>
      <c r="O6" s="47">
        <f t="shared" si="1"/>
        <v>215.98709134615385</v>
      </c>
      <c r="P6" s="9"/>
    </row>
    <row r="7" spans="1:133">
      <c r="A7" s="12"/>
      <c r="B7" s="25">
        <v>312.10000000000002</v>
      </c>
      <c r="C7" s="20" t="s">
        <v>11</v>
      </c>
      <c r="D7" s="46">
        <v>802301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802301</v>
      </c>
      <c r="O7" s="47">
        <f t="shared" si="1"/>
        <v>19.286081730769229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291440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291440</v>
      </c>
      <c r="O8" s="47">
        <f t="shared" si="1"/>
        <v>7.0057692307692312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1704408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1704408</v>
      </c>
      <c r="O9" s="47">
        <f t="shared" si="1"/>
        <v>40.971346153846156</v>
      </c>
      <c r="P9" s="9"/>
    </row>
    <row r="10" spans="1:133">
      <c r="A10" s="12"/>
      <c r="B10" s="25">
        <v>314.10000000000002</v>
      </c>
      <c r="C10" s="20" t="s">
        <v>13</v>
      </c>
      <c r="D10" s="46">
        <v>3289114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3289114</v>
      </c>
      <c r="O10" s="47">
        <f t="shared" si="1"/>
        <v>79.065240384615379</v>
      </c>
      <c r="P10" s="9"/>
    </row>
    <row r="11" spans="1:133">
      <c r="A11" s="12"/>
      <c r="B11" s="25">
        <v>314.3</v>
      </c>
      <c r="C11" s="20" t="s">
        <v>14</v>
      </c>
      <c r="D11" s="46">
        <v>292481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292481</v>
      </c>
      <c r="O11" s="47">
        <f t="shared" si="1"/>
        <v>7.0307932692307693</v>
      </c>
      <c r="P11" s="9"/>
    </row>
    <row r="12" spans="1:133">
      <c r="A12" s="12"/>
      <c r="B12" s="25">
        <v>314.39999999999998</v>
      </c>
      <c r="C12" s="20" t="s">
        <v>15</v>
      </c>
      <c r="D12" s="46">
        <v>27377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27377</v>
      </c>
      <c r="O12" s="47">
        <f t="shared" si="1"/>
        <v>0.65810096153846154</v>
      </c>
      <c r="P12" s="9"/>
    </row>
    <row r="13" spans="1:133">
      <c r="A13" s="12"/>
      <c r="B13" s="25">
        <v>314.8</v>
      </c>
      <c r="C13" s="20" t="s">
        <v>16</v>
      </c>
      <c r="D13" s="46">
        <v>26193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26193</v>
      </c>
      <c r="O13" s="47">
        <f t="shared" si="1"/>
        <v>0.62963942307692311</v>
      </c>
      <c r="P13" s="9"/>
    </row>
    <row r="14" spans="1:133">
      <c r="A14" s="12"/>
      <c r="B14" s="25">
        <v>315</v>
      </c>
      <c r="C14" s="20" t="s">
        <v>17</v>
      </c>
      <c r="D14" s="46">
        <v>2348695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2348695</v>
      </c>
      <c r="O14" s="47">
        <f t="shared" si="1"/>
        <v>56.459014423076923</v>
      </c>
      <c r="P14" s="9"/>
    </row>
    <row r="15" spans="1:133">
      <c r="A15" s="12"/>
      <c r="B15" s="25">
        <v>316</v>
      </c>
      <c r="C15" s="20" t="s">
        <v>18</v>
      </c>
      <c r="D15" s="46">
        <v>855028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855028</v>
      </c>
      <c r="O15" s="47">
        <f t="shared" si="1"/>
        <v>20.553557692307692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SUM(D17:D27)</f>
        <v>4621958</v>
      </c>
      <c r="E16" s="32">
        <f t="shared" si="3"/>
        <v>389474</v>
      </c>
      <c r="F16" s="32">
        <f t="shared" si="3"/>
        <v>0</v>
      </c>
      <c r="G16" s="32">
        <f t="shared" si="3"/>
        <v>155629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5167061</v>
      </c>
      <c r="O16" s="45">
        <f t="shared" si="1"/>
        <v>124.20819711538462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389474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389474</v>
      </c>
      <c r="O17" s="47">
        <f t="shared" si="1"/>
        <v>9.3623557692307688</v>
      </c>
      <c r="P17" s="9"/>
    </row>
    <row r="18" spans="1:16">
      <c r="A18" s="12"/>
      <c r="B18" s="25">
        <v>323.10000000000002</v>
      </c>
      <c r="C18" s="20" t="s">
        <v>20</v>
      </c>
      <c r="D18" s="46">
        <v>3829531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3829531</v>
      </c>
      <c r="O18" s="47">
        <f t="shared" si="1"/>
        <v>92.056033653846157</v>
      </c>
      <c r="P18" s="9"/>
    </row>
    <row r="19" spans="1:16">
      <c r="A19" s="12"/>
      <c r="B19" s="25">
        <v>323.39999999999998</v>
      </c>
      <c r="C19" s="20" t="s">
        <v>21</v>
      </c>
      <c r="D19" s="46">
        <v>68157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68157</v>
      </c>
      <c r="O19" s="47">
        <f t="shared" si="1"/>
        <v>1.6383894230769231</v>
      </c>
      <c r="P19" s="9"/>
    </row>
    <row r="20" spans="1:16">
      <c r="A20" s="12"/>
      <c r="B20" s="25">
        <v>323.7</v>
      </c>
      <c r="C20" s="20" t="s">
        <v>22</v>
      </c>
      <c r="D20" s="46">
        <v>712037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712037</v>
      </c>
      <c r="O20" s="47">
        <f t="shared" si="1"/>
        <v>17.116274038461537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2691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2691</v>
      </c>
      <c r="O21" s="47">
        <f t="shared" si="1"/>
        <v>6.4687499999999995E-2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12218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12218</v>
      </c>
      <c r="O22" s="47">
        <f t="shared" si="1"/>
        <v>0.29370192307692305</v>
      </c>
      <c r="P22" s="9"/>
    </row>
    <row r="23" spans="1:16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14439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14439</v>
      </c>
      <c r="O23" s="47">
        <f t="shared" si="1"/>
        <v>0.34709134615384618</v>
      </c>
      <c r="P23" s="9"/>
    </row>
    <row r="24" spans="1:16">
      <c r="A24" s="12"/>
      <c r="B24" s="25">
        <v>324.31</v>
      </c>
      <c r="C24" s="20" t="s">
        <v>27</v>
      </c>
      <c r="D24" s="46">
        <v>0</v>
      </c>
      <c r="E24" s="46">
        <v>0</v>
      </c>
      <c r="F24" s="46">
        <v>0</v>
      </c>
      <c r="G24" s="46">
        <v>3228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3228</v>
      </c>
      <c r="O24" s="47">
        <f t="shared" si="1"/>
        <v>7.7596153846153842E-2</v>
      </c>
      <c r="P24" s="9"/>
    </row>
    <row r="25" spans="1:16">
      <c r="A25" s="12"/>
      <c r="B25" s="25">
        <v>324.32</v>
      </c>
      <c r="C25" s="20" t="s">
        <v>28</v>
      </c>
      <c r="D25" s="46">
        <v>0</v>
      </c>
      <c r="E25" s="46">
        <v>0</v>
      </c>
      <c r="F25" s="46">
        <v>0</v>
      </c>
      <c r="G25" s="46">
        <v>118907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118907</v>
      </c>
      <c r="O25" s="47">
        <f t="shared" si="1"/>
        <v>2.8583413461538463</v>
      </c>
      <c r="P25" s="9"/>
    </row>
    <row r="26" spans="1:16">
      <c r="A26" s="12"/>
      <c r="B26" s="25">
        <v>324.61</v>
      </c>
      <c r="C26" s="20" t="s">
        <v>29</v>
      </c>
      <c r="D26" s="46">
        <v>0</v>
      </c>
      <c r="E26" s="46">
        <v>0</v>
      </c>
      <c r="F26" s="46">
        <v>0</v>
      </c>
      <c r="G26" s="46">
        <v>4146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4146</v>
      </c>
      <c r="O26" s="47">
        <f t="shared" si="1"/>
        <v>9.9663461538461534E-2</v>
      </c>
      <c r="P26" s="9"/>
    </row>
    <row r="27" spans="1:16">
      <c r="A27" s="12"/>
      <c r="B27" s="25">
        <v>329</v>
      </c>
      <c r="C27" s="20" t="s">
        <v>30</v>
      </c>
      <c r="D27" s="46">
        <v>12233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12233</v>
      </c>
      <c r="O27" s="47">
        <f t="shared" si="1"/>
        <v>0.2940625</v>
      </c>
      <c r="P27" s="9"/>
    </row>
    <row r="28" spans="1:16" ht="15.75">
      <c r="A28" s="29" t="s">
        <v>31</v>
      </c>
      <c r="B28" s="30"/>
      <c r="C28" s="31"/>
      <c r="D28" s="32">
        <f t="shared" ref="D28:M28" si="5">SUM(D29:D39)</f>
        <v>3719126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4337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3723463</v>
      </c>
      <c r="O28" s="45">
        <f t="shared" si="1"/>
        <v>89.50632211538462</v>
      </c>
      <c r="P28" s="10"/>
    </row>
    <row r="29" spans="1:16">
      <c r="A29" s="12"/>
      <c r="B29" s="25">
        <v>331.1</v>
      </c>
      <c r="C29" s="20" t="s">
        <v>86</v>
      </c>
      <c r="D29" s="46">
        <v>118946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118946</v>
      </c>
      <c r="O29" s="47">
        <f t="shared" si="1"/>
        <v>2.8592788461538463</v>
      </c>
      <c r="P29" s="9"/>
    </row>
    <row r="30" spans="1:16">
      <c r="A30" s="12"/>
      <c r="B30" s="25">
        <v>331.2</v>
      </c>
      <c r="C30" s="20" t="s">
        <v>87</v>
      </c>
      <c r="D30" s="46">
        <v>6035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6035</v>
      </c>
      <c r="O30" s="47">
        <f t="shared" si="1"/>
        <v>0.1450721153846154</v>
      </c>
      <c r="P30" s="9"/>
    </row>
    <row r="31" spans="1:16">
      <c r="A31" s="12"/>
      <c r="B31" s="25">
        <v>334.2</v>
      </c>
      <c r="C31" s="20" t="s">
        <v>33</v>
      </c>
      <c r="D31" s="46">
        <v>19375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19375</v>
      </c>
      <c r="O31" s="47">
        <f t="shared" si="1"/>
        <v>0.46574519230769229</v>
      </c>
      <c r="P31" s="9"/>
    </row>
    <row r="32" spans="1:16">
      <c r="A32" s="12"/>
      <c r="B32" s="25">
        <v>334.49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4337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4337</v>
      </c>
      <c r="O32" s="47">
        <f t="shared" si="1"/>
        <v>0.10425480769230769</v>
      </c>
      <c r="P32" s="9"/>
    </row>
    <row r="33" spans="1:16">
      <c r="A33" s="12"/>
      <c r="B33" s="25">
        <v>334.7</v>
      </c>
      <c r="C33" s="20" t="s">
        <v>35</v>
      </c>
      <c r="D33" s="46">
        <v>10925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10925</v>
      </c>
      <c r="O33" s="47">
        <f t="shared" si="1"/>
        <v>0.26262019230769229</v>
      </c>
      <c r="P33" s="9"/>
    </row>
    <row r="34" spans="1:16">
      <c r="A34" s="12"/>
      <c r="B34" s="25">
        <v>335.12</v>
      </c>
      <c r="C34" s="20" t="s">
        <v>36</v>
      </c>
      <c r="D34" s="46">
        <v>1079923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1079923</v>
      </c>
      <c r="O34" s="47">
        <f t="shared" si="1"/>
        <v>25.959687500000001</v>
      </c>
      <c r="P34" s="9"/>
    </row>
    <row r="35" spans="1:16">
      <c r="A35" s="12"/>
      <c r="B35" s="25">
        <v>335.15</v>
      </c>
      <c r="C35" s="20" t="s">
        <v>89</v>
      </c>
      <c r="D35" s="46">
        <v>32220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32220</v>
      </c>
      <c r="O35" s="47">
        <f t="shared" si="1"/>
        <v>0.77451923076923079</v>
      </c>
      <c r="P35" s="9"/>
    </row>
    <row r="36" spans="1:16">
      <c r="A36" s="12"/>
      <c r="B36" s="25">
        <v>335.18</v>
      </c>
      <c r="C36" s="20" t="s">
        <v>38</v>
      </c>
      <c r="D36" s="46">
        <v>2325224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2325224</v>
      </c>
      <c r="O36" s="47">
        <f t="shared" si="1"/>
        <v>55.894807692307694</v>
      </c>
      <c r="P36" s="9"/>
    </row>
    <row r="37" spans="1:16">
      <c r="A37" s="12"/>
      <c r="B37" s="25">
        <v>335.49</v>
      </c>
      <c r="C37" s="20" t="s">
        <v>39</v>
      </c>
      <c r="D37" s="46">
        <v>34078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34078</v>
      </c>
      <c r="O37" s="47">
        <f t="shared" ref="O37:O68" si="7">(N37/O$73)</f>
        <v>0.81918269230769236</v>
      </c>
      <c r="P37" s="9"/>
    </row>
    <row r="38" spans="1:16">
      <c r="A38" s="12"/>
      <c r="B38" s="25">
        <v>337.2</v>
      </c>
      <c r="C38" s="20" t="s">
        <v>40</v>
      </c>
      <c r="D38" s="46">
        <v>82400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82400</v>
      </c>
      <c r="O38" s="47">
        <f t="shared" si="7"/>
        <v>1.9807692307692308</v>
      </c>
      <c r="P38" s="9"/>
    </row>
    <row r="39" spans="1:16">
      <c r="A39" s="12"/>
      <c r="B39" s="25">
        <v>337.7</v>
      </c>
      <c r="C39" s="20" t="s">
        <v>94</v>
      </c>
      <c r="D39" s="46">
        <v>10000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10000</v>
      </c>
      <c r="O39" s="47">
        <f t="shared" si="7"/>
        <v>0.24038461538461539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SUM(D41:D55)</f>
        <v>1015606</v>
      </c>
      <c r="E40" s="32">
        <f t="shared" si="8"/>
        <v>2590995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17660008</v>
      </c>
      <c r="J40" s="32">
        <f t="shared" si="8"/>
        <v>242720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21509329</v>
      </c>
      <c r="O40" s="45">
        <f t="shared" si="7"/>
        <v>517.05117788461541</v>
      </c>
      <c r="P40" s="10"/>
    </row>
    <row r="41" spans="1:16">
      <c r="A41" s="12"/>
      <c r="B41" s="25">
        <v>341.2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242720</v>
      </c>
      <c r="K41" s="46">
        <v>0</v>
      </c>
      <c r="L41" s="46">
        <v>0</v>
      </c>
      <c r="M41" s="46">
        <v>0</v>
      </c>
      <c r="N41" s="46">
        <f t="shared" ref="N41:N55" si="9">SUM(D41:M41)</f>
        <v>242720</v>
      </c>
      <c r="O41" s="47">
        <f t="shared" si="7"/>
        <v>5.8346153846153843</v>
      </c>
      <c r="P41" s="9"/>
    </row>
    <row r="42" spans="1:16">
      <c r="A42" s="12"/>
      <c r="B42" s="25">
        <v>341.9</v>
      </c>
      <c r="C42" s="20" t="s">
        <v>49</v>
      </c>
      <c r="D42" s="46">
        <v>46885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46885</v>
      </c>
      <c r="O42" s="47">
        <f t="shared" si="7"/>
        <v>1.1270432692307693</v>
      </c>
      <c r="P42" s="9"/>
    </row>
    <row r="43" spans="1:16">
      <c r="A43" s="12"/>
      <c r="B43" s="25">
        <v>342.1</v>
      </c>
      <c r="C43" s="20" t="s">
        <v>90</v>
      </c>
      <c r="D43" s="46">
        <v>305920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305920</v>
      </c>
      <c r="O43" s="47">
        <f t="shared" si="7"/>
        <v>7.3538461538461535</v>
      </c>
      <c r="P43" s="9"/>
    </row>
    <row r="44" spans="1:16">
      <c r="A44" s="12"/>
      <c r="B44" s="25">
        <v>342.5</v>
      </c>
      <c r="C44" s="20" t="s">
        <v>50</v>
      </c>
      <c r="D44" s="46">
        <v>0</v>
      </c>
      <c r="E44" s="46">
        <v>394582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394582</v>
      </c>
      <c r="O44" s="47">
        <f t="shared" si="7"/>
        <v>9.4851442307692313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7721646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7721646</v>
      </c>
      <c r="O45" s="47">
        <f t="shared" si="7"/>
        <v>185.61649038461539</v>
      </c>
      <c r="P45" s="9"/>
    </row>
    <row r="46" spans="1:16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1662016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1662016</v>
      </c>
      <c r="O46" s="47">
        <f t="shared" si="7"/>
        <v>39.952307692307691</v>
      </c>
      <c r="P46" s="9"/>
    </row>
    <row r="47" spans="1:16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8263749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8263749</v>
      </c>
      <c r="O47" s="47">
        <f t="shared" si="7"/>
        <v>198.64781249999999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1942052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1942052</v>
      </c>
      <c r="O48" s="47">
        <f t="shared" si="7"/>
        <v>46.683942307692305</v>
      </c>
      <c r="P48" s="9"/>
    </row>
    <row r="49" spans="1:16">
      <c r="A49" s="12"/>
      <c r="B49" s="25">
        <v>343.9</v>
      </c>
      <c r="C49" s="20" t="s">
        <v>55</v>
      </c>
      <c r="D49" s="46">
        <v>3739</v>
      </c>
      <c r="E49" s="46">
        <v>0</v>
      </c>
      <c r="F49" s="46">
        <v>0</v>
      </c>
      <c r="G49" s="46">
        <v>0</v>
      </c>
      <c r="H49" s="46">
        <v>0</v>
      </c>
      <c r="I49" s="46">
        <v>12597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16336</v>
      </c>
      <c r="O49" s="47">
        <f t="shared" si="7"/>
        <v>0.39269230769230767</v>
      </c>
      <c r="P49" s="9"/>
    </row>
    <row r="50" spans="1:16">
      <c r="A50" s="12"/>
      <c r="B50" s="25">
        <v>344.9</v>
      </c>
      <c r="C50" s="20" t="s">
        <v>56</v>
      </c>
      <c r="D50" s="46">
        <v>8804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8804</v>
      </c>
      <c r="O50" s="47">
        <f t="shared" si="7"/>
        <v>0.21163461538461539</v>
      </c>
      <c r="P50" s="9"/>
    </row>
    <row r="51" spans="1:16">
      <c r="A51" s="12"/>
      <c r="B51" s="25">
        <v>347.1</v>
      </c>
      <c r="C51" s="20" t="s">
        <v>57</v>
      </c>
      <c r="D51" s="46">
        <v>10891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10891</v>
      </c>
      <c r="O51" s="47">
        <f t="shared" si="7"/>
        <v>0.26180288461538459</v>
      </c>
      <c r="P51" s="9"/>
    </row>
    <row r="52" spans="1:16">
      <c r="A52" s="12"/>
      <c r="B52" s="25">
        <v>347.2</v>
      </c>
      <c r="C52" s="20" t="s">
        <v>58</v>
      </c>
      <c r="D52" s="46">
        <v>600412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600412</v>
      </c>
      <c r="O52" s="47">
        <f t="shared" si="7"/>
        <v>14.432980769230769</v>
      </c>
      <c r="P52" s="9"/>
    </row>
    <row r="53" spans="1:16">
      <c r="A53" s="12"/>
      <c r="B53" s="25">
        <v>347.3</v>
      </c>
      <c r="C53" s="20" t="s">
        <v>59</v>
      </c>
      <c r="D53" s="46">
        <v>2353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2353</v>
      </c>
      <c r="O53" s="47">
        <f t="shared" si="7"/>
        <v>5.6562500000000002E-2</v>
      </c>
      <c r="P53" s="9"/>
    </row>
    <row r="54" spans="1:16">
      <c r="A54" s="12"/>
      <c r="B54" s="25">
        <v>347.4</v>
      </c>
      <c r="C54" s="20" t="s">
        <v>60</v>
      </c>
      <c r="D54" s="46">
        <v>158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158</v>
      </c>
      <c r="O54" s="47">
        <f t="shared" si="7"/>
        <v>3.7980769230769231E-3</v>
      </c>
      <c r="P54" s="9"/>
    </row>
    <row r="55" spans="1:16">
      <c r="A55" s="12"/>
      <c r="B55" s="25">
        <v>349</v>
      </c>
      <c r="C55" s="20" t="s">
        <v>1</v>
      </c>
      <c r="D55" s="46">
        <v>36444</v>
      </c>
      <c r="E55" s="46">
        <v>254361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290805</v>
      </c>
      <c r="O55" s="47">
        <f t="shared" si="7"/>
        <v>6.9905048076923073</v>
      </c>
      <c r="P55" s="9"/>
    </row>
    <row r="56" spans="1:16" ht="15.75">
      <c r="A56" s="29" t="s">
        <v>46</v>
      </c>
      <c r="B56" s="30"/>
      <c r="C56" s="31"/>
      <c r="D56" s="32">
        <f t="shared" ref="D56:M56" si="10">SUM(D57:D59)</f>
        <v>361763</v>
      </c>
      <c r="E56" s="32">
        <f t="shared" si="10"/>
        <v>46890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1" si="11">SUM(D56:M56)</f>
        <v>408653</v>
      </c>
      <c r="O56" s="45">
        <f t="shared" si="7"/>
        <v>9.8233894230769234</v>
      </c>
      <c r="P56" s="10"/>
    </row>
    <row r="57" spans="1:16">
      <c r="A57" s="13"/>
      <c r="B57" s="39">
        <v>351.5</v>
      </c>
      <c r="C57" s="21" t="s">
        <v>63</v>
      </c>
      <c r="D57" s="46">
        <v>267487</v>
      </c>
      <c r="E57" s="46">
        <v>46890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314377</v>
      </c>
      <c r="O57" s="47">
        <f t="shared" si="7"/>
        <v>7.5571394230769231</v>
      </c>
      <c r="P57" s="9"/>
    </row>
    <row r="58" spans="1:16">
      <c r="A58" s="13"/>
      <c r="B58" s="39">
        <v>354</v>
      </c>
      <c r="C58" s="21" t="s">
        <v>64</v>
      </c>
      <c r="D58" s="46">
        <v>91693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91693</v>
      </c>
      <c r="O58" s="47">
        <f t="shared" si="7"/>
        <v>2.2041586538461537</v>
      </c>
      <c r="P58" s="9"/>
    </row>
    <row r="59" spans="1:16">
      <c r="A59" s="13"/>
      <c r="B59" s="39">
        <v>359</v>
      </c>
      <c r="C59" s="21" t="s">
        <v>65</v>
      </c>
      <c r="D59" s="46">
        <v>2583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2583</v>
      </c>
      <c r="O59" s="47">
        <f t="shared" si="7"/>
        <v>6.2091346153846157E-2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SUM(D61:D67)</f>
        <v>5450858</v>
      </c>
      <c r="E60" s="32">
        <f t="shared" si="12"/>
        <v>387911</v>
      </c>
      <c r="F60" s="32">
        <f t="shared" si="12"/>
        <v>0</v>
      </c>
      <c r="G60" s="32">
        <f t="shared" si="12"/>
        <v>558751</v>
      </c>
      <c r="H60" s="32">
        <f t="shared" si="12"/>
        <v>0</v>
      </c>
      <c r="I60" s="32">
        <f t="shared" si="12"/>
        <v>408829</v>
      </c>
      <c r="J60" s="32">
        <f t="shared" si="12"/>
        <v>281290</v>
      </c>
      <c r="K60" s="32">
        <f t="shared" si="12"/>
        <v>1633821</v>
      </c>
      <c r="L60" s="32">
        <f t="shared" si="12"/>
        <v>0</v>
      </c>
      <c r="M60" s="32">
        <f t="shared" si="12"/>
        <v>0</v>
      </c>
      <c r="N60" s="32">
        <f t="shared" si="11"/>
        <v>8721460</v>
      </c>
      <c r="O60" s="45">
        <f t="shared" si="7"/>
        <v>209.65048076923077</v>
      </c>
      <c r="P60" s="10"/>
    </row>
    <row r="61" spans="1:16">
      <c r="A61" s="12"/>
      <c r="B61" s="25">
        <v>361.1</v>
      </c>
      <c r="C61" s="20" t="s">
        <v>67</v>
      </c>
      <c r="D61" s="46">
        <v>538614</v>
      </c>
      <c r="E61" s="46">
        <v>529214</v>
      </c>
      <c r="F61" s="46">
        <v>0</v>
      </c>
      <c r="G61" s="46">
        <v>640968</v>
      </c>
      <c r="H61" s="46">
        <v>0</v>
      </c>
      <c r="I61" s="46">
        <v>538304</v>
      </c>
      <c r="J61" s="46">
        <v>28286</v>
      </c>
      <c r="K61" s="46">
        <v>184486</v>
      </c>
      <c r="L61" s="46">
        <v>0</v>
      </c>
      <c r="M61" s="46">
        <v>0</v>
      </c>
      <c r="N61" s="46">
        <f t="shared" si="11"/>
        <v>2459872</v>
      </c>
      <c r="O61" s="47">
        <f t="shared" si="7"/>
        <v>59.131538461538462</v>
      </c>
      <c r="P61" s="9"/>
    </row>
    <row r="62" spans="1:16">
      <c r="A62" s="12"/>
      <c r="B62" s="25">
        <v>361.3</v>
      </c>
      <c r="C62" s="20" t="s">
        <v>68</v>
      </c>
      <c r="D62" s="46">
        <v>-179983</v>
      </c>
      <c r="E62" s="46">
        <v>-166362</v>
      </c>
      <c r="F62" s="46">
        <v>0</v>
      </c>
      <c r="G62" s="46">
        <v>-193806</v>
      </c>
      <c r="H62" s="46">
        <v>0</v>
      </c>
      <c r="I62" s="46">
        <v>-159112</v>
      </c>
      <c r="J62" s="46">
        <v>-8670</v>
      </c>
      <c r="K62" s="46">
        <v>-683162</v>
      </c>
      <c r="L62" s="46">
        <v>0</v>
      </c>
      <c r="M62" s="46">
        <v>0</v>
      </c>
      <c r="N62" s="46">
        <f t="shared" ref="N62:N67" si="13">SUM(D62:M62)</f>
        <v>-1391095</v>
      </c>
      <c r="O62" s="47">
        <f t="shared" si="7"/>
        <v>-33.439783653846156</v>
      </c>
      <c r="P62" s="9"/>
    </row>
    <row r="63" spans="1:16">
      <c r="A63" s="12"/>
      <c r="B63" s="25">
        <v>364</v>
      </c>
      <c r="C63" s="20" t="s">
        <v>69</v>
      </c>
      <c r="D63" s="46">
        <v>11571</v>
      </c>
      <c r="E63" s="46">
        <v>23024</v>
      </c>
      <c r="F63" s="46">
        <v>0</v>
      </c>
      <c r="G63" s="46">
        <v>111589</v>
      </c>
      <c r="H63" s="46">
        <v>0</v>
      </c>
      <c r="I63" s="46">
        <v>7519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153703</v>
      </c>
      <c r="O63" s="47">
        <f t="shared" si="7"/>
        <v>3.6947836538461538</v>
      </c>
      <c r="P63" s="9"/>
    </row>
    <row r="64" spans="1:16">
      <c r="A64" s="12"/>
      <c r="B64" s="25">
        <v>366</v>
      </c>
      <c r="C64" s="20" t="s">
        <v>70</v>
      </c>
      <c r="D64" s="46">
        <v>24096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24096</v>
      </c>
      <c r="O64" s="47">
        <f t="shared" si="7"/>
        <v>0.57923076923076922</v>
      </c>
      <c r="P64" s="9"/>
    </row>
    <row r="65" spans="1:119">
      <c r="A65" s="12"/>
      <c r="B65" s="25">
        <v>368</v>
      </c>
      <c r="C65" s="20" t="s">
        <v>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2131960</v>
      </c>
      <c r="L65" s="46">
        <v>0</v>
      </c>
      <c r="M65" s="46">
        <v>0</v>
      </c>
      <c r="N65" s="46">
        <f t="shared" si="13"/>
        <v>2131960</v>
      </c>
      <c r="O65" s="47">
        <f t="shared" si="7"/>
        <v>51.249038461538461</v>
      </c>
      <c r="P65" s="9"/>
    </row>
    <row r="66" spans="1:119">
      <c r="A66" s="12"/>
      <c r="B66" s="25">
        <v>369.3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261674</v>
      </c>
      <c r="K66" s="46">
        <v>0</v>
      </c>
      <c r="L66" s="46">
        <v>0</v>
      </c>
      <c r="M66" s="46">
        <v>0</v>
      </c>
      <c r="N66" s="46">
        <f t="shared" si="13"/>
        <v>261674</v>
      </c>
      <c r="O66" s="47">
        <f t="shared" si="7"/>
        <v>6.2902403846153847</v>
      </c>
      <c r="P66" s="9"/>
    </row>
    <row r="67" spans="1:119">
      <c r="A67" s="12"/>
      <c r="B67" s="25">
        <v>369.9</v>
      </c>
      <c r="C67" s="20" t="s">
        <v>73</v>
      </c>
      <c r="D67" s="46">
        <v>5056560</v>
      </c>
      <c r="E67" s="46">
        <v>2035</v>
      </c>
      <c r="F67" s="46">
        <v>0</v>
      </c>
      <c r="G67" s="46">
        <v>0</v>
      </c>
      <c r="H67" s="46">
        <v>0</v>
      </c>
      <c r="I67" s="46">
        <v>22118</v>
      </c>
      <c r="J67" s="46">
        <v>0</v>
      </c>
      <c r="K67" s="46">
        <v>537</v>
      </c>
      <c r="L67" s="46">
        <v>0</v>
      </c>
      <c r="M67" s="46">
        <v>0</v>
      </c>
      <c r="N67" s="46">
        <f t="shared" si="13"/>
        <v>5081250</v>
      </c>
      <c r="O67" s="47">
        <f t="shared" si="7"/>
        <v>122.14543269230769</v>
      </c>
      <c r="P67" s="9"/>
    </row>
    <row r="68" spans="1:119" ht="15.75">
      <c r="A68" s="29" t="s">
        <v>47</v>
      </c>
      <c r="B68" s="30"/>
      <c r="C68" s="31"/>
      <c r="D68" s="32">
        <f t="shared" ref="D68:M68" si="14">SUM(D69:D70)</f>
        <v>0</v>
      </c>
      <c r="E68" s="32">
        <f t="shared" si="14"/>
        <v>1805322</v>
      </c>
      <c r="F68" s="32">
        <f t="shared" si="14"/>
        <v>0</v>
      </c>
      <c r="G68" s="32">
        <f t="shared" si="14"/>
        <v>2250000</v>
      </c>
      <c r="H68" s="32">
        <f t="shared" si="14"/>
        <v>0</v>
      </c>
      <c r="I68" s="32">
        <f t="shared" si="14"/>
        <v>156094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4211416</v>
      </c>
      <c r="O68" s="45">
        <f t="shared" si="7"/>
        <v>101.23596153846154</v>
      </c>
      <c r="P68" s="9"/>
    </row>
    <row r="69" spans="1:119">
      <c r="A69" s="12"/>
      <c r="B69" s="25">
        <v>381</v>
      </c>
      <c r="C69" s="20" t="s">
        <v>74</v>
      </c>
      <c r="D69" s="46">
        <v>0</v>
      </c>
      <c r="E69" s="46">
        <v>1805322</v>
      </c>
      <c r="F69" s="46">
        <v>0</v>
      </c>
      <c r="G69" s="46">
        <v>2250000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4055322</v>
      </c>
      <c r="O69" s="47">
        <f>(N69/O$73)</f>
        <v>97.483701923076922</v>
      </c>
      <c r="P69" s="9"/>
    </row>
    <row r="70" spans="1:119" ht="15.75" thickBot="1">
      <c r="A70" s="12"/>
      <c r="B70" s="25">
        <v>389.8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156094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156094</v>
      </c>
      <c r="O70" s="47">
        <f>(N70/O$73)</f>
        <v>3.7522596153846153</v>
      </c>
      <c r="P70" s="9"/>
    </row>
    <row r="71" spans="1:119" ht="16.5" thickBot="1">
      <c r="A71" s="14" t="s">
        <v>61</v>
      </c>
      <c r="B71" s="23"/>
      <c r="C71" s="22"/>
      <c r="D71" s="15">
        <f t="shared" ref="D71:M71" si="15">SUM(D5,D16,D28,D40,D56,D60,D68)</f>
        <v>29734357</v>
      </c>
      <c r="E71" s="15">
        <f t="shared" si="15"/>
        <v>7573238</v>
      </c>
      <c r="F71" s="15">
        <f t="shared" si="15"/>
        <v>0</v>
      </c>
      <c r="G71" s="15">
        <f t="shared" si="15"/>
        <v>4668788</v>
      </c>
      <c r="H71" s="15">
        <f t="shared" si="15"/>
        <v>0</v>
      </c>
      <c r="I71" s="15">
        <f t="shared" si="15"/>
        <v>18229268</v>
      </c>
      <c r="J71" s="15">
        <f t="shared" si="15"/>
        <v>524010</v>
      </c>
      <c r="K71" s="15">
        <f t="shared" si="15"/>
        <v>1633821</v>
      </c>
      <c r="L71" s="15">
        <f t="shared" si="15"/>
        <v>0</v>
      </c>
      <c r="M71" s="15">
        <f t="shared" si="15"/>
        <v>0</v>
      </c>
      <c r="N71" s="15">
        <f>SUM(D71:M71)</f>
        <v>62363482</v>
      </c>
      <c r="O71" s="38">
        <f>(N71/O$73)</f>
        <v>1499.1221634615385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95</v>
      </c>
      <c r="M73" s="48"/>
      <c r="N73" s="48"/>
      <c r="O73" s="43">
        <v>41600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15637053</v>
      </c>
      <c r="E5" s="27">
        <f t="shared" si="0"/>
        <v>3204238</v>
      </c>
      <c r="F5" s="27">
        <f t="shared" si="0"/>
        <v>0</v>
      </c>
      <c r="G5" s="27">
        <f t="shared" si="0"/>
        <v>1716377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20557668</v>
      </c>
      <c r="O5" s="33">
        <f t="shared" ref="O5:O36" si="1">(N5/O$72)</f>
        <v>495.41324465008677</v>
      </c>
      <c r="P5" s="6"/>
    </row>
    <row r="6" spans="1:133">
      <c r="A6" s="12"/>
      <c r="B6" s="25">
        <v>311</v>
      </c>
      <c r="C6" s="20" t="s">
        <v>3</v>
      </c>
      <c r="D6" s="46">
        <v>7465256</v>
      </c>
      <c r="E6" s="46">
        <v>2907315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10372571</v>
      </c>
      <c r="O6" s="47">
        <f t="shared" si="1"/>
        <v>249.96556294582609</v>
      </c>
      <c r="P6" s="9"/>
    </row>
    <row r="7" spans="1:133">
      <c r="A7" s="12"/>
      <c r="B7" s="25">
        <v>312.10000000000002</v>
      </c>
      <c r="C7" s="20" t="s">
        <v>11</v>
      </c>
      <c r="D7" s="46">
        <v>930732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930732</v>
      </c>
      <c r="O7" s="47">
        <f t="shared" si="1"/>
        <v>22.429438982070561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296923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296923</v>
      </c>
      <c r="O8" s="47">
        <f t="shared" si="1"/>
        <v>7.1554607673028725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1716377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1716377</v>
      </c>
      <c r="O9" s="47">
        <f t="shared" si="1"/>
        <v>41.362468671679196</v>
      </c>
      <c r="P9" s="9"/>
    </row>
    <row r="10" spans="1:133">
      <c r="A10" s="12"/>
      <c r="B10" s="25">
        <v>314.10000000000002</v>
      </c>
      <c r="C10" s="20" t="s">
        <v>13</v>
      </c>
      <c r="D10" s="46">
        <v>3489898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3489898</v>
      </c>
      <c r="O10" s="47">
        <f t="shared" si="1"/>
        <v>84.102033930981293</v>
      </c>
      <c r="P10" s="9"/>
    </row>
    <row r="11" spans="1:133">
      <c r="A11" s="12"/>
      <c r="B11" s="25">
        <v>314.3</v>
      </c>
      <c r="C11" s="20" t="s">
        <v>14</v>
      </c>
      <c r="D11" s="46">
        <v>282293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282293</v>
      </c>
      <c r="O11" s="47">
        <f t="shared" si="1"/>
        <v>6.8028966647387703</v>
      </c>
      <c r="P11" s="9"/>
    </row>
    <row r="12" spans="1:133">
      <c r="A12" s="12"/>
      <c r="B12" s="25">
        <v>314.39999999999998</v>
      </c>
      <c r="C12" s="20" t="s">
        <v>15</v>
      </c>
      <c r="D12" s="46">
        <v>28374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28374</v>
      </c>
      <c r="O12" s="47">
        <f t="shared" si="1"/>
        <v>0.68377674956622325</v>
      </c>
      <c r="P12" s="9"/>
    </row>
    <row r="13" spans="1:133">
      <c r="A13" s="12"/>
      <c r="B13" s="25">
        <v>314.8</v>
      </c>
      <c r="C13" s="20" t="s">
        <v>16</v>
      </c>
      <c r="D13" s="46">
        <v>30845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30845</v>
      </c>
      <c r="O13" s="47">
        <f t="shared" si="1"/>
        <v>0.743324657798342</v>
      </c>
      <c r="P13" s="9"/>
    </row>
    <row r="14" spans="1:133">
      <c r="A14" s="12"/>
      <c r="B14" s="25">
        <v>315</v>
      </c>
      <c r="C14" s="20" t="s">
        <v>17</v>
      </c>
      <c r="D14" s="46">
        <v>2529163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2529163</v>
      </c>
      <c r="O14" s="47">
        <f t="shared" si="1"/>
        <v>60.949561403508774</v>
      </c>
      <c r="P14" s="9"/>
    </row>
    <row r="15" spans="1:133">
      <c r="A15" s="12"/>
      <c r="B15" s="25">
        <v>316</v>
      </c>
      <c r="C15" s="20" t="s">
        <v>18</v>
      </c>
      <c r="D15" s="46">
        <v>880492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880492</v>
      </c>
      <c r="O15" s="47">
        <f t="shared" si="1"/>
        <v>21.218719876614614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SUM(D17:D28)</f>
        <v>4912316</v>
      </c>
      <c r="E16" s="32">
        <f t="shared" si="3"/>
        <v>580707</v>
      </c>
      <c r="F16" s="32">
        <f t="shared" si="3"/>
        <v>0</v>
      </c>
      <c r="G16" s="32">
        <f t="shared" si="3"/>
        <v>258617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5751640</v>
      </c>
      <c r="O16" s="45">
        <f t="shared" si="1"/>
        <v>138.60709465972624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580707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580707</v>
      </c>
      <c r="O17" s="47">
        <f t="shared" si="1"/>
        <v>13.994288606130711</v>
      </c>
      <c r="P17" s="9"/>
    </row>
    <row r="18" spans="1:16">
      <c r="A18" s="12"/>
      <c r="B18" s="25">
        <v>323.10000000000002</v>
      </c>
      <c r="C18" s="20" t="s">
        <v>20</v>
      </c>
      <c r="D18" s="46">
        <v>4135324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4135324</v>
      </c>
      <c r="O18" s="47">
        <f t="shared" si="1"/>
        <v>99.655966840177371</v>
      </c>
      <c r="P18" s="9"/>
    </row>
    <row r="19" spans="1:16">
      <c r="A19" s="12"/>
      <c r="B19" s="25">
        <v>323.39999999999998</v>
      </c>
      <c r="C19" s="20" t="s">
        <v>21</v>
      </c>
      <c r="D19" s="46">
        <v>69132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69132</v>
      </c>
      <c r="O19" s="47">
        <f t="shared" si="1"/>
        <v>1.665991902834008</v>
      </c>
      <c r="P19" s="9"/>
    </row>
    <row r="20" spans="1:16">
      <c r="A20" s="12"/>
      <c r="B20" s="25">
        <v>323.7</v>
      </c>
      <c r="C20" s="20" t="s">
        <v>22</v>
      </c>
      <c r="D20" s="46">
        <v>696655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696655</v>
      </c>
      <c r="O20" s="47">
        <f t="shared" si="1"/>
        <v>16.788485637169849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2018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2018</v>
      </c>
      <c r="O21" s="47">
        <f t="shared" si="1"/>
        <v>4.8631193368035473E-2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37789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37789</v>
      </c>
      <c r="O22" s="47">
        <f t="shared" si="1"/>
        <v>0.91066608829766726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1460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1460</v>
      </c>
      <c r="O23" s="47">
        <f t="shared" si="1"/>
        <v>3.518411413148255E-2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31755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31755</v>
      </c>
      <c r="O24" s="47">
        <f t="shared" si="1"/>
        <v>0.76525448235974547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0</v>
      </c>
      <c r="F25" s="46">
        <v>0</v>
      </c>
      <c r="G25" s="46">
        <v>3957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3957</v>
      </c>
      <c r="O25" s="47">
        <f t="shared" si="1"/>
        <v>9.5358588779641415E-2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0</v>
      </c>
      <c r="F26" s="46">
        <v>0</v>
      </c>
      <c r="G26" s="46">
        <v>178528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178528</v>
      </c>
      <c r="O26" s="47">
        <f t="shared" si="1"/>
        <v>4.3022941970310393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0</v>
      </c>
      <c r="F27" s="46">
        <v>0</v>
      </c>
      <c r="G27" s="46">
        <v>3110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3110</v>
      </c>
      <c r="O27" s="47">
        <f t="shared" si="1"/>
        <v>7.4946982841719689E-2</v>
      </c>
      <c r="P27" s="9"/>
    </row>
    <row r="28" spans="1:16">
      <c r="A28" s="12"/>
      <c r="B28" s="25">
        <v>329</v>
      </c>
      <c r="C28" s="20" t="s">
        <v>30</v>
      </c>
      <c r="D28" s="46">
        <v>11205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0" si="5">SUM(D28:M28)</f>
        <v>11205</v>
      </c>
      <c r="O28" s="47">
        <f t="shared" si="1"/>
        <v>0.27002602660497399</v>
      </c>
      <c r="P28" s="9"/>
    </row>
    <row r="29" spans="1:16" ht="15.75">
      <c r="A29" s="29" t="s">
        <v>31</v>
      </c>
      <c r="B29" s="30"/>
      <c r="C29" s="31"/>
      <c r="D29" s="32">
        <f t="shared" ref="D29:M29" si="6">SUM(D30:D39)</f>
        <v>3814011</v>
      </c>
      <c r="E29" s="32">
        <f t="shared" si="6"/>
        <v>76128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12758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3902897</v>
      </c>
      <c r="O29" s="45">
        <f t="shared" si="1"/>
        <v>94.054776363986889</v>
      </c>
      <c r="P29" s="10"/>
    </row>
    <row r="30" spans="1:16">
      <c r="A30" s="12"/>
      <c r="B30" s="25">
        <v>331.1</v>
      </c>
      <c r="C30" s="20" t="s">
        <v>86</v>
      </c>
      <c r="D30" s="46">
        <v>69737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69737</v>
      </c>
      <c r="O30" s="47">
        <f t="shared" si="1"/>
        <v>1.6805716213610951</v>
      </c>
      <c r="P30" s="9"/>
    </row>
    <row r="31" spans="1:16">
      <c r="A31" s="12"/>
      <c r="B31" s="25">
        <v>331.2</v>
      </c>
      <c r="C31" s="20" t="s">
        <v>87</v>
      </c>
      <c r="D31" s="46">
        <v>176226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176226</v>
      </c>
      <c r="O31" s="47">
        <f t="shared" si="1"/>
        <v>4.2468189705031811</v>
      </c>
      <c r="P31" s="9"/>
    </row>
    <row r="32" spans="1:16">
      <c r="A32" s="12"/>
      <c r="B32" s="25">
        <v>331.5</v>
      </c>
      <c r="C32" s="20" t="s">
        <v>32</v>
      </c>
      <c r="D32" s="46">
        <v>23</v>
      </c>
      <c r="E32" s="46">
        <v>76128</v>
      </c>
      <c r="F32" s="46">
        <v>0</v>
      </c>
      <c r="G32" s="46">
        <v>0</v>
      </c>
      <c r="H32" s="46">
        <v>0</v>
      </c>
      <c r="I32" s="46">
        <v>12758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88909</v>
      </c>
      <c r="O32" s="47">
        <f t="shared" si="1"/>
        <v>2.1425920570657411</v>
      </c>
      <c r="P32" s="9"/>
    </row>
    <row r="33" spans="1:16">
      <c r="A33" s="12"/>
      <c r="B33" s="25">
        <v>331.7</v>
      </c>
      <c r="C33" s="20" t="s">
        <v>88</v>
      </c>
      <c r="D33" s="46">
        <v>11000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11000</v>
      </c>
      <c r="O33" s="47">
        <f t="shared" si="1"/>
        <v>0.26508579140158089</v>
      </c>
      <c r="P33" s="9"/>
    </row>
    <row r="34" spans="1:16">
      <c r="A34" s="12"/>
      <c r="B34" s="25">
        <v>334.2</v>
      </c>
      <c r="C34" s="20" t="s">
        <v>33</v>
      </c>
      <c r="D34" s="46">
        <v>13740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13740</v>
      </c>
      <c r="O34" s="47">
        <f t="shared" si="1"/>
        <v>0.33111625216888374</v>
      </c>
      <c r="P34" s="9"/>
    </row>
    <row r="35" spans="1:16">
      <c r="A35" s="12"/>
      <c r="B35" s="25">
        <v>335.12</v>
      </c>
      <c r="C35" s="20" t="s">
        <v>36</v>
      </c>
      <c r="D35" s="46">
        <v>1080467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1080467</v>
      </c>
      <c r="O35" s="47">
        <f t="shared" si="1"/>
        <v>26.037859070753807</v>
      </c>
      <c r="P35" s="9"/>
    </row>
    <row r="36" spans="1:16">
      <c r="A36" s="12"/>
      <c r="B36" s="25">
        <v>335.15</v>
      </c>
      <c r="C36" s="20" t="s">
        <v>89</v>
      </c>
      <c r="D36" s="46">
        <v>30502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30502</v>
      </c>
      <c r="O36" s="47">
        <f t="shared" si="1"/>
        <v>0.73505880084827457</v>
      </c>
      <c r="P36" s="9"/>
    </row>
    <row r="37" spans="1:16">
      <c r="A37" s="12"/>
      <c r="B37" s="25">
        <v>335.18</v>
      </c>
      <c r="C37" s="20" t="s">
        <v>38</v>
      </c>
      <c r="D37" s="46">
        <v>2321338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2321338</v>
      </c>
      <c r="O37" s="47">
        <f t="shared" ref="O37:O68" si="7">(N37/O$72)</f>
        <v>55.941247349142088</v>
      </c>
      <c r="P37" s="9"/>
    </row>
    <row r="38" spans="1:16">
      <c r="A38" s="12"/>
      <c r="B38" s="25">
        <v>335.49</v>
      </c>
      <c r="C38" s="20" t="s">
        <v>39</v>
      </c>
      <c r="D38" s="46">
        <v>30873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30873</v>
      </c>
      <c r="O38" s="47">
        <f t="shared" si="7"/>
        <v>0.74399942163100052</v>
      </c>
      <c r="P38" s="9"/>
    </row>
    <row r="39" spans="1:16">
      <c r="A39" s="12"/>
      <c r="B39" s="25">
        <v>337.2</v>
      </c>
      <c r="C39" s="20" t="s">
        <v>40</v>
      </c>
      <c r="D39" s="46">
        <v>80105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80105</v>
      </c>
      <c r="O39" s="47">
        <f t="shared" si="7"/>
        <v>1.9304270291112395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SUM(D41:D54)</f>
        <v>859500</v>
      </c>
      <c r="E40" s="32">
        <f t="shared" si="8"/>
        <v>2814296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16748980</v>
      </c>
      <c r="J40" s="32">
        <f t="shared" si="8"/>
        <v>386933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20809709</v>
      </c>
      <c r="O40" s="45">
        <f t="shared" si="7"/>
        <v>501.48710719105458</v>
      </c>
      <c r="P40" s="10"/>
    </row>
    <row r="41" spans="1:16">
      <c r="A41" s="12"/>
      <c r="B41" s="25">
        <v>341.2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386933</v>
      </c>
      <c r="K41" s="46">
        <v>0</v>
      </c>
      <c r="L41" s="46">
        <v>0</v>
      </c>
      <c r="M41" s="46">
        <v>0</v>
      </c>
      <c r="N41" s="46">
        <f t="shared" ref="N41:N54" si="9">SUM(D41:M41)</f>
        <v>386933</v>
      </c>
      <c r="O41" s="47">
        <f t="shared" si="7"/>
        <v>9.3245855022170812</v>
      </c>
      <c r="P41" s="9"/>
    </row>
    <row r="42" spans="1:16">
      <c r="A42" s="12"/>
      <c r="B42" s="25">
        <v>341.9</v>
      </c>
      <c r="C42" s="20" t="s">
        <v>49</v>
      </c>
      <c r="D42" s="46">
        <v>44969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44969</v>
      </c>
      <c r="O42" s="47">
        <f t="shared" si="7"/>
        <v>1.0836948139579718</v>
      </c>
      <c r="P42" s="9"/>
    </row>
    <row r="43" spans="1:16">
      <c r="A43" s="12"/>
      <c r="B43" s="25">
        <v>342.1</v>
      </c>
      <c r="C43" s="20" t="s">
        <v>90</v>
      </c>
      <c r="D43" s="46">
        <v>267215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267215</v>
      </c>
      <c r="O43" s="47">
        <f t="shared" si="7"/>
        <v>6.43953634085213</v>
      </c>
      <c r="P43" s="9"/>
    </row>
    <row r="44" spans="1:16">
      <c r="A44" s="12"/>
      <c r="B44" s="25">
        <v>342.5</v>
      </c>
      <c r="C44" s="20" t="s">
        <v>50</v>
      </c>
      <c r="D44" s="46">
        <v>0</v>
      </c>
      <c r="E44" s="46">
        <v>631163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631163</v>
      </c>
      <c r="O44" s="47">
        <f t="shared" si="7"/>
        <v>15.210213032581454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7227074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7227074</v>
      </c>
      <c r="O45" s="47">
        <f t="shared" si="7"/>
        <v>174.16314825525353</v>
      </c>
      <c r="P45" s="9"/>
    </row>
    <row r="46" spans="1:16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1554732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1554732</v>
      </c>
      <c r="O46" s="47">
        <f t="shared" si="7"/>
        <v>37.467032967032964</v>
      </c>
      <c r="P46" s="9"/>
    </row>
    <row r="47" spans="1:16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7953782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7953782</v>
      </c>
      <c r="O47" s="47">
        <f t="shared" si="7"/>
        <v>191.67587237324079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1940969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1940969</v>
      </c>
      <c r="O48" s="47">
        <f t="shared" si="7"/>
        <v>46.774845768266822</v>
      </c>
      <c r="P48" s="9"/>
    </row>
    <row r="49" spans="1:16">
      <c r="A49" s="12"/>
      <c r="B49" s="25">
        <v>343.9</v>
      </c>
      <c r="C49" s="20" t="s">
        <v>55</v>
      </c>
      <c r="D49" s="46">
        <v>4183</v>
      </c>
      <c r="E49" s="46">
        <v>0</v>
      </c>
      <c r="F49" s="46">
        <v>0</v>
      </c>
      <c r="G49" s="46">
        <v>0</v>
      </c>
      <c r="H49" s="46">
        <v>0</v>
      </c>
      <c r="I49" s="46">
        <v>13392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17575</v>
      </c>
      <c r="O49" s="47">
        <f t="shared" si="7"/>
        <v>0.42353479853479853</v>
      </c>
      <c r="P49" s="9"/>
    </row>
    <row r="50" spans="1:16">
      <c r="A50" s="12"/>
      <c r="B50" s="25">
        <v>344.9</v>
      </c>
      <c r="C50" s="20" t="s">
        <v>56</v>
      </c>
      <c r="D50" s="46">
        <v>7664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7664</v>
      </c>
      <c r="O50" s="47">
        <f t="shared" si="7"/>
        <v>0.18469250048197416</v>
      </c>
      <c r="P50" s="9"/>
    </row>
    <row r="51" spans="1:16">
      <c r="A51" s="12"/>
      <c r="B51" s="25">
        <v>347.1</v>
      </c>
      <c r="C51" s="20" t="s">
        <v>57</v>
      </c>
      <c r="D51" s="46">
        <v>11027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11027</v>
      </c>
      <c r="O51" s="47">
        <f t="shared" si="7"/>
        <v>0.2657364565259302</v>
      </c>
      <c r="P51" s="9"/>
    </row>
    <row r="52" spans="1:16">
      <c r="A52" s="12"/>
      <c r="B52" s="25">
        <v>347.2</v>
      </c>
      <c r="C52" s="20" t="s">
        <v>58</v>
      </c>
      <c r="D52" s="46">
        <v>499766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499766</v>
      </c>
      <c r="O52" s="47">
        <f t="shared" si="7"/>
        <v>12.043715056872951</v>
      </c>
      <c r="P52" s="9"/>
    </row>
    <row r="53" spans="1:16">
      <c r="A53" s="12"/>
      <c r="B53" s="25">
        <v>347.3</v>
      </c>
      <c r="C53" s="20" t="s">
        <v>59</v>
      </c>
      <c r="D53" s="46">
        <v>3144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3144</v>
      </c>
      <c r="O53" s="47">
        <f t="shared" si="7"/>
        <v>7.5766338924233664E-2</v>
      </c>
      <c r="P53" s="9"/>
    </row>
    <row r="54" spans="1:16">
      <c r="A54" s="12"/>
      <c r="B54" s="25">
        <v>349</v>
      </c>
      <c r="C54" s="20" t="s">
        <v>1</v>
      </c>
      <c r="D54" s="46">
        <v>21532</v>
      </c>
      <c r="E54" s="46">
        <v>242164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263696</v>
      </c>
      <c r="O54" s="47">
        <f t="shared" si="7"/>
        <v>6.3547329863119337</v>
      </c>
      <c r="P54" s="9"/>
    </row>
    <row r="55" spans="1:16" ht="15.75">
      <c r="A55" s="29" t="s">
        <v>46</v>
      </c>
      <c r="B55" s="30"/>
      <c r="C55" s="31"/>
      <c r="D55" s="32">
        <f t="shared" ref="D55:M55" si="10">SUM(D56:D58)</f>
        <v>400749</v>
      </c>
      <c r="E55" s="32">
        <f t="shared" si="10"/>
        <v>103622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504371</v>
      </c>
      <c r="O55" s="45">
        <f t="shared" si="7"/>
        <v>12.154689608636977</v>
      </c>
      <c r="P55" s="10"/>
    </row>
    <row r="56" spans="1:16">
      <c r="A56" s="13"/>
      <c r="B56" s="39">
        <v>351.5</v>
      </c>
      <c r="C56" s="21" t="s">
        <v>63</v>
      </c>
      <c r="D56" s="46">
        <v>330342</v>
      </c>
      <c r="E56" s="46">
        <v>103622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433964</v>
      </c>
      <c r="O56" s="47">
        <f t="shared" si="7"/>
        <v>10.457971852708695</v>
      </c>
      <c r="P56" s="9"/>
    </row>
    <row r="57" spans="1:16">
      <c r="A57" s="13"/>
      <c r="B57" s="39">
        <v>354</v>
      </c>
      <c r="C57" s="21" t="s">
        <v>64</v>
      </c>
      <c r="D57" s="46">
        <v>116149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116149</v>
      </c>
      <c r="O57" s="47">
        <f t="shared" si="7"/>
        <v>2.7990408714092925</v>
      </c>
      <c r="P57" s="9"/>
    </row>
    <row r="58" spans="1:16">
      <c r="A58" s="13"/>
      <c r="B58" s="39">
        <v>359</v>
      </c>
      <c r="C58" s="21" t="s">
        <v>65</v>
      </c>
      <c r="D58" s="46">
        <v>-45742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-45742</v>
      </c>
      <c r="O58" s="47">
        <f t="shared" si="7"/>
        <v>-1.1023231154810103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SUM(D60:D66)</f>
        <v>5808858</v>
      </c>
      <c r="E59" s="32">
        <f t="shared" si="12"/>
        <v>867555</v>
      </c>
      <c r="F59" s="32">
        <f t="shared" si="12"/>
        <v>0</v>
      </c>
      <c r="G59" s="32">
        <f t="shared" si="12"/>
        <v>1355396</v>
      </c>
      <c r="H59" s="32">
        <f t="shared" si="12"/>
        <v>0</v>
      </c>
      <c r="I59" s="32">
        <f t="shared" si="12"/>
        <v>971039</v>
      </c>
      <c r="J59" s="32">
        <f t="shared" si="12"/>
        <v>798946</v>
      </c>
      <c r="K59" s="32">
        <f t="shared" si="12"/>
        <v>3391262</v>
      </c>
      <c r="L59" s="32">
        <f t="shared" si="12"/>
        <v>0</v>
      </c>
      <c r="M59" s="32">
        <f t="shared" si="12"/>
        <v>0</v>
      </c>
      <c r="N59" s="32">
        <f t="shared" si="11"/>
        <v>13193056</v>
      </c>
      <c r="O59" s="45">
        <f t="shared" si="7"/>
        <v>317.93560825139775</v>
      </c>
      <c r="P59" s="10"/>
    </row>
    <row r="60" spans="1:16">
      <c r="A60" s="12"/>
      <c r="B60" s="25">
        <v>361.1</v>
      </c>
      <c r="C60" s="20" t="s">
        <v>67</v>
      </c>
      <c r="D60" s="46">
        <v>654049</v>
      </c>
      <c r="E60" s="46">
        <v>601582</v>
      </c>
      <c r="F60" s="46">
        <v>0</v>
      </c>
      <c r="G60" s="46">
        <v>701810</v>
      </c>
      <c r="H60" s="46">
        <v>0</v>
      </c>
      <c r="I60" s="46">
        <v>637527</v>
      </c>
      <c r="J60" s="46">
        <v>39306</v>
      </c>
      <c r="K60" s="46">
        <v>185538</v>
      </c>
      <c r="L60" s="46">
        <v>0</v>
      </c>
      <c r="M60" s="46">
        <v>0</v>
      </c>
      <c r="N60" s="46">
        <f t="shared" si="11"/>
        <v>2819812</v>
      </c>
      <c r="O60" s="47">
        <f t="shared" si="7"/>
        <v>67.95382687487951</v>
      </c>
      <c r="P60" s="9"/>
    </row>
    <row r="61" spans="1:16">
      <c r="A61" s="12"/>
      <c r="B61" s="25">
        <v>361.3</v>
      </c>
      <c r="C61" s="20" t="s">
        <v>68</v>
      </c>
      <c r="D61" s="46">
        <v>268069</v>
      </c>
      <c r="E61" s="46">
        <v>245928</v>
      </c>
      <c r="F61" s="46">
        <v>0</v>
      </c>
      <c r="G61" s="46">
        <v>314569</v>
      </c>
      <c r="H61" s="46">
        <v>0</v>
      </c>
      <c r="I61" s="46">
        <v>284897</v>
      </c>
      <c r="J61" s="46">
        <v>17960</v>
      </c>
      <c r="K61" s="46">
        <v>1034311</v>
      </c>
      <c r="L61" s="46">
        <v>0</v>
      </c>
      <c r="M61" s="46">
        <v>0</v>
      </c>
      <c r="N61" s="46">
        <f t="shared" ref="N61:N66" si="13">SUM(D61:M61)</f>
        <v>2165734</v>
      </c>
      <c r="O61" s="47">
        <f t="shared" si="7"/>
        <v>52.191391941391942</v>
      </c>
      <c r="P61" s="9"/>
    </row>
    <row r="62" spans="1:16">
      <c r="A62" s="12"/>
      <c r="B62" s="25">
        <v>364</v>
      </c>
      <c r="C62" s="20" t="s">
        <v>69</v>
      </c>
      <c r="D62" s="46">
        <v>20205</v>
      </c>
      <c r="E62" s="46">
        <v>20018</v>
      </c>
      <c r="F62" s="46">
        <v>0</v>
      </c>
      <c r="G62" s="46">
        <v>339017</v>
      </c>
      <c r="H62" s="46">
        <v>0</v>
      </c>
      <c r="I62" s="46">
        <v>-4771</v>
      </c>
      <c r="J62" s="46">
        <v>-2546</v>
      </c>
      <c r="K62" s="46">
        <v>0</v>
      </c>
      <c r="L62" s="46">
        <v>0</v>
      </c>
      <c r="M62" s="46">
        <v>0</v>
      </c>
      <c r="N62" s="46">
        <f t="shared" si="13"/>
        <v>371923</v>
      </c>
      <c r="O62" s="47">
        <f t="shared" si="7"/>
        <v>8.9628638904954698</v>
      </c>
      <c r="P62" s="9"/>
    </row>
    <row r="63" spans="1:16">
      <c r="A63" s="12"/>
      <c r="B63" s="25">
        <v>366</v>
      </c>
      <c r="C63" s="20" t="s">
        <v>70</v>
      </c>
      <c r="D63" s="46">
        <v>42961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42961</v>
      </c>
      <c r="O63" s="47">
        <f t="shared" si="7"/>
        <v>1.0353046076730288</v>
      </c>
      <c r="P63" s="9"/>
    </row>
    <row r="64" spans="1:16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2171413</v>
      </c>
      <c r="L64" s="46">
        <v>0</v>
      </c>
      <c r="M64" s="46">
        <v>0</v>
      </c>
      <c r="N64" s="46">
        <f t="shared" si="13"/>
        <v>2171413</v>
      </c>
      <c r="O64" s="47">
        <f t="shared" si="7"/>
        <v>52.328248505880083</v>
      </c>
      <c r="P64" s="9"/>
    </row>
    <row r="65" spans="1:119">
      <c r="A65" s="12"/>
      <c r="B65" s="25">
        <v>369.3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744226</v>
      </c>
      <c r="K65" s="46">
        <v>0</v>
      </c>
      <c r="L65" s="46">
        <v>0</v>
      </c>
      <c r="M65" s="46">
        <v>0</v>
      </c>
      <c r="N65" s="46">
        <f t="shared" si="13"/>
        <v>744226</v>
      </c>
      <c r="O65" s="47">
        <f t="shared" si="7"/>
        <v>17.934885290148447</v>
      </c>
      <c r="P65" s="9"/>
    </row>
    <row r="66" spans="1:119">
      <c r="A66" s="12"/>
      <c r="B66" s="25">
        <v>369.9</v>
      </c>
      <c r="C66" s="20" t="s">
        <v>73</v>
      </c>
      <c r="D66" s="46">
        <v>4823574</v>
      </c>
      <c r="E66" s="46">
        <v>27</v>
      </c>
      <c r="F66" s="46">
        <v>0</v>
      </c>
      <c r="G66" s="46">
        <v>0</v>
      </c>
      <c r="H66" s="46">
        <v>0</v>
      </c>
      <c r="I66" s="46">
        <v>53386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4876987</v>
      </c>
      <c r="O66" s="47">
        <f t="shared" si="7"/>
        <v>117.52908714092925</v>
      </c>
      <c r="P66" s="9"/>
    </row>
    <row r="67" spans="1:119" ht="15.75">
      <c r="A67" s="29" t="s">
        <v>47</v>
      </c>
      <c r="B67" s="30"/>
      <c r="C67" s="31"/>
      <c r="D67" s="32">
        <f t="shared" ref="D67:M67" si="14">SUM(D68:D69)</f>
        <v>0</v>
      </c>
      <c r="E67" s="32">
        <f t="shared" si="14"/>
        <v>2613542</v>
      </c>
      <c r="F67" s="32">
        <f t="shared" si="14"/>
        <v>0</v>
      </c>
      <c r="G67" s="32">
        <f t="shared" si="14"/>
        <v>2250000</v>
      </c>
      <c r="H67" s="32">
        <f t="shared" si="14"/>
        <v>0</v>
      </c>
      <c r="I67" s="32">
        <f t="shared" si="14"/>
        <v>275591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5139133</v>
      </c>
      <c r="O67" s="45">
        <f t="shared" si="7"/>
        <v>123.84646712936187</v>
      </c>
      <c r="P67" s="9"/>
    </row>
    <row r="68" spans="1:119">
      <c r="A68" s="12"/>
      <c r="B68" s="25">
        <v>381</v>
      </c>
      <c r="C68" s="20" t="s">
        <v>74</v>
      </c>
      <c r="D68" s="46">
        <v>0</v>
      </c>
      <c r="E68" s="46">
        <v>2613542</v>
      </c>
      <c r="F68" s="46">
        <v>0</v>
      </c>
      <c r="G68" s="46">
        <v>2250000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4863542</v>
      </c>
      <c r="O68" s="47">
        <f t="shared" si="7"/>
        <v>117.20508000771159</v>
      </c>
      <c r="P68" s="9"/>
    </row>
    <row r="69" spans="1:119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275591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275591</v>
      </c>
      <c r="O69" s="47">
        <f>(N69/O$72)</f>
        <v>6.6413871216502791</v>
      </c>
      <c r="P69" s="9"/>
    </row>
    <row r="70" spans="1:119" ht="16.5" thickBot="1">
      <c r="A70" s="14" t="s">
        <v>61</v>
      </c>
      <c r="B70" s="23"/>
      <c r="C70" s="22"/>
      <c r="D70" s="15">
        <f t="shared" ref="D70:M70" si="15">SUM(D5,D16,D29,D40,D55,D59,D67)</f>
        <v>31432487</v>
      </c>
      <c r="E70" s="15">
        <f t="shared" si="15"/>
        <v>10260088</v>
      </c>
      <c r="F70" s="15">
        <f t="shared" si="15"/>
        <v>0</v>
      </c>
      <c r="G70" s="15">
        <f t="shared" si="15"/>
        <v>5580390</v>
      </c>
      <c r="H70" s="15">
        <f t="shared" si="15"/>
        <v>0</v>
      </c>
      <c r="I70" s="15">
        <f t="shared" si="15"/>
        <v>18008368</v>
      </c>
      <c r="J70" s="15">
        <f t="shared" si="15"/>
        <v>1185879</v>
      </c>
      <c r="K70" s="15">
        <f t="shared" si="15"/>
        <v>3391262</v>
      </c>
      <c r="L70" s="15">
        <f t="shared" si="15"/>
        <v>0</v>
      </c>
      <c r="M70" s="15">
        <f t="shared" si="15"/>
        <v>0</v>
      </c>
      <c r="N70" s="15">
        <f>SUM(D70:M70)</f>
        <v>69858474</v>
      </c>
      <c r="O70" s="38">
        <f>(N70/O$72)</f>
        <v>1683.498987854251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91</v>
      </c>
      <c r="M72" s="48"/>
      <c r="N72" s="48"/>
      <c r="O72" s="43">
        <v>41496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17017213</v>
      </c>
      <c r="E5" s="27">
        <f t="shared" si="0"/>
        <v>3815794</v>
      </c>
      <c r="F5" s="27">
        <f t="shared" si="0"/>
        <v>0</v>
      </c>
      <c r="G5" s="27">
        <f t="shared" si="0"/>
        <v>1728973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22561980</v>
      </c>
      <c r="O5" s="33">
        <f t="shared" ref="O5:O36" si="1">(N5/O$72)</f>
        <v>529.25123152709364</v>
      </c>
      <c r="P5" s="6"/>
    </row>
    <row r="6" spans="1:133">
      <c r="A6" s="12"/>
      <c r="B6" s="25">
        <v>311</v>
      </c>
      <c r="C6" s="20" t="s">
        <v>3</v>
      </c>
      <c r="D6" s="46">
        <v>8909556</v>
      </c>
      <c r="E6" s="46">
        <v>3504003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12413559</v>
      </c>
      <c r="O6" s="47">
        <f t="shared" si="1"/>
        <v>291.19303307529907</v>
      </c>
      <c r="P6" s="9"/>
    </row>
    <row r="7" spans="1:133">
      <c r="A7" s="12"/>
      <c r="B7" s="25">
        <v>312.10000000000002</v>
      </c>
      <c r="C7" s="20" t="s">
        <v>11</v>
      </c>
      <c r="D7" s="46">
        <v>1014822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1014822</v>
      </c>
      <c r="O7" s="47">
        <f t="shared" si="1"/>
        <v>23.805348346235046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311791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311791</v>
      </c>
      <c r="O8" s="47">
        <f t="shared" si="1"/>
        <v>7.3138869340839783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1728973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1728973</v>
      </c>
      <c r="O9" s="47">
        <f t="shared" si="1"/>
        <v>40.557658925639224</v>
      </c>
      <c r="P9" s="9"/>
    </row>
    <row r="10" spans="1:133">
      <c r="A10" s="12"/>
      <c r="B10" s="25">
        <v>314.10000000000002</v>
      </c>
      <c r="C10" s="20" t="s">
        <v>13</v>
      </c>
      <c r="D10" s="46">
        <v>3071673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3071673</v>
      </c>
      <c r="O10" s="47">
        <f t="shared" si="1"/>
        <v>72.054257565095</v>
      </c>
      <c r="P10" s="9"/>
    </row>
    <row r="11" spans="1:133">
      <c r="A11" s="12"/>
      <c r="B11" s="25">
        <v>314.3</v>
      </c>
      <c r="C11" s="20" t="s">
        <v>14</v>
      </c>
      <c r="D11" s="46">
        <v>285307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285307</v>
      </c>
      <c r="O11" s="47">
        <f t="shared" si="1"/>
        <v>6.6926342950973492</v>
      </c>
      <c r="P11" s="9"/>
    </row>
    <row r="12" spans="1:133">
      <c r="A12" s="12"/>
      <c r="B12" s="25">
        <v>314.39999999999998</v>
      </c>
      <c r="C12" s="20" t="s">
        <v>15</v>
      </c>
      <c r="D12" s="46">
        <v>28428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28428</v>
      </c>
      <c r="O12" s="47">
        <f t="shared" si="1"/>
        <v>0.66685432793807176</v>
      </c>
      <c r="P12" s="9"/>
    </row>
    <row r="13" spans="1:133">
      <c r="A13" s="12"/>
      <c r="B13" s="25">
        <v>314.8</v>
      </c>
      <c r="C13" s="20" t="s">
        <v>16</v>
      </c>
      <c r="D13" s="46">
        <v>28644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28644</v>
      </c>
      <c r="O13" s="47">
        <f t="shared" si="1"/>
        <v>0.67192118226600983</v>
      </c>
      <c r="P13" s="9"/>
    </row>
    <row r="14" spans="1:133">
      <c r="A14" s="12"/>
      <c r="B14" s="25">
        <v>315</v>
      </c>
      <c r="C14" s="20" t="s">
        <v>17</v>
      </c>
      <c r="D14" s="46">
        <v>2765480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2765480</v>
      </c>
      <c r="O14" s="47">
        <f t="shared" si="1"/>
        <v>64.871686605676757</v>
      </c>
      <c r="P14" s="9"/>
    </row>
    <row r="15" spans="1:133">
      <c r="A15" s="12"/>
      <c r="B15" s="25">
        <v>316</v>
      </c>
      <c r="C15" s="20" t="s">
        <v>18</v>
      </c>
      <c r="D15" s="46">
        <v>913303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913303</v>
      </c>
      <c r="O15" s="47">
        <f t="shared" si="1"/>
        <v>21.423950269763079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SUM(D17:D28)</f>
        <v>4835026</v>
      </c>
      <c r="E16" s="32">
        <f t="shared" si="3"/>
        <v>279128</v>
      </c>
      <c r="F16" s="32">
        <f t="shared" si="3"/>
        <v>0</v>
      </c>
      <c r="G16" s="32">
        <f t="shared" si="3"/>
        <v>123092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5237246</v>
      </c>
      <c r="O16" s="45">
        <f t="shared" si="1"/>
        <v>122.85353037766831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279128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279128</v>
      </c>
      <c r="O17" s="47">
        <f t="shared" si="1"/>
        <v>6.5476894205958249</v>
      </c>
      <c r="P17" s="9"/>
    </row>
    <row r="18" spans="1:16">
      <c r="A18" s="12"/>
      <c r="B18" s="25">
        <v>323.10000000000002</v>
      </c>
      <c r="C18" s="20" t="s">
        <v>20</v>
      </c>
      <c r="D18" s="46">
        <v>4043506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4043506</v>
      </c>
      <c r="O18" s="47">
        <f t="shared" si="1"/>
        <v>94.85118461177575</v>
      </c>
      <c r="P18" s="9"/>
    </row>
    <row r="19" spans="1:16">
      <c r="A19" s="12"/>
      <c r="B19" s="25">
        <v>323.39999999999998</v>
      </c>
      <c r="C19" s="20" t="s">
        <v>21</v>
      </c>
      <c r="D19" s="46">
        <v>69159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69159</v>
      </c>
      <c r="O19" s="47">
        <f t="shared" si="1"/>
        <v>1.6223082336382828</v>
      </c>
      <c r="P19" s="9"/>
    </row>
    <row r="20" spans="1:16">
      <c r="A20" s="12"/>
      <c r="B20" s="25">
        <v>323.7</v>
      </c>
      <c r="C20" s="20" t="s">
        <v>22</v>
      </c>
      <c r="D20" s="46">
        <v>713026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713026</v>
      </c>
      <c r="O20" s="47">
        <f t="shared" si="1"/>
        <v>16.725920713112831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2538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2538</v>
      </c>
      <c r="O21" s="47">
        <f t="shared" si="1"/>
        <v>5.9535538353272341E-2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15980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15980</v>
      </c>
      <c r="O22" s="47">
        <f t="shared" si="1"/>
        <v>0.37485338963171477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5307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5307</v>
      </c>
      <c r="O23" s="47">
        <f t="shared" si="1"/>
        <v>0.12448979591836734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3211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3211</v>
      </c>
      <c r="O24" s="47">
        <f t="shared" si="1"/>
        <v>7.5322542810227544E-2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0</v>
      </c>
      <c r="F25" s="46">
        <v>0</v>
      </c>
      <c r="G25" s="46">
        <v>11814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11814</v>
      </c>
      <c r="O25" s="47">
        <f t="shared" si="1"/>
        <v>0.27712878254750178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0</v>
      </c>
      <c r="F26" s="46">
        <v>0</v>
      </c>
      <c r="G26" s="46">
        <v>80614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80614</v>
      </c>
      <c r="O26" s="47">
        <f t="shared" si="1"/>
        <v>1.8910157166314803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0</v>
      </c>
      <c r="F27" s="46">
        <v>0</v>
      </c>
      <c r="G27" s="46">
        <v>3628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3628</v>
      </c>
      <c r="O27" s="47">
        <f t="shared" si="1"/>
        <v>8.5104386582219096E-2</v>
      </c>
      <c r="P27" s="9"/>
    </row>
    <row r="28" spans="1:16">
      <c r="A28" s="12"/>
      <c r="B28" s="25">
        <v>329</v>
      </c>
      <c r="C28" s="20" t="s">
        <v>30</v>
      </c>
      <c r="D28" s="46">
        <v>9335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9335</v>
      </c>
      <c r="O28" s="47">
        <f t="shared" si="1"/>
        <v>0.21897724607084212</v>
      </c>
      <c r="P28" s="9"/>
    </row>
    <row r="29" spans="1:16" ht="15.75">
      <c r="A29" s="29" t="s">
        <v>31</v>
      </c>
      <c r="B29" s="30"/>
      <c r="C29" s="31"/>
      <c r="D29" s="32">
        <f t="shared" ref="D29:M29" si="5">SUM(D30:D38)</f>
        <v>3838432</v>
      </c>
      <c r="E29" s="32">
        <f t="shared" si="5"/>
        <v>64226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289716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4192374</v>
      </c>
      <c r="O29" s="45">
        <f t="shared" si="1"/>
        <v>98.343279380717803</v>
      </c>
      <c r="P29" s="10"/>
    </row>
    <row r="30" spans="1:16">
      <c r="A30" s="12"/>
      <c r="B30" s="25">
        <v>331.5</v>
      </c>
      <c r="C30" s="20" t="s">
        <v>32</v>
      </c>
      <c r="D30" s="46">
        <v>138719</v>
      </c>
      <c r="E30" s="46">
        <v>64226</v>
      </c>
      <c r="F30" s="46">
        <v>0</v>
      </c>
      <c r="G30" s="46">
        <v>0</v>
      </c>
      <c r="H30" s="46">
        <v>0</v>
      </c>
      <c r="I30" s="46">
        <v>178611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381556</v>
      </c>
      <c r="O30" s="47">
        <f t="shared" si="1"/>
        <v>8.9504105090311992</v>
      </c>
      <c r="P30" s="9"/>
    </row>
    <row r="31" spans="1:16">
      <c r="A31" s="12"/>
      <c r="B31" s="25">
        <v>334.2</v>
      </c>
      <c r="C31" s="20" t="s">
        <v>33</v>
      </c>
      <c r="D31" s="46">
        <v>15144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15144</v>
      </c>
      <c r="O31" s="47">
        <f t="shared" si="1"/>
        <v>0.35524278676988036</v>
      </c>
      <c r="P31" s="9"/>
    </row>
    <row r="32" spans="1:16">
      <c r="A32" s="12"/>
      <c r="B32" s="25">
        <v>334.49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111105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111105</v>
      </c>
      <c r="O32" s="47">
        <f t="shared" si="1"/>
        <v>2.6062631949331458</v>
      </c>
      <c r="P32" s="9"/>
    </row>
    <row r="33" spans="1:16">
      <c r="A33" s="12"/>
      <c r="B33" s="25">
        <v>334.7</v>
      </c>
      <c r="C33" s="20" t="s">
        <v>35</v>
      </c>
      <c r="D33" s="46">
        <v>11462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11462</v>
      </c>
      <c r="O33" s="47">
        <f t="shared" si="1"/>
        <v>0.26887168660567673</v>
      </c>
      <c r="P33" s="9"/>
    </row>
    <row r="34" spans="1:16">
      <c r="A34" s="12"/>
      <c r="B34" s="25">
        <v>335.12</v>
      </c>
      <c r="C34" s="20" t="s">
        <v>36</v>
      </c>
      <c r="D34" s="46">
        <v>1086916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1086916</v>
      </c>
      <c r="O34" s="47">
        <f t="shared" si="1"/>
        <v>25.496504808820081</v>
      </c>
      <c r="P34" s="9"/>
    </row>
    <row r="35" spans="1:16">
      <c r="A35" s="12"/>
      <c r="B35" s="25">
        <v>335.13</v>
      </c>
      <c r="C35" s="20" t="s">
        <v>37</v>
      </c>
      <c r="D35" s="46">
        <v>36903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36903</v>
      </c>
      <c r="O35" s="47">
        <f t="shared" si="1"/>
        <v>0.86565798733286414</v>
      </c>
      <c r="P35" s="9"/>
    </row>
    <row r="36" spans="1:16">
      <c r="A36" s="12"/>
      <c r="B36" s="25">
        <v>335.18</v>
      </c>
      <c r="C36" s="20" t="s">
        <v>38</v>
      </c>
      <c r="D36" s="46">
        <v>2437140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2437140</v>
      </c>
      <c r="O36" s="47">
        <f t="shared" si="1"/>
        <v>57.169598874032374</v>
      </c>
      <c r="P36" s="9"/>
    </row>
    <row r="37" spans="1:16">
      <c r="A37" s="12"/>
      <c r="B37" s="25">
        <v>335.49</v>
      </c>
      <c r="C37" s="20" t="s">
        <v>39</v>
      </c>
      <c r="D37" s="46">
        <v>32043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32043</v>
      </c>
      <c r="O37" s="47">
        <f t="shared" ref="O37:O68" si="7">(N37/O$72)</f>
        <v>0.75165376495425762</v>
      </c>
      <c r="P37" s="9"/>
    </row>
    <row r="38" spans="1:16">
      <c r="A38" s="12"/>
      <c r="B38" s="25">
        <v>337.2</v>
      </c>
      <c r="C38" s="20" t="s">
        <v>40</v>
      </c>
      <c r="D38" s="46">
        <v>80105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80105</v>
      </c>
      <c r="O38" s="47">
        <f t="shared" si="7"/>
        <v>1.8790757682383299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SUM(D40:D53)</f>
        <v>952472</v>
      </c>
      <c r="E39" s="32">
        <f t="shared" si="8"/>
        <v>2657327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16788678</v>
      </c>
      <c r="J39" s="32">
        <f t="shared" si="8"/>
        <v>470923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20869400</v>
      </c>
      <c r="O39" s="45">
        <f t="shared" si="7"/>
        <v>489.54726718273514</v>
      </c>
      <c r="P39" s="10"/>
    </row>
    <row r="40" spans="1:16">
      <c r="A40" s="12"/>
      <c r="B40" s="25">
        <v>341.2</v>
      </c>
      <c r="C40" s="20" t="s">
        <v>48</v>
      </c>
      <c r="D40" s="46">
        <v>74805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470923</v>
      </c>
      <c r="K40" s="46">
        <v>0</v>
      </c>
      <c r="L40" s="46">
        <v>0</v>
      </c>
      <c r="M40" s="46">
        <v>0</v>
      </c>
      <c r="N40" s="46">
        <f>SUM(D40:M40)</f>
        <v>545728</v>
      </c>
      <c r="O40" s="47">
        <f t="shared" si="7"/>
        <v>12.801501290171242</v>
      </c>
      <c r="P40" s="9"/>
    </row>
    <row r="41" spans="1:16">
      <c r="A41" s="12"/>
      <c r="B41" s="25">
        <v>341.9</v>
      </c>
      <c r="C41" s="20" t="s">
        <v>49</v>
      </c>
      <c r="D41" s="46">
        <v>251448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2" si="9">SUM(D41:M41)</f>
        <v>251448</v>
      </c>
      <c r="O41" s="47">
        <f t="shared" si="7"/>
        <v>5.8983814215341308</v>
      </c>
      <c r="P41" s="9"/>
    </row>
    <row r="42" spans="1:16">
      <c r="A42" s="12"/>
      <c r="B42" s="25">
        <v>342.5</v>
      </c>
      <c r="C42" s="20" t="s">
        <v>50</v>
      </c>
      <c r="D42" s="46">
        <v>0</v>
      </c>
      <c r="E42" s="46">
        <v>318014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318014</v>
      </c>
      <c r="O42" s="47">
        <f t="shared" si="7"/>
        <v>7.4598639455782312</v>
      </c>
      <c r="P42" s="9"/>
    </row>
    <row r="43" spans="1:16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7369269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7369269</v>
      </c>
      <c r="O43" s="47">
        <f t="shared" si="7"/>
        <v>172.86579873328643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1478996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1478996</v>
      </c>
      <c r="O44" s="47">
        <f t="shared" si="7"/>
        <v>34.693783720384708</v>
      </c>
      <c r="P44" s="9"/>
    </row>
    <row r="45" spans="1:16">
      <c r="A45" s="12"/>
      <c r="B45" s="25">
        <v>343.5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7925995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7925995</v>
      </c>
      <c r="O45" s="47">
        <f t="shared" si="7"/>
        <v>185.92528735632183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1962713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1962713</v>
      </c>
      <c r="O46" s="47">
        <f t="shared" si="7"/>
        <v>46.040652122918132</v>
      </c>
      <c r="P46" s="9"/>
    </row>
    <row r="47" spans="1:16">
      <c r="A47" s="12"/>
      <c r="B47" s="25">
        <v>343.9</v>
      </c>
      <c r="C47" s="20" t="s">
        <v>55</v>
      </c>
      <c r="D47" s="46">
        <v>4884</v>
      </c>
      <c r="E47" s="46">
        <v>0</v>
      </c>
      <c r="F47" s="46">
        <v>0</v>
      </c>
      <c r="G47" s="46">
        <v>0</v>
      </c>
      <c r="H47" s="46">
        <v>0</v>
      </c>
      <c r="I47" s="46">
        <v>14418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19302</v>
      </c>
      <c r="O47" s="47">
        <f t="shared" si="7"/>
        <v>0.45277973258268822</v>
      </c>
      <c r="P47" s="9"/>
    </row>
    <row r="48" spans="1:16">
      <c r="A48" s="12"/>
      <c r="B48" s="25">
        <v>344.9</v>
      </c>
      <c r="C48" s="20" t="s">
        <v>56</v>
      </c>
      <c r="D48" s="46">
        <v>6733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6733</v>
      </c>
      <c r="O48" s="47">
        <f t="shared" si="7"/>
        <v>0.15794041754632887</v>
      </c>
      <c r="P48" s="9"/>
    </row>
    <row r="49" spans="1:16">
      <c r="A49" s="12"/>
      <c r="B49" s="25">
        <v>347.1</v>
      </c>
      <c r="C49" s="20" t="s">
        <v>57</v>
      </c>
      <c r="D49" s="46">
        <v>11183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11183</v>
      </c>
      <c r="O49" s="47">
        <f t="shared" si="7"/>
        <v>0.2623269997654234</v>
      </c>
      <c r="P49" s="9"/>
    </row>
    <row r="50" spans="1:16">
      <c r="A50" s="12"/>
      <c r="B50" s="25">
        <v>347.2</v>
      </c>
      <c r="C50" s="20" t="s">
        <v>58</v>
      </c>
      <c r="D50" s="46">
        <v>565261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565261</v>
      </c>
      <c r="O50" s="47">
        <f t="shared" si="7"/>
        <v>13.259699741965752</v>
      </c>
      <c r="P50" s="9"/>
    </row>
    <row r="51" spans="1:16">
      <c r="A51" s="12"/>
      <c r="B51" s="25">
        <v>347.3</v>
      </c>
      <c r="C51" s="20" t="s">
        <v>59</v>
      </c>
      <c r="D51" s="46">
        <v>3393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3393</v>
      </c>
      <c r="O51" s="47">
        <f t="shared" si="7"/>
        <v>7.9591836734693874E-2</v>
      </c>
      <c r="P51" s="9"/>
    </row>
    <row r="52" spans="1:16">
      <c r="A52" s="12"/>
      <c r="B52" s="25">
        <v>347.4</v>
      </c>
      <c r="C52" s="20" t="s">
        <v>60</v>
      </c>
      <c r="D52" s="46">
        <v>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81</v>
      </c>
      <c r="O52" s="47">
        <f t="shared" si="7"/>
        <v>1.9000703729767769E-3</v>
      </c>
      <c r="P52" s="9"/>
    </row>
    <row r="53" spans="1:16">
      <c r="A53" s="12"/>
      <c r="B53" s="25">
        <v>349</v>
      </c>
      <c r="C53" s="20" t="s">
        <v>1</v>
      </c>
      <c r="D53" s="46">
        <v>34684</v>
      </c>
      <c r="E53" s="46">
        <v>376600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0">SUM(D53:M53)</f>
        <v>411284</v>
      </c>
      <c r="O53" s="47">
        <f t="shared" si="7"/>
        <v>9.647759793572602</v>
      </c>
      <c r="P53" s="9"/>
    </row>
    <row r="54" spans="1:16" ht="15.75">
      <c r="A54" s="29" t="s">
        <v>46</v>
      </c>
      <c r="B54" s="30"/>
      <c r="C54" s="31"/>
      <c r="D54" s="32">
        <f t="shared" ref="D54:M54" si="11">SUM(D55:D58)</f>
        <v>505586</v>
      </c>
      <c r="E54" s="32">
        <f t="shared" si="11"/>
        <v>44184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549770</v>
      </c>
      <c r="O54" s="45">
        <f t="shared" si="7"/>
        <v>12.896317147548675</v>
      </c>
      <c r="P54" s="10"/>
    </row>
    <row r="55" spans="1:16">
      <c r="A55" s="13"/>
      <c r="B55" s="39">
        <v>351.5</v>
      </c>
      <c r="C55" s="21" t="s">
        <v>63</v>
      </c>
      <c r="D55" s="46">
        <v>440129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440129</v>
      </c>
      <c r="O55" s="47">
        <f t="shared" si="7"/>
        <v>10.324395965282665</v>
      </c>
      <c r="P55" s="9"/>
    </row>
    <row r="56" spans="1:16">
      <c r="A56" s="13"/>
      <c r="B56" s="39">
        <v>351.9</v>
      </c>
      <c r="C56" s="21" t="s">
        <v>66</v>
      </c>
      <c r="D56" s="46">
        <v>0</v>
      </c>
      <c r="E56" s="46">
        <v>44184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44184</v>
      </c>
      <c r="O56" s="47">
        <f t="shared" si="7"/>
        <v>1.0364532019704433</v>
      </c>
      <c r="P56" s="9"/>
    </row>
    <row r="57" spans="1:16">
      <c r="A57" s="13"/>
      <c r="B57" s="39">
        <v>354</v>
      </c>
      <c r="C57" s="21" t="s">
        <v>64</v>
      </c>
      <c r="D57" s="46">
        <v>51405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51405</v>
      </c>
      <c r="O57" s="47">
        <f t="shared" si="7"/>
        <v>1.2058409570724842</v>
      </c>
      <c r="P57" s="9"/>
    </row>
    <row r="58" spans="1:16">
      <c r="A58" s="13"/>
      <c r="B58" s="39">
        <v>359</v>
      </c>
      <c r="C58" s="21" t="s">
        <v>65</v>
      </c>
      <c r="D58" s="46">
        <v>14052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14052</v>
      </c>
      <c r="O58" s="47">
        <f t="shared" si="7"/>
        <v>0.32962702322308235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SUM(D60:D66)</f>
        <v>6748399</v>
      </c>
      <c r="E59" s="32">
        <f t="shared" si="12"/>
        <v>1564933</v>
      </c>
      <c r="F59" s="32">
        <f t="shared" si="12"/>
        <v>0</v>
      </c>
      <c r="G59" s="32">
        <f t="shared" si="12"/>
        <v>2038449</v>
      </c>
      <c r="H59" s="32">
        <f t="shared" si="12"/>
        <v>0</v>
      </c>
      <c r="I59" s="32">
        <f t="shared" si="12"/>
        <v>2002701</v>
      </c>
      <c r="J59" s="32">
        <f t="shared" si="12"/>
        <v>237746</v>
      </c>
      <c r="K59" s="32">
        <f t="shared" si="12"/>
        <v>1686551</v>
      </c>
      <c r="L59" s="32">
        <f t="shared" si="12"/>
        <v>0</v>
      </c>
      <c r="M59" s="32">
        <f t="shared" si="12"/>
        <v>0</v>
      </c>
      <c r="N59" s="32">
        <f t="shared" si="10"/>
        <v>14278779</v>
      </c>
      <c r="O59" s="45">
        <f t="shared" si="7"/>
        <v>334.94672765657987</v>
      </c>
      <c r="P59" s="10"/>
    </row>
    <row r="60" spans="1:16">
      <c r="A60" s="12"/>
      <c r="B60" s="25">
        <v>361.1</v>
      </c>
      <c r="C60" s="20" t="s">
        <v>67</v>
      </c>
      <c r="D60" s="46">
        <v>899798</v>
      </c>
      <c r="E60" s="46">
        <v>716771</v>
      </c>
      <c r="F60" s="46">
        <v>0</v>
      </c>
      <c r="G60" s="46">
        <v>899188</v>
      </c>
      <c r="H60" s="46">
        <v>0</v>
      </c>
      <c r="I60" s="46">
        <v>894929</v>
      </c>
      <c r="J60" s="46">
        <v>60509</v>
      </c>
      <c r="K60" s="46">
        <v>-131508</v>
      </c>
      <c r="L60" s="46">
        <v>0</v>
      </c>
      <c r="M60" s="46">
        <v>0</v>
      </c>
      <c r="N60" s="46">
        <f t="shared" si="10"/>
        <v>3339687</v>
      </c>
      <c r="O60" s="47">
        <f t="shared" si="7"/>
        <v>78.341238564391276</v>
      </c>
      <c r="P60" s="9"/>
    </row>
    <row r="61" spans="1:16">
      <c r="A61" s="12"/>
      <c r="B61" s="25">
        <v>361.3</v>
      </c>
      <c r="C61" s="20" t="s">
        <v>68</v>
      </c>
      <c r="D61" s="46">
        <v>1064668</v>
      </c>
      <c r="E61" s="46">
        <v>805286</v>
      </c>
      <c r="F61" s="46">
        <v>0</v>
      </c>
      <c r="G61" s="46">
        <v>1029128</v>
      </c>
      <c r="H61" s="46">
        <v>0</v>
      </c>
      <c r="I61" s="46">
        <v>1039958</v>
      </c>
      <c r="J61" s="46">
        <v>70567</v>
      </c>
      <c r="K61" s="46">
        <v>-35579</v>
      </c>
      <c r="L61" s="46">
        <v>0</v>
      </c>
      <c r="M61" s="46">
        <v>0</v>
      </c>
      <c r="N61" s="46">
        <f t="shared" ref="N61:N66" si="13">SUM(D61:M61)</f>
        <v>3974028</v>
      </c>
      <c r="O61" s="47">
        <f t="shared" si="7"/>
        <v>93.221393384940185</v>
      </c>
      <c r="P61" s="9"/>
    </row>
    <row r="62" spans="1:16">
      <c r="A62" s="12"/>
      <c r="B62" s="25">
        <v>364</v>
      </c>
      <c r="C62" s="20" t="s">
        <v>69</v>
      </c>
      <c r="D62" s="46">
        <v>62872</v>
      </c>
      <c r="E62" s="46">
        <v>1397</v>
      </c>
      <c r="F62" s="46">
        <v>0</v>
      </c>
      <c r="G62" s="46">
        <v>60133</v>
      </c>
      <c r="H62" s="46">
        <v>0</v>
      </c>
      <c r="I62" s="46">
        <v>47452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171854</v>
      </c>
      <c r="O62" s="47">
        <f t="shared" si="7"/>
        <v>4.0312925170068024</v>
      </c>
      <c r="P62" s="9"/>
    </row>
    <row r="63" spans="1:16">
      <c r="A63" s="12"/>
      <c r="B63" s="25">
        <v>366</v>
      </c>
      <c r="C63" s="20" t="s">
        <v>70</v>
      </c>
      <c r="D63" s="46">
        <v>22877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22877</v>
      </c>
      <c r="O63" s="47">
        <f t="shared" si="7"/>
        <v>0.53664086324184845</v>
      </c>
      <c r="P63" s="9"/>
    </row>
    <row r="64" spans="1:16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1853638</v>
      </c>
      <c r="L64" s="46">
        <v>0</v>
      </c>
      <c r="M64" s="46">
        <v>0</v>
      </c>
      <c r="N64" s="46">
        <f t="shared" si="13"/>
        <v>1853638</v>
      </c>
      <c r="O64" s="47">
        <f t="shared" si="7"/>
        <v>43.482007975604034</v>
      </c>
      <c r="P64" s="9"/>
    </row>
    <row r="65" spans="1:119">
      <c r="A65" s="12"/>
      <c r="B65" s="25">
        <v>369.3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106670</v>
      </c>
      <c r="K65" s="46">
        <v>0</v>
      </c>
      <c r="L65" s="46">
        <v>0</v>
      </c>
      <c r="M65" s="46">
        <v>0</v>
      </c>
      <c r="N65" s="46">
        <f t="shared" si="13"/>
        <v>106670</v>
      </c>
      <c r="O65" s="47">
        <f t="shared" si="7"/>
        <v>2.5022284775979355</v>
      </c>
      <c r="P65" s="9"/>
    </row>
    <row r="66" spans="1:119">
      <c r="A66" s="12"/>
      <c r="B66" s="25">
        <v>369.9</v>
      </c>
      <c r="C66" s="20" t="s">
        <v>73</v>
      </c>
      <c r="D66" s="46">
        <v>4698184</v>
      </c>
      <c r="E66" s="46">
        <v>41479</v>
      </c>
      <c r="F66" s="46">
        <v>0</v>
      </c>
      <c r="G66" s="46">
        <v>50000</v>
      </c>
      <c r="H66" s="46">
        <v>0</v>
      </c>
      <c r="I66" s="46">
        <v>20362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4810025</v>
      </c>
      <c r="O66" s="47">
        <f t="shared" si="7"/>
        <v>112.8319258737978</v>
      </c>
      <c r="P66" s="9"/>
    </row>
    <row r="67" spans="1:119" ht="15.75">
      <c r="A67" s="29" t="s">
        <v>47</v>
      </c>
      <c r="B67" s="30"/>
      <c r="C67" s="31"/>
      <c r="D67" s="32">
        <f t="shared" ref="D67:M67" si="14">SUM(D68:D69)</f>
        <v>0</v>
      </c>
      <c r="E67" s="32">
        <f t="shared" si="14"/>
        <v>2444991</v>
      </c>
      <c r="F67" s="32">
        <f t="shared" si="14"/>
        <v>0</v>
      </c>
      <c r="G67" s="32">
        <f t="shared" si="14"/>
        <v>2250000</v>
      </c>
      <c r="H67" s="32">
        <f t="shared" si="14"/>
        <v>0</v>
      </c>
      <c r="I67" s="32">
        <f t="shared" si="14"/>
        <v>430659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5125650</v>
      </c>
      <c r="O67" s="45">
        <f t="shared" si="7"/>
        <v>120.23574947220267</v>
      </c>
      <c r="P67" s="9"/>
    </row>
    <row r="68" spans="1:119">
      <c r="A68" s="12"/>
      <c r="B68" s="25">
        <v>381</v>
      </c>
      <c r="C68" s="20" t="s">
        <v>74</v>
      </c>
      <c r="D68" s="46">
        <v>0</v>
      </c>
      <c r="E68" s="46">
        <v>2444991</v>
      </c>
      <c r="F68" s="46">
        <v>0</v>
      </c>
      <c r="G68" s="46">
        <v>2250000</v>
      </c>
      <c r="H68" s="46">
        <v>0</v>
      </c>
      <c r="I68" s="46">
        <v>50000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4744991</v>
      </c>
      <c r="O68" s="47">
        <f t="shared" si="7"/>
        <v>111.30638048322777</v>
      </c>
      <c r="P68" s="9"/>
    </row>
    <row r="69" spans="1:119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380659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380659</v>
      </c>
      <c r="O69" s="47">
        <f>(N69/O$72)</f>
        <v>8.9293689889749004</v>
      </c>
      <c r="P69" s="9"/>
    </row>
    <row r="70" spans="1:119" ht="16.5" thickBot="1">
      <c r="A70" s="14" t="s">
        <v>61</v>
      </c>
      <c r="B70" s="23"/>
      <c r="C70" s="22"/>
      <c r="D70" s="15">
        <f t="shared" ref="D70:M70" si="15">SUM(D5,D16,D29,D39,D54,D59,D67)</f>
        <v>33897128</v>
      </c>
      <c r="E70" s="15">
        <f t="shared" si="15"/>
        <v>10870583</v>
      </c>
      <c r="F70" s="15">
        <f t="shared" si="15"/>
        <v>0</v>
      </c>
      <c r="G70" s="15">
        <f t="shared" si="15"/>
        <v>6140514</v>
      </c>
      <c r="H70" s="15">
        <f t="shared" si="15"/>
        <v>0</v>
      </c>
      <c r="I70" s="15">
        <f t="shared" si="15"/>
        <v>19511754</v>
      </c>
      <c r="J70" s="15">
        <f t="shared" si="15"/>
        <v>708669</v>
      </c>
      <c r="K70" s="15">
        <f t="shared" si="15"/>
        <v>1686551</v>
      </c>
      <c r="L70" s="15">
        <f t="shared" si="15"/>
        <v>0</v>
      </c>
      <c r="M70" s="15">
        <f t="shared" si="15"/>
        <v>0</v>
      </c>
      <c r="N70" s="15">
        <f>SUM(D70:M70)</f>
        <v>72815199</v>
      </c>
      <c r="O70" s="38">
        <f>(N70/O$72)</f>
        <v>1708.0741027445461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82</v>
      </c>
      <c r="M72" s="48"/>
      <c r="N72" s="48"/>
      <c r="O72" s="43">
        <v>42630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1:O1"/>
    <mergeCell ref="D3:H3"/>
    <mergeCell ref="I3:J3"/>
    <mergeCell ref="K3:L3"/>
    <mergeCell ref="O3:O4"/>
    <mergeCell ref="A2:O2"/>
    <mergeCell ref="A3:C4"/>
    <mergeCell ref="A73:O73"/>
    <mergeCell ref="L72:N7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17342190</v>
      </c>
      <c r="E5" s="27">
        <f t="shared" si="0"/>
        <v>3733860</v>
      </c>
      <c r="F5" s="27">
        <f t="shared" si="0"/>
        <v>0</v>
      </c>
      <c r="G5" s="27">
        <f t="shared" si="0"/>
        <v>1956397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23032447</v>
      </c>
      <c r="O5" s="33">
        <f t="shared" ref="O5:O36" si="1">(N5/O$72)</f>
        <v>532.6283329093726</v>
      </c>
      <c r="P5" s="6"/>
    </row>
    <row r="6" spans="1:133">
      <c r="A6" s="12"/>
      <c r="B6" s="25">
        <v>311</v>
      </c>
      <c r="C6" s="20" t="s">
        <v>3</v>
      </c>
      <c r="D6" s="46">
        <v>8759984</v>
      </c>
      <c r="E6" s="46">
        <v>3428363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12188347</v>
      </c>
      <c r="O6" s="47">
        <f t="shared" si="1"/>
        <v>281.85710982124277</v>
      </c>
      <c r="P6" s="9"/>
    </row>
    <row r="7" spans="1:133">
      <c r="A7" s="12"/>
      <c r="B7" s="25">
        <v>312.10000000000002</v>
      </c>
      <c r="C7" s="20" t="s">
        <v>11</v>
      </c>
      <c r="D7" s="46">
        <v>1143113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1143113</v>
      </c>
      <c r="O7" s="47">
        <f t="shared" si="1"/>
        <v>26.434636819832111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305497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305497</v>
      </c>
      <c r="O8" s="47">
        <f t="shared" si="1"/>
        <v>7.0646578637004831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1956397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1956397</v>
      </c>
      <c r="O9" s="47">
        <f t="shared" si="1"/>
        <v>45.241935110884995</v>
      </c>
      <c r="P9" s="9"/>
    </row>
    <row r="10" spans="1:133">
      <c r="A10" s="12"/>
      <c r="B10" s="25">
        <v>314.10000000000002</v>
      </c>
      <c r="C10" s="20" t="s">
        <v>13</v>
      </c>
      <c r="D10" s="46">
        <v>2979532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2979532</v>
      </c>
      <c r="O10" s="47">
        <f t="shared" si="1"/>
        <v>68.902065074116038</v>
      </c>
      <c r="P10" s="9"/>
    </row>
    <row r="11" spans="1:133">
      <c r="A11" s="12"/>
      <c r="B11" s="25">
        <v>314.3</v>
      </c>
      <c r="C11" s="20" t="s">
        <v>14</v>
      </c>
      <c r="D11" s="46">
        <v>293466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293466</v>
      </c>
      <c r="O11" s="47">
        <f t="shared" si="1"/>
        <v>6.7864394237217587</v>
      </c>
      <c r="P11" s="9"/>
    </row>
    <row r="12" spans="1:133">
      <c r="A12" s="12"/>
      <c r="B12" s="25">
        <v>314.39999999999998</v>
      </c>
      <c r="C12" s="20" t="s">
        <v>15</v>
      </c>
      <c r="D12" s="46">
        <v>27032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27032</v>
      </c>
      <c r="O12" s="47">
        <f t="shared" si="1"/>
        <v>0.62511851629165416</v>
      </c>
      <c r="P12" s="9"/>
    </row>
    <row r="13" spans="1:133">
      <c r="A13" s="12"/>
      <c r="B13" s="25">
        <v>314.8</v>
      </c>
      <c r="C13" s="20" t="s">
        <v>16</v>
      </c>
      <c r="D13" s="46">
        <v>33886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33886</v>
      </c>
      <c r="O13" s="47">
        <f t="shared" si="1"/>
        <v>0.78361815785213795</v>
      </c>
      <c r="P13" s="9"/>
    </row>
    <row r="14" spans="1:133">
      <c r="A14" s="12"/>
      <c r="B14" s="25">
        <v>315</v>
      </c>
      <c r="C14" s="20" t="s">
        <v>17</v>
      </c>
      <c r="D14" s="46">
        <v>3213175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3213175</v>
      </c>
      <c r="O14" s="47">
        <f t="shared" si="1"/>
        <v>74.305089841130354</v>
      </c>
      <c r="P14" s="9"/>
    </row>
    <row r="15" spans="1:133">
      <c r="A15" s="12"/>
      <c r="B15" s="25">
        <v>316</v>
      </c>
      <c r="C15" s="20" t="s">
        <v>18</v>
      </c>
      <c r="D15" s="46">
        <v>892002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892002</v>
      </c>
      <c r="O15" s="47">
        <f t="shared" si="1"/>
        <v>20.62766228060033</v>
      </c>
      <c r="P15" s="9"/>
    </row>
    <row r="16" spans="1:133" ht="15.75">
      <c r="A16" s="29" t="s">
        <v>99</v>
      </c>
      <c r="B16" s="30"/>
      <c r="C16" s="31"/>
      <c r="D16" s="32">
        <f t="shared" ref="D16:M16" si="3">SUM(D17:D21)</f>
        <v>4573737</v>
      </c>
      <c r="E16" s="32">
        <f t="shared" si="3"/>
        <v>644257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5217994</v>
      </c>
      <c r="O16" s="45">
        <f t="shared" si="1"/>
        <v>120.66679000069375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644257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644257</v>
      </c>
      <c r="O17" s="47">
        <f t="shared" si="1"/>
        <v>14.898526929213977</v>
      </c>
      <c r="P17" s="9"/>
    </row>
    <row r="18" spans="1:16">
      <c r="A18" s="12"/>
      <c r="B18" s="25">
        <v>323.10000000000002</v>
      </c>
      <c r="C18" s="20" t="s">
        <v>20</v>
      </c>
      <c r="D18" s="46">
        <v>3701475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3701475</v>
      </c>
      <c r="O18" s="47">
        <f t="shared" si="1"/>
        <v>85.597090858636079</v>
      </c>
      <c r="P18" s="9"/>
    </row>
    <row r="19" spans="1:16">
      <c r="A19" s="12"/>
      <c r="B19" s="25">
        <v>323.39999999999998</v>
      </c>
      <c r="C19" s="20" t="s">
        <v>21</v>
      </c>
      <c r="D19" s="46">
        <v>60851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60851</v>
      </c>
      <c r="O19" s="47">
        <f t="shared" si="1"/>
        <v>1.4071872904285088</v>
      </c>
      <c r="P19" s="9"/>
    </row>
    <row r="20" spans="1:16">
      <c r="A20" s="12"/>
      <c r="B20" s="25">
        <v>323.7</v>
      </c>
      <c r="C20" s="20" t="s">
        <v>22</v>
      </c>
      <c r="D20" s="46">
        <v>800147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800147</v>
      </c>
      <c r="O20" s="47">
        <f t="shared" si="1"/>
        <v>18.503503457206946</v>
      </c>
      <c r="P20" s="9"/>
    </row>
    <row r="21" spans="1:16">
      <c r="A21" s="12"/>
      <c r="B21" s="25">
        <v>329</v>
      </c>
      <c r="C21" s="20" t="s">
        <v>100</v>
      </c>
      <c r="D21" s="46">
        <v>11264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11264</v>
      </c>
      <c r="O21" s="47">
        <f t="shared" si="1"/>
        <v>0.26048146520824178</v>
      </c>
      <c r="P21" s="9"/>
    </row>
    <row r="22" spans="1:16" ht="15.75">
      <c r="A22" s="29" t="s">
        <v>31</v>
      </c>
      <c r="B22" s="30"/>
      <c r="C22" s="31"/>
      <c r="D22" s="32">
        <f t="shared" ref="D22:M22" si="5">SUM(D23:D33)</f>
        <v>4296627</v>
      </c>
      <c r="E22" s="32">
        <f t="shared" si="5"/>
        <v>0</v>
      </c>
      <c r="F22" s="32">
        <f t="shared" si="5"/>
        <v>0</v>
      </c>
      <c r="G22" s="32">
        <f t="shared" si="5"/>
        <v>310955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4607582</v>
      </c>
      <c r="O22" s="45">
        <f t="shared" si="1"/>
        <v>106.55093309899868</v>
      </c>
      <c r="P22" s="10"/>
    </row>
    <row r="23" spans="1:16">
      <c r="A23" s="12"/>
      <c r="B23" s="25">
        <v>331.7</v>
      </c>
      <c r="C23" s="20" t="s">
        <v>88</v>
      </c>
      <c r="D23" s="46">
        <v>18164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18164</v>
      </c>
      <c r="O23" s="47">
        <f t="shared" si="1"/>
        <v>0.42004486275235298</v>
      </c>
      <c r="P23" s="9"/>
    </row>
    <row r="24" spans="1:16">
      <c r="A24" s="12"/>
      <c r="B24" s="25">
        <v>334.2</v>
      </c>
      <c r="C24" s="20" t="s">
        <v>33</v>
      </c>
      <c r="D24" s="46">
        <v>15562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15562</v>
      </c>
      <c r="O24" s="47">
        <f t="shared" si="1"/>
        <v>0.35987327428716787</v>
      </c>
      <c r="P24" s="9"/>
    </row>
    <row r="25" spans="1:16">
      <c r="A25" s="12"/>
      <c r="B25" s="25">
        <v>334.49</v>
      </c>
      <c r="C25" s="20" t="s">
        <v>34</v>
      </c>
      <c r="D25" s="46">
        <v>0</v>
      </c>
      <c r="E25" s="46">
        <v>0</v>
      </c>
      <c r="F25" s="46">
        <v>0</v>
      </c>
      <c r="G25" s="46">
        <v>310955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310955</v>
      </c>
      <c r="O25" s="47">
        <f t="shared" si="1"/>
        <v>7.1908748236708835</v>
      </c>
      <c r="P25" s="9"/>
    </row>
    <row r="26" spans="1:16">
      <c r="A26" s="12"/>
      <c r="B26" s="25">
        <v>334.5</v>
      </c>
      <c r="C26" s="20" t="s">
        <v>101</v>
      </c>
      <c r="D26" s="46">
        <v>2062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2062</v>
      </c>
      <c r="O26" s="47">
        <f t="shared" si="1"/>
        <v>4.7684018222602501E-2</v>
      </c>
      <c r="P26" s="9"/>
    </row>
    <row r="27" spans="1:16">
      <c r="A27" s="12"/>
      <c r="B27" s="25">
        <v>335.12</v>
      </c>
      <c r="C27" s="20" t="s">
        <v>36</v>
      </c>
      <c r="D27" s="46">
        <v>1266675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1266675</v>
      </c>
      <c r="O27" s="47">
        <f t="shared" si="1"/>
        <v>29.292024142635803</v>
      </c>
      <c r="P27" s="9"/>
    </row>
    <row r="28" spans="1:16">
      <c r="A28" s="12"/>
      <c r="B28" s="25">
        <v>335.15</v>
      </c>
      <c r="C28" s="20" t="s">
        <v>89</v>
      </c>
      <c r="D28" s="46">
        <v>34079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34079</v>
      </c>
      <c r="O28" s="47">
        <f t="shared" si="1"/>
        <v>0.78808130795735731</v>
      </c>
      <c r="P28" s="9"/>
    </row>
    <row r="29" spans="1:16">
      <c r="A29" s="12"/>
      <c r="B29" s="25">
        <v>335.18</v>
      </c>
      <c r="C29" s="20" t="s">
        <v>38</v>
      </c>
      <c r="D29" s="46">
        <v>2832254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2832254</v>
      </c>
      <c r="O29" s="47">
        <f t="shared" si="1"/>
        <v>65.49624216636218</v>
      </c>
      <c r="P29" s="9"/>
    </row>
    <row r="30" spans="1:16">
      <c r="A30" s="12"/>
      <c r="B30" s="25">
        <v>335.19</v>
      </c>
      <c r="C30" s="20" t="s">
        <v>102</v>
      </c>
      <c r="D30" s="46">
        <v>4251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4251</v>
      </c>
      <c r="O30" s="47">
        <f t="shared" si="1"/>
        <v>9.8304927965219807E-2</v>
      </c>
      <c r="P30" s="9"/>
    </row>
    <row r="31" spans="1:16">
      <c r="A31" s="12"/>
      <c r="B31" s="25">
        <v>335.49</v>
      </c>
      <c r="C31" s="20" t="s">
        <v>39</v>
      </c>
      <c r="D31" s="46">
        <v>31530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31530</v>
      </c>
      <c r="O31" s="47">
        <f t="shared" si="1"/>
        <v>0.72913535138635155</v>
      </c>
      <c r="P31" s="9"/>
    </row>
    <row r="32" spans="1:16">
      <c r="A32" s="12"/>
      <c r="B32" s="25">
        <v>337.2</v>
      </c>
      <c r="C32" s="20" t="s">
        <v>40</v>
      </c>
      <c r="D32" s="46">
        <v>80550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80550</v>
      </c>
      <c r="O32" s="47">
        <f t="shared" si="1"/>
        <v>1.8627292278519068</v>
      </c>
      <c r="P32" s="9"/>
    </row>
    <row r="33" spans="1:16">
      <c r="A33" s="12"/>
      <c r="B33" s="25">
        <v>337.7</v>
      </c>
      <c r="C33" s="20" t="s">
        <v>94</v>
      </c>
      <c r="D33" s="46">
        <v>11500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11500</v>
      </c>
      <c r="O33" s="47">
        <f t="shared" si="1"/>
        <v>0.26593899590685199</v>
      </c>
      <c r="P33" s="9"/>
    </row>
    <row r="34" spans="1:16" ht="15.75">
      <c r="A34" s="29" t="s">
        <v>45</v>
      </c>
      <c r="B34" s="30"/>
      <c r="C34" s="31"/>
      <c r="D34" s="32">
        <f t="shared" ref="D34:M34" si="7">SUM(D35:D49)</f>
        <v>935283</v>
      </c>
      <c r="E34" s="32">
        <f t="shared" si="7"/>
        <v>2887483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17120403</v>
      </c>
      <c r="J34" s="32">
        <f t="shared" si="7"/>
        <v>764000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21707169</v>
      </c>
      <c r="O34" s="45">
        <f t="shared" si="1"/>
        <v>501.98110676872557</v>
      </c>
      <c r="P34" s="10"/>
    </row>
    <row r="35" spans="1:16">
      <c r="A35" s="12"/>
      <c r="B35" s="25">
        <v>341.2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764000</v>
      </c>
      <c r="K35" s="46">
        <v>0</v>
      </c>
      <c r="L35" s="46">
        <v>0</v>
      </c>
      <c r="M35" s="46">
        <v>0</v>
      </c>
      <c r="N35" s="46">
        <f>SUM(D35:M35)</f>
        <v>764000</v>
      </c>
      <c r="O35" s="47">
        <f t="shared" si="1"/>
        <v>17.667599380246514</v>
      </c>
      <c r="P35" s="9"/>
    </row>
    <row r="36" spans="1:16">
      <c r="A36" s="12"/>
      <c r="B36" s="25">
        <v>341.9</v>
      </c>
      <c r="C36" s="20" t="s">
        <v>49</v>
      </c>
      <c r="D36" s="46">
        <v>100283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2" si="8">SUM(D36:M36)</f>
        <v>100283</v>
      </c>
      <c r="O36" s="47">
        <f t="shared" si="1"/>
        <v>2.3190574196979856</v>
      </c>
      <c r="P36" s="9"/>
    </row>
    <row r="37" spans="1:16">
      <c r="A37" s="12"/>
      <c r="B37" s="25">
        <v>342.1</v>
      </c>
      <c r="C37" s="20" t="s">
        <v>90</v>
      </c>
      <c r="D37" s="46">
        <v>155783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155783</v>
      </c>
      <c r="O37" s="47">
        <f t="shared" ref="O37:O68" si="9">(N37/O$72)</f>
        <v>3.6025021390745322</v>
      </c>
      <c r="P37" s="9"/>
    </row>
    <row r="38" spans="1:16">
      <c r="A38" s="12"/>
      <c r="B38" s="25">
        <v>342.5</v>
      </c>
      <c r="C38" s="20" t="s">
        <v>50</v>
      </c>
      <c r="D38" s="46">
        <v>0</v>
      </c>
      <c r="E38" s="46">
        <v>582993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582993</v>
      </c>
      <c r="O38" s="47">
        <f t="shared" si="9"/>
        <v>13.4817889600629</v>
      </c>
      <c r="P38" s="9"/>
    </row>
    <row r="39" spans="1:16">
      <c r="A39" s="12"/>
      <c r="B39" s="25">
        <v>343.3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7502310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7502310</v>
      </c>
      <c r="O39" s="47">
        <f t="shared" si="9"/>
        <v>173.49189464190735</v>
      </c>
      <c r="P39" s="9"/>
    </row>
    <row r="40" spans="1:16">
      <c r="A40" s="12"/>
      <c r="B40" s="25">
        <v>343.4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1520447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1520447</v>
      </c>
      <c r="O40" s="47">
        <f t="shared" si="9"/>
        <v>35.160534653007424</v>
      </c>
      <c r="P40" s="9"/>
    </row>
    <row r="41" spans="1:16">
      <c r="A41" s="12"/>
      <c r="B41" s="25">
        <v>343.5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8089610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8089610</v>
      </c>
      <c r="O41" s="47">
        <f t="shared" si="9"/>
        <v>187.07328353721991</v>
      </c>
      <c r="P41" s="9"/>
    </row>
    <row r="42" spans="1:16">
      <c r="A42" s="12"/>
      <c r="B42" s="25">
        <v>343.6</v>
      </c>
      <c r="C42" s="20" t="s">
        <v>54</v>
      </c>
      <c r="D42" s="46">
        <v>0</v>
      </c>
      <c r="E42" s="46">
        <v>1968244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1968244</v>
      </c>
      <c r="O42" s="47">
        <f t="shared" si="9"/>
        <v>45.515898526929213</v>
      </c>
      <c r="P42" s="9"/>
    </row>
    <row r="43" spans="1:16">
      <c r="A43" s="12"/>
      <c r="B43" s="25">
        <v>343.9</v>
      </c>
      <c r="C43" s="20" t="s">
        <v>55</v>
      </c>
      <c r="D43" s="46">
        <v>6546</v>
      </c>
      <c r="E43" s="46">
        <v>0</v>
      </c>
      <c r="F43" s="46">
        <v>0</v>
      </c>
      <c r="G43" s="46">
        <v>0</v>
      </c>
      <c r="H43" s="46">
        <v>0</v>
      </c>
      <c r="I43" s="46">
        <v>8036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14582</v>
      </c>
      <c r="O43" s="47">
        <f t="shared" si="9"/>
        <v>0.33721064680988833</v>
      </c>
      <c r="P43" s="9"/>
    </row>
    <row r="44" spans="1:16">
      <c r="A44" s="12"/>
      <c r="B44" s="25">
        <v>344.9</v>
      </c>
      <c r="C44" s="20" t="s">
        <v>56</v>
      </c>
      <c r="D44" s="46">
        <v>16409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16409</v>
      </c>
      <c r="O44" s="47">
        <f t="shared" si="9"/>
        <v>0.3794602594639595</v>
      </c>
      <c r="P44" s="9"/>
    </row>
    <row r="45" spans="1:16">
      <c r="A45" s="12"/>
      <c r="B45" s="25">
        <v>347.1</v>
      </c>
      <c r="C45" s="20" t="s">
        <v>57</v>
      </c>
      <c r="D45" s="46">
        <v>8307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8307</v>
      </c>
      <c r="O45" s="47">
        <f t="shared" si="9"/>
        <v>0.19210045556506256</v>
      </c>
      <c r="P45" s="9"/>
    </row>
    <row r="46" spans="1:16">
      <c r="A46" s="12"/>
      <c r="B46" s="25">
        <v>347.2</v>
      </c>
      <c r="C46" s="20" t="s">
        <v>58</v>
      </c>
      <c r="D46" s="46">
        <v>632779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632779</v>
      </c>
      <c r="O46" s="47">
        <f t="shared" si="9"/>
        <v>14.633096686168861</v>
      </c>
      <c r="P46" s="9"/>
    </row>
    <row r="47" spans="1:16">
      <c r="A47" s="12"/>
      <c r="B47" s="25">
        <v>347.3</v>
      </c>
      <c r="C47" s="20" t="s">
        <v>59</v>
      </c>
      <c r="D47" s="46">
        <v>3121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3121</v>
      </c>
      <c r="O47" s="47">
        <f t="shared" si="9"/>
        <v>7.2173530976111747E-2</v>
      </c>
      <c r="P47" s="9"/>
    </row>
    <row r="48" spans="1:16">
      <c r="A48" s="12"/>
      <c r="B48" s="25">
        <v>347.4</v>
      </c>
      <c r="C48" s="20" t="s">
        <v>60</v>
      </c>
      <c r="D48" s="46">
        <v>3000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3000</v>
      </c>
      <c r="O48" s="47">
        <f t="shared" si="9"/>
        <v>6.9375390236570078E-2</v>
      </c>
      <c r="P48" s="9"/>
    </row>
    <row r="49" spans="1:16">
      <c r="A49" s="12"/>
      <c r="B49" s="25">
        <v>349</v>
      </c>
      <c r="C49" s="20" t="s">
        <v>1</v>
      </c>
      <c r="D49" s="46">
        <v>9055</v>
      </c>
      <c r="E49" s="46">
        <v>336246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345301</v>
      </c>
      <c r="O49" s="47">
        <f t="shared" si="9"/>
        <v>7.985130541359295</v>
      </c>
      <c r="P49" s="9"/>
    </row>
    <row r="50" spans="1:16" ht="15.75">
      <c r="A50" s="29" t="s">
        <v>46</v>
      </c>
      <c r="B50" s="30"/>
      <c r="C50" s="31"/>
      <c r="D50" s="32">
        <f t="shared" ref="D50:M50" si="10">SUM(D51:D54)</f>
        <v>618178</v>
      </c>
      <c r="E50" s="32">
        <f t="shared" si="10"/>
        <v>99450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8"/>
        <v>717628</v>
      </c>
      <c r="O50" s="45">
        <f t="shared" si="9"/>
        <v>16.595240848229771</v>
      </c>
      <c r="P50" s="10"/>
    </row>
    <row r="51" spans="1:16">
      <c r="A51" s="13"/>
      <c r="B51" s="39">
        <v>351.5</v>
      </c>
      <c r="C51" s="21" t="s">
        <v>63</v>
      </c>
      <c r="D51" s="46">
        <v>450299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450299</v>
      </c>
      <c r="O51" s="47">
        <f t="shared" si="9"/>
        <v>10.41322294937909</v>
      </c>
      <c r="P51" s="9"/>
    </row>
    <row r="52" spans="1:16">
      <c r="A52" s="13"/>
      <c r="B52" s="39">
        <v>351.9</v>
      </c>
      <c r="C52" s="21" t="s">
        <v>66</v>
      </c>
      <c r="D52" s="46">
        <v>0</v>
      </c>
      <c r="E52" s="46">
        <v>99450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99450</v>
      </c>
      <c r="O52" s="47">
        <f t="shared" si="9"/>
        <v>2.2997941863422984</v>
      </c>
      <c r="P52" s="9"/>
    </row>
    <row r="53" spans="1:16">
      <c r="A53" s="13"/>
      <c r="B53" s="39">
        <v>354</v>
      </c>
      <c r="C53" s="21" t="s">
        <v>64</v>
      </c>
      <c r="D53" s="46">
        <v>143400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143400</v>
      </c>
      <c r="O53" s="47">
        <f t="shared" si="9"/>
        <v>3.3161436533080497</v>
      </c>
      <c r="P53" s="9"/>
    </row>
    <row r="54" spans="1:16">
      <c r="A54" s="13"/>
      <c r="B54" s="39">
        <v>359</v>
      </c>
      <c r="C54" s="21" t="s">
        <v>65</v>
      </c>
      <c r="D54" s="46">
        <v>24479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24479</v>
      </c>
      <c r="O54" s="47">
        <f t="shared" si="9"/>
        <v>0.566080059200333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SUM(D56:D66)</f>
        <v>5448997</v>
      </c>
      <c r="E55" s="32">
        <f t="shared" si="11"/>
        <v>400645</v>
      </c>
      <c r="F55" s="32">
        <f t="shared" si="11"/>
        <v>0</v>
      </c>
      <c r="G55" s="32">
        <f t="shared" si="11"/>
        <v>901969</v>
      </c>
      <c r="H55" s="32">
        <f t="shared" si="11"/>
        <v>0</v>
      </c>
      <c r="I55" s="32">
        <f t="shared" si="11"/>
        <v>960673</v>
      </c>
      <c r="J55" s="32">
        <f t="shared" si="11"/>
        <v>232776</v>
      </c>
      <c r="K55" s="32">
        <f t="shared" si="11"/>
        <v>-305518</v>
      </c>
      <c r="L55" s="32">
        <f t="shared" si="11"/>
        <v>0</v>
      </c>
      <c r="M55" s="32">
        <f t="shared" si="11"/>
        <v>0</v>
      </c>
      <c r="N55" s="32">
        <f>SUM(D55:M55)</f>
        <v>7639542</v>
      </c>
      <c r="O55" s="45">
        <f t="shared" si="9"/>
        <v>176.66540249288903</v>
      </c>
      <c r="P55" s="10"/>
    </row>
    <row r="56" spans="1:16">
      <c r="A56" s="12"/>
      <c r="B56" s="25">
        <v>361.1</v>
      </c>
      <c r="C56" s="20" t="s">
        <v>67</v>
      </c>
      <c r="D56" s="46">
        <v>982393</v>
      </c>
      <c r="E56" s="46">
        <v>623065</v>
      </c>
      <c r="F56" s="46">
        <v>0</v>
      </c>
      <c r="G56" s="46">
        <v>979529</v>
      </c>
      <c r="H56" s="46">
        <v>0</v>
      </c>
      <c r="I56" s="46">
        <v>1103870</v>
      </c>
      <c r="J56" s="46">
        <v>66100</v>
      </c>
      <c r="K56" s="46">
        <v>203210</v>
      </c>
      <c r="L56" s="46">
        <v>0</v>
      </c>
      <c r="M56" s="46">
        <v>0</v>
      </c>
      <c r="N56" s="46">
        <f>SUM(D56:M56)</f>
        <v>3958167</v>
      </c>
      <c r="O56" s="47">
        <f t="shared" si="9"/>
        <v>91.533126748837958</v>
      </c>
      <c r="P56" s="9"/>
    </row>
    <row r="57" spans="1:16">
      <c r="A57" s="12"/>
      <c r="B57" s="25">
        <v>361.3</v>
      </c>
      <c r="C57" s="20" t="s">
        <v>68</v>
      </c>
      <c r="D57" s="46">
        <v>-220197</v>
      </c>
      <c r="E57" s="46">
        <v>-227693</v>
      </c>
      <c r="F57" s="46">
        <v>0</v>
      </c>
      <c r="G57" s="46">
        <v>-249207</v>
      </c>
      <c r="H57" s="46">
        <v>0</v>
      </c>
      <c r="I57" s="46">
        <v>-230006</v>
      </c>
      <c r="J57" s="46">
        <v>-24447</v>
      </c>
      <c r="K57" s="46">
        <v>-2048906</v>
      </c>
      <c r="L57" s="46">
        <v>0</v>
      </c>
      <c r="M57" s="46">
        <v>0</v>
      </c>
      <c r="N57" s="46">
        <f t="shared" ref="N57:N66" si="12">SUM(D57:M57)</f>
        <v>-3000456</v>
      </c>
      <c r="O57" s="47">
        <f t="shared" si="9"/>
        <v>-69.385935295886043</v>
      </c>
      <c r="P57" s="9"/>
    </row>
    <row r="58" spans="1:16">
      <c r="A58" s="12"/>
      <c r="B58" s="25">
        <v>363.22</v>
      </c>
      <c r="C58" s="20" t="s">
        <v>103</v>
      </c>
      <c r="D58" s="46">
        <v>0</v>
      </c>
      <c r="E58" s="46">
        <v>0</v>
      </c>
      <c r="F58" s="46">
        <v>0</v>
      </c>
      <c r="G58" s="46">
        <v>32883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32883</v>
      </c>
      <c r="O58" s="47">
        <f t="shared" si="9"/>
        <v>0.76042365238304466</v>
      </c>
      <c r="P58" s="9"/>
    </row>
    <row r="59" spans="1:16">
      <c r="A59" s="12"/>
      <c r="B59" s="25">
        <v>363.23</v>
      </c>
      <c r="C59" s="20" t="s">
        <v>104</v>
      </c>
      <c r="D59" s="46">
        <v>0</v>
      </c>
      <c r="E59" s="46">
        <v>0</v>
      </c>
      <c r="F59" s="46">
        <v>0</v>
      </c>
      <c r="G59" s="46">
        <v>18074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18074</v>
      </c>
      <c r="O59" s="47">
        <f t="shared" si="9"/>
        <v>0.41796360104525587</v>
      </c>
      <c r="P59" s="9"/>
    </row>
    <row r="60" spans="1:16">
      <c r="A60" s="12"/>
      <c r="B60" s="25">
        <v>363.24</v>
      </c>
      <c r="C60" s="20" t="s">
        <v>105</v>
      </c>
      <c r="D60" s="46">
        <v>0</v>
      </c>
      <c r="E60" s="46">
        <v>0</v>
      </c>
      <c r="F60" s="46">
        <v>0</v>
      </c>
      <c r="G60" s="46">
        <v>116150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116150</v>
      </c>
      <c r="O60" s="47">
        <f t="shared" si="9"/>
        <v>2.6859838586592049</v>
      </c>
      <c r="P60" s="9"/>
    </row>
    <row r="61" spans="1:16">
      <c r="A61" s="12"/>
      <c r="B61" s="25">
        <v>363.27</v>
      </c>
      <c r="C61" s="20" t="s">
        <v>106</v>
      </c>
      <c r="D61" s="46">
        <v>0</v>
      </c>
      <c r="E61" s="46">
        <v>0</v>
      </c>
      <c r="F61" s="46">
        <v>0</v>
      </c>
      <c r="G61" s="46">
        <v>1857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1857</v>
      </c>
      <c r="O61" s="47">
        <f t="shared" si="9"/>
        <v>4.2943366556436879E-2</v>
      </c>
      <c r="P61" s="9"/>
    </row>
    <row r="62" spans="1:16">
      <c r="A62" s="12"/>
      <c r="B62" s="25">
        <v>364</v>
      </c>
      <c r="C62" s="20" t="s">
        <v>69</v>
      </c>
      <c r="D62" s="46">
        <v>139887</v>
      </c>
      <c r="E62" s="46">
        <v>5273</v>
      </c>
      <c r="F62" s="46">
        <v>0</v>
      </c>
      <c r="G62" s="46">
        <v>2683</v>
      </c>
      <c r="H62" s="46">
        <v>0</v>
      </c>
      <c r="I62" s="46">
        <v>69891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217734</v>
      </c>
      <c r="O62" s="47">
        <f t="shared" si="9"/>
        <v>5.0351270725897832</v>
      </c>
      <c r="P62" s="9"/>
    </row>
    <row r="63" spans="1:16">
      <c r="A63" s="12"/>
      <c r="B63" s="25">
        <v>366</v>
      </c>
      <c r="C63" s="20" t="s">
        <v>70</v>
      </c>
      <c r="D63" s="46">
        <v>10124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10124</v>
      </c>
      <c r="O63" s="47">
        <f t="shared" si="9"/>
        <v>0.23411881691834516</v>
      </c>
      <c r="P63" s="9"/>
    </row>
    <row r="64" spans="1:16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1540178</v>
      </c>
      <c r="L64" s="46">
        <v>0</v>
      </c>
      <c r="M64" s="46">
        <v>0</v>
      </c>
      <c r="N64" s="46">
        <f t="shared" si="12"/>
        <v>1540178</v>
      </c>
      <c r="O64" s="47">
        <f t="shared" si="9"/>
        <v>35.616816594593345</v>
      </c>
      <c r="P64" s="9"/>
    </row>
    <row r="65" spans="1:119">
      <c r="A65" s="12"/>
      <c r="B65" s="25">
        <v>369.3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191123</v>
      </c>
      <c r="K65" s="46">
        <v>0</v>
      </c>
      <c r="L65" s="46">
        <v>0</v>
      </c>
      <c r="M65" s="46">
        <v>0</v>
      </c>
      <c r="N65" s="46">
        <f t="shared" si="12"/>
        <v>191123</v>
      </c>
      <c r="O65" s="47">
        <f t="shared" si="9"/>
        <v>4.4197442360613275</v>
      </c>
      <c r="P65" s="9"/>
    </row>
    <row r="66" spans="1:119">
      <c r="A66" s="12"/>
      <c r="B66" s="25">
        <v>369.9</v>
      </c>
      <c r="C66" s="20" t="s">
        <v>73</v>
      </c>
      <c r="D66" s="46">
        <v>4536790</v>
      </c>
      <c r="E66" s="46">
        <v>0</v>
      </c>
      <c r="F66" s="46">
        <v>0</v>
      </c>
      <c r="G66" s="46">
        <v>0</v>
      </c>
      <c r="H66" s="46">
        <v>0</v>
      </c>
      <c r="I66" s="46">
        <v>16918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4553708</v>
      </c>
      <c r="O66" s="47">
        <f t="shared" si="9"/>
        <v>105.30508984113035</v>
      </c>
      <c r="P66" s="9"/>
    </row>
    <row r="67" spans="1:119" ht="15.75">
      <c r="A67" s="29" t="s">
        <v>47</v>
      </c>
      <c r="B67" s="30"/>
      <c r="C67" s="31"/>
      <c r="D67" s="32">
        <f t="shared" ref="D67:M67" si="13">SUM(D68:D69)</f>
        <v>0</v>
      </c>
      <c r="E67" s="32">
        <f t="shared" si="13"/>
        <v>2765109</v>
      </c>
      <c r="F67" s="32">
        <f t="shared" si="13"/>
        <v>0</v>
      </c>
      <c r="G67" s="32">
        <f t="shared" si="13"/>
        <v>2250000</v>
      </c>
      <c r="H67" s="32">
        <f t="shared" si="13"/>
        <v>0</v>
      </c>
      <c r="I67" s="32">
        <f t="shared" si="13"/>
        <v>633484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5648593</v>
      </c>
      <c r="O67" s="45">
        <f t="shared" si="9"/>
        <v>130.62444788751938</v>
      </c>
      <c r="P67" s="9"/>
    </row>
    <row r="68" spans="1:119">
      <c r="A68" s="12"/>
      <c r="B68" s="25">
        <v>381</v>
      </c>
      <c r="C68" s="20" t="s">
        <v>74</v>
      </c>
      <c r="D68" s="46">
        <v>0</v>
      </c>
      <c r="E68" s="46">
        <v>2765109</v>
      </c>
      <c r="F68" s="46">
        <v>0</v>
      </c>
      <c r="G68" s="46">
        <v>2250000</v>
      </c>
      <c r="H68" s="46">
        <v>0</v>
      </c>
      <c r="I68" s="46">
        <v>50000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5065109</v>
      </c>
      <c r="O68" s="47">
        <f t="shared" si="9"/>
        <v>117.13130448858774</v>
      </c>
      <c r="P68" s="9"/>
    </row>
    <row r="69" spans="1:119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583484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583484</v>
      </c>
      <c r="O69" s="47">
        <f>(N69/O$72)</f>
        <v>13.493143398931618</v>
      </c>
      <c r="P69" s="9"/>
    </row>
    <row r="70" spans="1:119" ht="16.5" thickBot="1">
      <c r="A70" s="14" t="s">
        <v>61</v>
      </c>
      <c r="B70" s="23"/>
      <c r="C70" s="22"/>
      <c r="D70" s="15">
        <f t="shared" ref="D70:M70" si="14">SUM(D5,D16,D22,D34,D50,D55,D67)</f>
        <v>33215012</v>
      </c>
      <c r="E70" s="15">
        <f t="shared" si="14"/>
        <v>10530804</v>
      </c>
      <c r="F70" s="15">
        <f t="shared" si="14"/>
        <v>0</v>
      </c>
      <c r="G70" s="15">
        <f t="shared" si="14"/>
        <v>5419321</v>
      </c>
      <c r="H70" s="15">
        <f t="shared" si="14"/>
        <v>0</v>
      </c>
      <c r="I70" s="15">
        <f t="shared" si="14"/>
        <v>18714560</v>
      </c>
      <c r="J70" s="15">
        <f t="shared" si="14"/>
        <v>996776</v>
      </c>
      <c r="K70" s="15">
        <f t="shared" si="14"/>
        <v>-305518</v>
      </c>
      <c r="L70" s="15">
        <f t="shared" si="14"/>
        <v>0</v>
      </c>
      <c r="M70" s="15">
        <f t="shared" si="14"/>
        <v>0</v>
      </c>
      <c r="N70" s="15">
        <f>SUM(D70:M70)</f>
        <v>68570955</v>
      </c>
      <c r="O70" s="38">
        <f>(N70/O$72)</f>
        <v>1585.7122540064288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107</v>
      </c>
      <c r="M72" s="48"/>
      <c r="N72" s="48"/>
      <c r="O72" s="43">
        <v>43243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 t="shared" ref="D5:N5" si="0">SUM(D6:D15)</f>
        <v>18546690</v>
      </c>
      <c r="E5" s="27">
        <f t="shared" si="0"/>
        <v>394655</v>
      </c>
      <c r="F5" s="27">
        <f t="shared" si="0"/>
        <v>0</v>
      </c>
      <c r="G5" s="27">
        <f t="shared" si="0"/>
        <v>3162365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22103710</v>
      </c>
      <c r="P5" s="33">
        <f t="shared" ref="P5:P36" si="1">(O5/P$76)</f>
        <v>472.95838236867445</v>
      </c>
      <c r="Q5" s="6"/>
    </row>
    <row r="6" spans="1:134">
      <c r="A6" s="12"/>
      <c r="B6" s="25">
        <v>311</v>
      </c>
      <c r="C6" s="20" t="s">
        <v>3</v>
      </c>
      <c r="D6" s="46">
        <v>11016971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11016971</v>
      </c>
      <c r="P6" s="47">
        <f t="shared" si="1"/>
        <v>235.73276987268642</v>
      </c>
      <c r="Q6" s="9"/>
    </row>
    <row r="7" spans="1:134">
      <c r="A7" s="12"/>
      <c r="B7" s="25">
        <v>312.43</v>
      </c>
      <c r="C7" s="20" t="s">
        <v>159</v>
      </c>
      <c r="D7" s="46">
        <v>589487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589487</v>
      </c>
      <c r="P7" s="47">
        <f t="shared" si="1"/>
        <v>12.613394672087301</v>
      </c>
      <c r="Q7" s="9"/>
    </row>
    <row r="8" spans="1:134">
      <c r="A8" s="12"/>
      <c r="B8" s="25">
        <v>312.52</v>
      </c>
      <c r="C8" s="20" t="s">
        <v>109</v>
      </c>
      <c r="D8" s="46">
        <v>0</v>
      </c>
      <c r="E8" s="46">
        <v>394655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394655</v>
      </c>
      <c r="P8" s="47">
        <f t="shared" si="1"/>
        <v>8.4445276559323847</v>
      </c>
      <c r="Q8" s="9"/>
    </row>
    <row r="9" spans="1:134">
      <c r="A9" s="12"/>
      <c r="B9" s="25">
        <v>312.63</v>
      </c>
      <c r="C9" s="20" t="s">
        <v>160</v>
      </c>
      <c r="D9" s="46">
        <v>0</v>
      </c>
      <c r="E9" s="46">
        <v>0</v>
      </c>
      <c r="F9" s="46">
        <v>0</v>
      </c>
      <c r="G9" s="46">
        <v>3162365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3162365</v>
      </c>
      <c r="P9" s="47">
        <f t="shared" si="1"/>
        <v>67.66588210120895</v>
      </c>
      <c r="Q9" s="9"/>
    </row>
    <row r="10" spans="1:134">
      <c r="A10" s="12"/>
      <c r="B10" s="25">
        <v>314.10000000000002</v>
      </c>
      <c r="C10" s="20" t="s">
        <v>13</v>
      </c>
      <c r="D10" s="46">
        <v>3933899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3933899</v>
      </c>
      <c r="P10" s="47">
        <f t="shared" si="1"/>
        <v>84.174580079169786</v>
      </c>
      <c r="Q10" s="9"/>
    </row>
    <row r="11" spans="1:134">
      <c r="A11" s="12"/>
      <c r="B11" s="25">
        <v>314.3</v>
      </c>
      <c r="C11" s="20" t="s">
        <v>14</v>
      </c>
      <c r="D11" s="46">
        <v>376514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376514</v>
      </c>
      <c r="P11" s="47">
        <f t="shared" si="1"/>
        <v>8.0563603295174921</v>
      </c>
      <c r="Q11" s="9"/>
    </row>
    <row r="12" spans="1:134">
      <c r="A12" s="12"/>
      <c r="B12" s="25">
        <v>314.39999999999998</v>
      </c>
      <c r="C12" s="20" t="s">
        <v>15</v>
      </c>
      <c r="D12" s="46">
        <v>35637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35637</v>
      </c>
      <c r="P12" s="47">
        <f t="shared" si="1"/>
        <v>0.76253343318711886</v>
      </c>
      <c r="Q12" s="9"/>
    </row>
    <row r="13" spans="1:134">
      <c r="A13" s="12"/>
      <c r="B13" s="25">
        <v>314.8</v>
      </c>
      <c r="C13" s="20" t="s">
        <v>16</v>
      </c>
      <c r="D13" s="46">
        <v>25564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25564</v>
      </c>
      <c r="P13" s="47">
        <f t="shared" si="1"/>
        <v>0.54699903712421094</v>
      </c>
      <c r="Q13" s="9"/>
    </row>
    <row r="14" spans="1:134">
      <c r="A14" s="12"/>
      <c r="B14" s="25">
        <v>315.2</v>
      </c>
      <c r="C14" s="20" t="s">
        <v>161</v>
      </c>
      <c r="D14" s="46">
        <v>1736014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1736014</v>
      </c>
      <c r="P14" s="47">
        <f t="shared" si="1"/>
        <v>37.145907777896653</v>
      </c>
      <c r="Q14" s="9"/>
    </row>
    <row r="15" spans="1:134">
      <c r="A15" s="12"/>
      <c r="B15" s="25">
        <v>316</v>
      </c>
      <c r="C15" s="20" t="s">
        <v>111</v>
      </c>
      <c r="D15" s="46">
        <v>832604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832604</v>
      </c>
      <c r="P15" s="47">
        <f t="shared" si="1"/>
        <v>17.815427409864128</v>
      </c>
      <c r="Q15" s="9"/>
    </row>
    <row r="16" spans="1:134" ht="15.75">
      <c r="A16" s="29" t="s">
        <v>19</v>
      </c>
      <c r="B16" s="30"/>
      <c r="C16" s="31"/>
      <c r="D16" s="32">
        <f t="shared" ref="D16:N16" si="3">SUM(D17:D26)</f>
        <v>4822327</v>
      </c>
      <c r="E16" s="32">
        <f t="shared" si="3"/>
        <v>740388</v>
      </c>
      <c r="F16" s="32">
        <f t="shared" si="3"/>
        <v>0</v>
      </c>
      <c r="G16" s="32">
        <f t="shared" si="3"/>
        <v>132628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5695343</v>
      </c>
      <c r="P16" s="45">
        <f t="shared" si="1"/>
        <v>121.86461966406334</v>
      </c>
      <c r="Q16" s="10"/>
    </row>
    <row r="17" spans="1:17">
      <c r="A17" s="12"/>
      <c r="B17" s="25">
        <v>322</v>
      </c>
      <c r="C17" s="20" t="s">
        <v>162</v>
      </c>
      <c r="D17" s="46">
        <v>0</v>
      </c>
      <c r="E17" s="46">
        <v>740388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740388</v>
      </c>
      <c r="P17" s="47">
        <f t="shared" si="1"/>
        <v>15.842259548518241</v>
      </c>
      <c r="Q17" s="9"/>
    </row>
    <row r="18" spans="1:17">
      <c r="A18" s="12"/>
      <c r="B18" s="25">
        <v>323.10000000000002</v>
      </c>
      <c r="C18" s="20" t="s">
        <v>20</v>
      </c>
      <c r="D18" s="46">
        <v>3728643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6" si="4">SUM(D18:N18)</f>
        <v>3728643</v>
      </c>
      <c r="P18" s="47">
        <f t="shared" si="1"/>
        <v>79.782668235797587</v>
      </c>
      <c r="Q18" s="9"/>
    </row>
    <row r="19" spans="1:17">
      <c r="A19" s="12"/>
      <c r="B19" s="25">
        <v>323.39999999999998</v>
      </c>
      <c r="C19" s="20" t="s">
        <v>21</v>
      </c>
      <c r="D19" s="46">
        <v>76028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76028</v>
      </c>
      <c r="P19" s="47">
        <f t="shared" si="1"/>
        <v>1.6267893441746015</v>
      </c>
      <c r="Q19" s="9"/>
    </row>
    <row r="20" spans="1:17">
      <c r="A20" s="12"/>
      <c r="B20" s="25">
        <v>323.7</v>
      </c>
      <c r="C20" s="20" t="s">
        <v>22</v>
      </c>
      <c r="D20" s="46">
        <v>991678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991678</v>
      </c>
      <c r="P20" s="47">
        <f t="shared" si="1"/>
        <v>21.219171926821438</v>
      </c>
      <c r="Q20" s="9"/>
    </row>
    <row r="21" spans="1:17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186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186</v>
      </c>
      <c r="P21" s="47">
        <f t="shared" si="1"/>
        <v>3.979886594629293E-3</v>
      </c>
      <c r="Q21" s="9"/>
    </row>
    <row r="22" spans="1:17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17323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17323</v>
      </c>
      <c r="P22" s="47">
        <f t="shared" si="1"/>
        <v>0.370664384294426</v>
      </c>
      <c r="Q22" s="9"/>
    </row>
    <row r="23" spans="1:17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87257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87257</v>
      </c>
      <c r="P23" s="47">
        <f t="shared" si="1"/>
        <v>1.8670589493955281</v>
      </c>
      <c r="Q23" s="9"/>
    </row>
    <row r="24" spans="1:17">
      <c r="A24" s="12"/>
      <c r="B24" s="25">
        <v>324.32</v>
      </c>
      <c r="C24" s="20" t="s">
        <v>28</v>
      </c>
      <c r="D24" s="46">
        <v>0</v>
      </c>
      <c r="E24" s="46">
        <v>0</v>
      </c>
      <c r="F24" s="46">
        <v>0</v>
      </c>
      <c r="G24" s="46">
        <v>23049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23049</v>
      </c>
      <c r="P24" s="47">
        <f t="shared" si="1"/>
        <v>0.49318497913769122</v>
      </c>
      <c r="Q24" s="9"/>
    </row>
    <row r="25" spans="1:17">
      <c r="A25" s="12"/>
      <c r="B25" s="25">
        <v>324.61</v>
      </c>
      <c r="C25" s="20" t="s">
        <v>29</v>
      </c>
      <c r="D25" s="46">
        <v>0</v>
      </c>
      <c r="E25" s="46">
        <v>0</v>
      </c>
      <c r="F25" s="46">
        <v>0</v>
      </c>
      <c r="G25" s="46">
        <v>302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302</v>
      </c>
      <c r="P25" s="47">
        <f t="shared" si="1"/>
        <v>6.4619664063335826E-3</v>
      </c>
      <c r="Q25" s="9"/>
    </row>
    <row r="26" spans="1:17">
      <c r="A26" s="12"/>
      <c r="B26" s="25">
        <v>329.5</v>
      </c>
      <c r="C26" s="20" t="s">
        <v>163</v>
      </c>
      <c r="D26" s="46">
        <v>25978</v>
      </c>
      <c r="E26" s="46">
        <v>0</v>
      </c>
      <c r="F26" s="46">
        <v>0</v>
      </c>
      <c r="G26" s="46">
        <v>4511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30489</v>
      </c>
      <c r="P26" s="47">
        <f t="shared" si="1"/>
        <v>0.6523804429228629</v>
      </c>
      <c r="Q26" s="9"/>
    </row>
    <row r="27" spans="1:17" ht="15.75">
      <c r="A27" s="29" t="s">
        <v>164</v>
      </c>
      <c r="B27" s="30"/>
      <c r="C27" s="31"/>
      <c r="D27" s="32">
        <f t="shared" ref="D27:N27" si="5">SUM(D28:D42)</f>
        <v>6425563</v>
      </c>
      <c r="E27" s="32">
        <f t="shared" si="5"/>
        <v>972403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1328222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8726188</v>
      </c>
      <c r="P27" s="45">
        <f t="shared" si="1"/>
        <v>186.71633679255376</v>
      </c>
      <c r="Q27" s="10"/>
    </row>
    <row r="28" spans="1:17">
      <c r="A28" s="12"/>
      <c r="B28" s="25">
        <v>331.1</v>
      </c>
      <c r="C28" s="20" t="s">
        <v>86</v>
      </c>
      <c r="D28" s="46">
        <v>2162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2162</v>
      </c>
      <c r="P28" s="47">
        <f t="shared" si="1"/>
        <v>4.6260832352626513E-2</v>
      </c>
      <c r="Q28" s="9"/>
    </row>
    <row r="29" spans="1:17">
      <c r="A29" s="12"/>
      <c r="B29" s="25">
        <v>331.2</v>
      </c>
      <c r="C29" s="20" t="s">
        <v>87</v>
      </c>
      <c r="D29" s="46">
        <v>1134467</v>
      </c>
      <c r="E29" s="46">
        <v>44210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1178677</v>
      </c>
      <c r="P29" s="47">
        <f t="shared" si="1"/>
        <v>25.220434363967048</v>
      </c>
      <c r="Q29" s="9"/>
    </row>
    <row r="30" spans="1:17">
      <c r="A30" s="12"/>
      <c r="B30" s="25">
        <v>331.39</v>
      </c>
      <c r="C30" s="20" t="s">
        <v>136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50747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9" si="6">SUM(D30:N30)</f>
        <v>50747</v>
      </c>
      <c r="P30" s="47">
        <f t="shared" si="1"/>
        <v>1.0858457259013587</v>
      </c>
      <c r="Q30" s="9"/>
    </row>
    <row r="31" spans="1:17">
      <c r="A31" s="12"/>
      <c r="B31" s="25">
        <v>331.51</v>
      </c>
      <c r="C31" s="20" t="s">
        <v>165</v>
      </c>
      <c r="D31" s="46">
        <v>0</v>
      </c>
      <c r="E31" s="46">
        <v>529947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529947</v>
      </c>
      <c r="P31" s="47">
        <f t="shared" si="1"/>
        <v>11.339403017010806</v>
      </c>
      <c r="Q31" s="9"/>
    </row>
    <row r="32" spans="1:17">
      <c r="A32" s="12"/>
      <c r="B32" s="25">
        <v>331.62</v>
      </c>
      <c r="C32" s="20" t="s">
        <v>166</v>
      </c>
      <c r="D32" s="46">
        <v>0</v>
      </c>
      <c r="E32" s="46">
        <v>21381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21381</v>
      </c>
      <c r="P32" s="47">
        <f t="shared" si="1"/>
        <v>0.45749438322456404</v>
      </c>
      <c r="Q32" s="9"/>
    </row>
    <row r="33" spans="1:17">
      <c r="A33" s="12"/>
      <c r="B33" s="25">
        <v>334.2</v>
      </c>
      <c r="C33" s="20" t="s">
        <v>33</v>
      </c>
      <c r="D33" s="46">
        <v>17471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17471</v>
      </c>
      <c r="P33" s="47">
        <f t="shared" si="1"/>
        <v>0.37383117577832459</v>
      </c>
      <c r="Q33" s="9"/>
    </row>
    <row r="34" spans="1:17">
      <c r="A34" s="12"/>
      <c r="B34" s="25">
        <v>334.35</v>
      </c>
      <c r="C34" s="20" t="s">
        <v>152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1210355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1210355</v>
      </c>
      <c r="P34" s="47">
        <f t="shared" si="1"/>
        <v>25.898256124959879</v>
      </c>
      <c r="Q34" s="9"/>
    </row>
    <row r="35" spans="1:17">
      <c r="A35" s="12"/>
      <c r="B35" s="25">
        <v>334.36</v>
      </c>
      <c r="C35" s="20" t="s">
        <v>137</v>
      </c>
      <c r="D35" s="46">
        <v>0</v>
      </c>
      <c r="E35" s="46">
        <v>376865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376865</v>
      </c>
      <c r="P35" s="47">
        <f t="shared" si="1"/>
        <v>8.0638707606718736</v>
      </c>
      <c r="Q35" s="9"/>
    </row>
    <row r="36" spans="1:17">
      <c r="A36" s="12"/>
      <c r="B36" s="25">
        <v>334.7</v>
      </c>
      <c r="C36" s="20" t="s">
        <v>35</v>
      </c>
      <c r="D36" s="46">
        <v>3431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3431</v>
      </c>
      <c r="P36" s="47">
        <f t="shared" si="1"/>
        <v>7.3413929603081199E-2</v>
      </c>
      <c r="Q36" s="9"/>
    </row>
    <row r="37" spans="1:17">
      <c r="A37" s="12"/>
      <c r="B37" s="25">
        <v>335.125</v>
      </c>
      <c r="C37" s="20" t="s">
        <v>167</v>
      </c>
      <c r="D37" s="46">
        <v>1712131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1712131</v>
      </c>
      <c r="P37" s="47">
        <f t="shared" ref="P37:P68" si="7">(O37/P$76)</f>
        <v>36.634877500802396</v>
      </c>
      <c r="Q37" s="9"/>
    </row>
    <row r="38" spans="1:17">
      <c r="A38" s="12"/>
      <c r="B38" s="25">
        <v>335.15</v>
      </c>
      <c r="C38" s="20" t="s">
        <v>113</v>
      </c>
      <c r="D38" s="46">
        <v>37373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37373</v>
      </c>
      <c r="P38" s="47">
        <f t="shared" si="7"/>
        <v>0.79967904140365897</v>
      </c>
      <c r="Q38" s="9"/>
    </row>
    <row r="39" spans="1:17">
      <c r="A39" s="12"/>
      <c r="B39" s="25">
        <v>335.18</v>
      </c>
      <c r="C39" s="20" t="s">
        <v>168</v>
      </c>
      <c r="D39" s="46">
        <v>3263133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3263133</v>
      </c>
      <c r="P39" s="47">
        <f t="shared" si="7"/>
        <v>69.822039156948748</v>
      </c>
      <c r="Q39" s="9"/>
    </row>
    <row r="40" spans="1:17">
      <c r="A40" s="12"/>
      <c r="B40" s="25">
        <v>335.45</v>
      </c>
      <c r="C40" s="20" t="s">
        <v>169</v>
      </c>
      <c r="D40" s="46">
        <v>32944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32944</v>
      </c>
      <c r="P40" s="47">
        <f t="shared" si="7"/>
        <v>0.70491066652401835</v>
      </c>
      <c r="Q40" s="9"/>
    </row>
    <row r="41" spans="1:17">
      <c r="A41" s="12"/>
      <c r="B41" s="25">
        <v>337.2</v>
      </c>
      <c r="C41" s="20" t="s">
        <v>40</v>
      </c>
      <c r="D41" s="46">
        <v>222451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222451</v>
      </c>
      <c r="P41" s="47">
        <f t="shared" si="7"/>
        <v>4.7598373809778538</v>
      </c>
      <c r="Q41" s="9"/>
    </row>
    <row r="42" spans="1:17">
      <c r="A42" s="12"/>
      <c r="B42" s="25">
        <v>337.3</v>
      </c>
      <c r="C42" s="20" t="s">
        <v>170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67120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67120</v>
      </c>
      <c r="P42" s="47">
        <f t="shared" si="7"/>
        <v>1.4361827324275169</v>
      </c>
      <c r="Q42" s="9"/>
    </row>
    <row r="43" spans="1:17" ht="15.75">
      <c r="A43" s="29" t="s">
        <v>45</v>
      </c>
      <c r="B43" s="30"/>
      <c r="C43" s="31"/>
      <c r="D43" s="32">
        <f t="shared" ref="D43:N43" si="8">SUM(D44:D57)</f>
        <v>7061818</v>
      </c>
      <c r="E43" s="32">
        <f t="shared" si="8"/>
        <v>2627693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22810454</v>
      </c>
      <c r="J43" s="32">
        <f t="shared" si="8"/>
        <v>516000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>SUM(D43:N43)</f>
        <v>33015965</v>
      </c>
      <c r="P43" s="45">
        <f t="shared" si="7"/>
        <v>706.45051888306409</v>
      </c>
      <c r="Q43" s="10"/>
    </row>
    <row r="44" spans="1:17">
      <c r="A44" s="12"/>
      <c r="B44" s="25">
        <v>341.2</v>
      </c>
      <c r="C44" s="20" t="s">
        <v>115</v>
      </c>
      <c r="D44" s="46">
        <v>409236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516000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7" si="9">SUM(D44:N44)</f>
        <v>925236</v>
      </c>
      <c r="P44" s="47">
        <f t="shared" si="7"/>
        <v>19.797496522948538</v>
      </c>
      <c r="Q44" s="9"/>
    </row>
    <row r="45" spans="1:17">
      <c r="A45" s="12"/>
      <c r="B45" s="25">
        <v>341.3</v>
      </c>
      <c r="C45" s="20" t="s">
        <v>132</v>
      </c>
      <c r="D45" s="46">
        <v>5108822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5108822</v>
      </c>
      <c r="P45" s="47">
        <f t="shared" si="7"/>
        <v>109.31468920509255</v>
      </c>
      <c r="Q45" s="9"/>
    </row>
    <row r="46" spans="1:17">
      <c r="A46" s="12"/>
      <c r="B46" s="25">
        <v>341.9</v>
      </c>
      <c r="C46" s="20" t="s">
        <v>116</v>
      </c>
      <c r="D46" s="46">
        <v>126474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126474</v>
      </c>
      <c r="P46" s="47">
        <f t="shared" si="7"/>
        <v>2.7061945009093828</v>
      </c>
      <c r="Q46" s="9"/>
    </row>
    <row r="47" spans="1:17">
      <c r="A47" s="12"/>
      <c r="B47" s="25">
        <v>342.1</v>
      </c>
      <c r="C47" s="20" t="s">
        <v>90</v>
      </c>
      <c r="D47" s="46">
        <v>338408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338408</v>
      </c>
      <c r="P47" s="47">
        <f t="shared" si="7"/>
        <v>7.240997111372633</v>
      </c>
      <c r="Q47" s="9"/>
    </row>
    <row r="48" spans="1:17">
      <c r="A48" s="12"/>
      <c r="B48" s="25">
        <v>342.5</v>
      </c>
      <c r="C48" s="20" t="s">
        <v>50</v>
      </c>
      <c r="D48" s="46">
        <v>0</v>
      </c>
      <c r="E48" s="46">
        <v>743353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743353</v>
      </c>
      <c r="P48" s="47">
        <f t="shared" si="7"/>
        <v>15.905702364394992</v>
      </c>
      <c r="Q48" s="9"/>
    </row>
    <row r="49" spans="1:17">
      <c r="A49" s="12"/>
      <c r="B49" s="25">
        <v>343.3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9494604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9494604</v>
      </c>
      <c r="P49" s="47">
        <f t="shared" si="7"/>
        <v>203.15831817695516</v>
      </c>
      <c r="Q49" s="9"/>
    </row>
    <row r="50" spans="1:17">
      <c r="A50" s="12"/>
      <c r="B50" s="25">
        <v>343.4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1834615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1834615</v>
      </c>
      <c r="P50" s="47">
        <f t="shared" si="7"/>
        <v>39.255697015085055</v>
      </c>
      <c r="Q50" s="9"/>
    </row>
    <row r="51" spans="1:17">
      <c r="A51" s="12"/>
      <c r="B51" s="25">
        <v>343.5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11280420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11280420</v>
      </c>
      <c r="P51" s="47">
        <f t="shared" si="7"/>
        <v>241.36985128918369</v>
      </c>
      <c r="Q51" s="9"/>
    </row>
    <row r="52" spans="1:17">
      <c r="A52" s="12"/>
      <c r="B52" s="25">
        <v>343.6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171663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171663</v>
      </c>
      <c r="P52" s="47">
        <f t="shared" si="7"/>
        <v>3.6731143682464964</v>
      </c>
      <c r="Q52" s="9"/>
    </row>
    <row r="53" spans="1:17">
      <c r="A53" s="12"/>
      <c r="B53" s="25">
        <v>343.9</v>
      </c>
      <c r="C53" s="20" t="s">
        <v>55</v>
      </c>
      <c r="D53" s="46">
        <v>0</v>
      </c>
      <c r="E53" s="46">
        <v>1884340</v>
      </c>
      <c r="F53" s="46">
        <v>0</v>
      </c>
      <c r="G53" s="46">
        <v>0</v>
      </c>
      <c r="H53" s="46">
        <v>0</v>
      </c>
      <c r="I53" s="46">
        <v>29152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1913492</v>
      </c>
      <c r="P53" s="47">
        <f t="shared" si="7"/>
        <v>40.9434470953247</v>
      </c>
      <c r="Q53" s="9"/>
    </row>
    <row r="54" spans="1:17">
      <c r="A54" s="12"/>
      <c r="B54" s="25">
        <v>344.9</v>
      </c>
      <c r="C54" s="20" t="s">
        <v>117</v>
      </c>
      <c r="D54" s="46">
        <v>167967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167967</v>
      </c>
      <c r="P54" s="47">
        <f t="shared" si="7"/>
        <v>3.5940301701080561</v>
      </c>
      <c r="Q54" s="9"/>
    </row>
    <row r="55" spans="1:17">
      <c r="A55" s="12"/>
      <c r="B55" s="25">
        <v>347.1</v>
      </c>
      <c r="C55" s="20" t="s">
        <v>57</v>
      </c>
      <c r="D55" s="46">
        <v>8004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8004</v>
      </c>
      <c r="P55" s="47">
        <f t="shared" si="7"/>
        <v>0.17126350700759602</v>
      </c>
      <c r="Q55" s="9"/>
    </row>
    <row r="56" spans="1:17">
      <c r="A56" s="12"/>
      <c r="B56" s="25">
        <v>347.2</v>
      </c>
      <c r="C56" s="20" t="s">
        <v>58</v>
      </c>
      <c r="D56" s="46">
        <v>788488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788488</v>
      </c>
      <c r="P56" s="47">
        <f t="shared" si="7"/>
        <v>16.87146678078528</v>
      </c>
      <c r="Q56" s="9"/>
    </row>
    <row r="57" spans="1:17">
      <c r="A57" s="12"/>
      <c r="B57" s="25">
        <v>349</v>
      </c>
      <c r="C57" s="20" t="s">
        <v>171</v>
      </c>
      <c r="D57" s="46">
        <v>114419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114419</v>
      </c>
      <c r="P57" s="47">
        <f t="shared" si="7"/>
        <v>2.448250775649941</v>
      </c>
      <c r="Q57" s="9"/>
    </row>
    <row r="58" spans="1:17" ht="15.75">
      <c r="A58" s="29" t="s">
        <v>46</v>
      </c>
      <c r="B58" s="30"/>
      <c r="C58" s="31"/>
      <c r="D58" s="32">
        <f t="shared" ref="D58:N58" si="10">SUM(D59:D61)</f>
        <v>248940</v>
      </c>
      <c r="E58" s="32">
        <f t="shared" si="10"/>
        <v>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10"/>
        <v>0</v>
      </c>
      <c r="O58" s="32">
        <f t="shared" ref="O58:O63" si="11">SUM(D58:N58)</f>
        <v>248940</v>
      </c>
      <c r="P58" s="45">
        <f t="shared" si="7"/>
        <v>5.3266288648764313</v>
      </c>
      <c r="Q58" s="10"/>
    </row>
    <row r="59" spans="1:17">
      <c r="A59" s="13"/>
      <c r="B59" s="39">
        <v>351.5</v>
      </c>
      <c r="C59" s="21" t="s">
        <v>63</v>
      </c>
      <c r="D59" s="46">
        <v>104751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104751</v>
      </c>
      <c r="P59" s="47">
        <f t="shared" si="7"/>
        <v>2.2413822616882424</v>
      </c>
      <c r="Q59" s="9"/>
    </row>
    <row r="60" spans="1:17">
      <c r="A60" s="13"/>
      <c r="B60" s="39">
        <v>354</v>
      </c>
      <c r="C60" s="21" t="s">
        <v>64</v>
      </c>
      <c r="D60" s="46">
        <v>114588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114588</v>
      </c>
      <c r="P60" s="47">
        <f t="shared" si="7"/>
        <v>2.4518669091687171</v>
      </c>
      <c r="Q60" s="9"/>
    </row>
    <row r="61" spans="1:17">
      <c r="A61" s="13"/>
      <c r="B61" s="39">
        <v>359</v>
      </c>
      <c r="C61" s="21" t="s">
        <v>65</v>
      </c>
      <c r="D61" s="46">
        <v>29601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29601</v>
      </c>
      <c r="P61" s="47">
        <f t="shared" si="7"/>
        <v>0.63337969401947147</v>
      </c>
      <c r="Q61" s="9"/>
    </row>
    <row r="62" spans="1:17" ht="15.75">
      <c r="A62" s="29" t="s">
        <v>4</v>
      </c>
      <c r="B62" s="30"/>
      <c r="C62" s="31"/>
      <c r="D62" s="32">
        <f t="shared" ref="D62:N62" si="12">SUM(D63:D70)</f>
        <v>479250</v>
      </c>
      <c r="E62" s="32">
        <f t="shared" si="12"/>
        <v>-12482</v>
      </c>
      <c r="F62" s="32">
        <f t="shared" si="12"/>
        <v>0</v>
      </c>
      <c r="G62" s="32">
        <f t="shared" si="12"/>
        <v>130712</v>
      </c>
      <c r="H62" s="32">
        <f t="shared" si="12"/>
        <v>0</v>
      </c>
      <c r="I62" s="32">
        <f t="shared" si="12"/>
        <v>293725</v>
      </c>
      <c r="J62" s="32">
        <f t="shared" si="12"/>
        <v>11436</v>
      </c>
      <c r="K62" s="32">
        <f t="shared" si="12"/>
        <v>14890281</v>
      </c>
      <c r="L62" s="32">
        <f t="shared" si="12"/>
        <v>0</v>
      </c>
      <c r="M62" s="32">
        <f t="shared" si="12"/>
        <v>0</v>
      </c>
      <c r="N62" s="32">
        <f t="shared" si="12"/>
        <v>0</v>
      </c>
      <c r="O62" s="32">
        <f t="shared" si="11"/>
        <v>15792922</v>
      </c>
      <c r="P62" s="45">
        <f t="shared" si="7"/>
        <v>337.92493848293572</v>
      </c>
      <c r="Q62" s="10"/>
    </row>
    <row r="63" spans="1:17">
      <c r="A63" s="12"/>
      <c r="B63" s="25">
        <v>361.1</v>
      </c>
      <c r="C63" s="20" t="s">
        <v>67</v>
      </c>
      <c r="D63" s="46">
        <v>253831</v>
      </c>
      <c r="E63" s="46">
        <v>228539</v>
      </c>
      <c r="F63" s="46">
        <v>0</v>
      </c>
      <c r="G63" s="46">
        <v>179540</v>
      </c>
      <c r="H63" s="46">
        <v>0</v>
      </c>
      <c r="I63" s="46">
        <v>304557</v>
      </c>
      <c r="J63" s="46">
        <v>29149</v>
      </c>
      <c r="K63" s="46">
        <v>1085901</v>
      </c>
      <c r="L63" s="46">
        <v>0</v>
      </c>
      <c r="M63" s="46">
        <v>0</v>
      </c>
      <c r="N63" s="46">
        <v>0</v>
      </c>
      <c r="O63" s="46">
        <f t="shared" si="11"/>
        <v>2081517</v>
      </c>
      <c r="P63" s="47">
        <f t="shared" si="7"/>
        <v>44.538718305338612</v>
      </c>
      <c r="Q63" s="9"/>
    </row>
    <row r="64" spans="1:17">
      <c r="A64" s="12"/>
      <c r="B64" s="25">
        <v>361.3</v>
      </c>
      <c r="C64" s="20" t="s">
        <v>68</v>
      </c>
      <c r="D64" s="46">
        <v>-330203</v>
      </c>
      <c r="E64" s="46">
        <v>-262152</v>
      </c>
      <c r="F64" s="46">
        <v>0</v>
      </c>
      <c r="G64" s="46">
        <v>-212602</v>
      </c>
      <c r="H64" s="46">
        <v>0</v>
      </c>
      <c r="I64" s="46">
        <v>-352636</v>
      </c>
      <c r="J64" s="46">
        <v>-33953</v>
      </c>
      <c r="K64" s="46">
        <v>10885630</v>
      </c>
      <c r="L64" s="46">
        <v>0</v>
      </c>
      <c r="M64" s="46">
        <v>0</v>
      </c>
      <c r="N64" s="46">
        <v>0</v>
      </c>
      <c r="O64" s="46">
        <f t="shared" ref="O64:O70" si="13">SUM(D64:N64)</f>
        <v>9694084</v>
      </c>
      <c r="P64" s="47">
        <f t="shared" si="7"/>
        <v>207.42663956349631</v>
      </c>
      <c r="Q64" s="9"/>
    </row>
    <row r="65" spans="1:120">
      <c r="A65" s="12"/>
      <c r="B65" s="25">
        <v>361.4</v>
      </c>
      <c r="C65" s="20" t="s">
        <v>118</v>
      </c>
      <c r="D65" s="46">
        <v>-6291</v>
      </c>
      <c r="E65" s="46">
        <v>-5402</v>
      </c>
      <c r="F65" s="46">
        <v>0</v>
      </c>
      <c r="G65" s="46">
        <v>-4363</v>
      </c>
      <c r="H65" s="46">
        <v>0</v>
      </c>
      <c r="I65" s="46">
        <v>-7363</v>
      </c>
      <c r="J65" s="46">
        <v>-701</v>
      </c>
      <c r="K65" s="46">
        <v>-316630</v>
      </c>
      <c r="L65" s="46">
        <v>0</v>
      </c>
      <c r="M65" s="46">
        <v>0</v>
      </c>
      <c r="N65" s="46">
        <v>0</v>
      </c>
      <c r="O65" s="46">
        <f t="shared" si="13"/>
        <v>-340750</v>
      </c>
      <c r="P65" s="47">
        <f t="shared" si="7"/>
        <v>-7.291109446881352</v>
      </c>
      <c r="Q65" s="9"/>
    </row>
    <row r="66" spans="1:120">
      <c r="A66" s="12"/>
      <c r="B66" s="25">
        <v>364</v>
      </c>
      <c r="C66" s="20" t="s">
        <v>119</v>
      </c>
      <c r="D66" s="46">
        <v>78693</v>
      </c>
      <c r="E66" s="46">
        <v>755</v>
      </c>
      <c r="F66" s="46">
        <v>0</v>
      </c>
      <c r="G66" s="46">
        <v>168137</v>
      </c>
      <c r="H66" s="46">
        <v>0</v>
      </c>
      <c r="I66" s="46">
        <v>54307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301892</v>
      </c>
      <c r="P66" s="47">
        <f t="shared" si="7"/>
        <v>6.4596555044399269</v>
      </c>
      <c r="Q66" s="9"/>
    </row>
    <row r="67" spans="1:120">
      <c r="A67" s="12"/>
      <c r="B67" s="25">
        <v>366</v>
      </c>
      <c r="C67" s="20" t="s">
        <v>70</v>
      </c>
      <c r="D67" s="46">
        <v>199124</v>
      </c>
      <c r="E67" s="46">
        <v>15000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214124</v>
      </c>
      <c r="P67" s="47">
        <f t="shared" si="7"/>
        <v>4.5816625655290464</v>
      </c>
      <c r="Q67" s="9"/>
    </row>
    <row r="68" spans="1:120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3235380</v>
      </c>
      <c r="L68" s="46">
        <v>0</v>
      </c>
      <c r="M68" s="46">
        <v>0</v>
      </c>
      <c r="N68" s="46">
        <v>0</v>
      </c>
      <c r="O68" s="46">
        <f t="shared" si="13"/>
        <v>3235380</v>
      </c>
      <c r="P68" s="47">
        <f t="shared" si="7"/>
        <v>69.228201561998503</v>
      </c>
      <c r="Q68" s="9"/>
    </row>
    <row r="69" spans="1:120">
      <c r="A69" s="12"/>
      <c r="B69" s="25">
        <v>369.3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16941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16941</v>
      </c>
      <c r="P69" s="47">
        <f t="shared" ref="P69:P74" si="14">(O69/P$76)</f>
        <v>0.36249063870760673</v>
      </c>
      <c r="Q69" s="9"/>
    </row>
    <row r="70" spans="1:120">
      <c r="A70" s="12"/>
      <c r="B70" s="25">
        <v>369.9</v>
      </c>
      <c r="C70" s="20" t="s">
        <v>73</v>
      </c>
      <c r="D70" s="46">
        <v>284096</v>
      </c>
      <c r="E70" s="46">
        <v>10778</v>
      </c>
      <c r="F70" s="46">
        <v>0</v>
      </c>
      <c r="G70" s="46">
        <v>0</v>
      </c>
      <c r="H70" s="46">
        <v>0</v>
      </c>
      <c r="I70" s="46">
        <v>294860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589734</v>
      </c>
      <c r="P70" s="47">
        <f t="shared" si="14"/>
        <v>12.61867979030705</v>
      </c>
      <c r="Q70" s="9"/>
    </row>
    <row r="71" spans="1:120" ht="15.75">
      <c r="A71" s="29" t="s">
        <v>47</v>
      </c>
      <c r="B71" s="30"/>
      <c r="C71" s="31"/>
      <c r="D71" s="32">
        <f t="shared" ref="D71:N71" si="15">SUM(D72:D73)</f>
        <v>0</v>
      </c>
      <c r="E71" s="32">
        <f t="shared" si="15"/>
        <v>6298</v>
      </c>
      <c r="F71" s="32">
        <f t="shared" si="15"/>
        <v>0</v>
      </c>
      <c r="G71" s="32">
        <f t="shared" si="15"/>
        <v>1750000</v>
      </c>
      <c r="H71" s="32">
        <f t="shared" si="15"/>
        <v>0</v>
      </c>
      <c r="I71" s="32">
        <f t="shared" si="15"/>
        <v>2272757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si="15"/>
        <v>0</v>
      </c>
      <c r="O71" s="32">
        <f>SUM(D71:N71)</f>
        <v>4029055</v>
      </c>
      <c r="P71" s="45">
        <f t="shared" si="14"/>
        <v>86.210655825398518</v>
      </c>
      <c r="Q71" s="9"/>
    </row>
    <row r="72" spans="1:120">
      <c r="A72" s="12"/>
      <c r="B72" s="25">
        <v>381</v>
      </c>
      <c r="C72" s="20" t="s">
        <v>74</v>
      </c>
      <c r="D72" s="46">
        <v>0</v>
      </c>
      <c r="E72" s="46">
        <v>6298</v>
      </c>
      <c r="F72" s="46">
        <v>0</v>
      </c>
      <c r="G72" s="46">
        <v>1750000</v>
      </c>
      <c r="H72" s="46">
        <v>0</v>
      </c>
      <c r="I72" s="46">
        <v>89914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1846212</v>
      </c>
      <c r="P72" s="47">
        <f t="shared" si="14"/>
        <v>39.503840804536217</v>
      </c>
      <c r="Q72" s="9"/>
    </row>
    <row r="73" spans="1:120" ht="15.75" thickBot="1">
      <c r="A73" s="12"/>
      <c r="B73" s="25">
        <v>389.8</v>
      </c>
      <c r="C73" s="20" t="s">
        <v>75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2182843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2182843</v>
      </c>
      <c r="P73" s="47">
        <f t="shared" si="14"/>
        <v>46.706815020862308</v>
      </c>
      <c r="Q73" s="9"/>
    </row>
    <row r="74" spans="1:120" ht="16.5" thickBot="1">
      <c r="A74" s="14" t="s">
        <v>61</v>
      </c>
      <c r="B74" s="23"/>
      <c r="C74" s="22"/>
      <c r="D74" s="15">
        <f t="shared" ref="D74:N74" si="16">SUM(D5,D16,D27,D43,D58,D62,D71)</f>
        <v>37584588</v>
      </c>
      <c r="E74" s="15">
        <f t="shared" si="16"/>
        <v>4728955</v>
      </c>
      <c r="F74" s="15">
        <f t="shared" si="16"/>
        <v>0</v>
      </c>
      <c r="G74" s="15">
        <f t="shared" si="16"/>
        <v>5175705</v>
      </c>
      <c r="H74" s="15">
        <f t="shared" si="16"/>
        <v>0</v>
      </c>
      <c r="I74" s="15">
        <f t="shared" si="16"/>
        <v>26705158</v>
      </c>
      <c r="J74" s="15">
        <f t="shared" si="16"/>
        <v>527436</v>
      </c>
      <c r="K74" s="15">
        <f t="shared" si="16"/>
        <v>14890281</v>
      </c>
      <c r="L74" s="15">
        <f t="shared" si="16"/>
        <v>0</v>
      </c>
      <c r="M74" s="15">
        <f t="shared" si="16"/>
        <v>0</v>
      </c>
      <c r="N74" s="15">
        <f t="shared" si="16"/>
        <v>0</v>
      </c>
      <c r="O74" s="15">
        <f>SUM(D74:N74)</f>
        <v>89612123</v>
      </c>
      <c r="P74" s="38">
        <f t="shared" si="14"/>
        <v>1917.4520808815662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8" t="s">
        <v>172</v>
      </c>
      <c r="N76" s="48"/>
      <c r="O76" s="48"/>
      <c r="P76" s="43">
        <v>46735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17929052</v>
      </c>
      <c r="E5" s="27">
        <f t="shared" si="0"/>
        <v>411432</v>
      </c>
      <c r="F5" s="27">
        <f t="shared" si="0"/>
        <v>0</v>
      </c>
      <c r="G5" s="27">
        <f t="shared" si="0"/>
        <v>2815376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21155860</v>
      </c>
      <c r="O5" s="33">
        <f t="shared" ref="O5:O36" si="1">(N5/O$80)</f>
        <v>466.97554299841073</v>
      </c>
      <c r="P5" s="6"/>
    </row>
    <row r="6" spans="1:133">
      <c r="A6" s="12"/>
      <c r="B6" s="25">
        <v>311</v>
      </c>
      <c r="C6" s="20" t="s">
        <v>3</v>
      </c>
      <c r="D6" s="46">
        <v>10443925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10443925</v>
      </c>
      <c r="O6" s="47">
        <f t="shared" si="1"/>
        <v>230.52986491259051</v>
      </c>
      <c r="P6" s="9"/>
    </row>
    <row r="7" spans="1:133">
      <c r="A7" s="12"/>
      <c r="B7" s="25">
        <v>312.42</v>
      </c>
      <c r="C7" s="20" t="s">
        <v>151</v>
      </c>
      <c r="D7" s="46">
        <v>585886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585886</v>
      </c>
      <c r="O7" s="47">
        <f t="shared" si="1"/>
        <v>12.932323856613102</v>
      </c>
      <c r="P7" s="9"/>
    </row>
    <row r="8" spans="1:133">
      <c r="A8" s="12"/>
      <c r="B8" s="25">
        <v>312.52</v>
      </c>
      <c r="C8" s="20" t="s">
        <v>109</v>
      </c>
      <c r="D8" s="46">
        <v>0</v>
      </c>
      <c r="E8" s="46">
        <v>411432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411432</v>
      </c>
      <c r="O8" s="47">
        <f t="shared" si="1"/>
        <v>9.0815822002472189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2815376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2815376</v>
      </c>
      <c r="O9" s="47">
        <f t="shared" si="1"/>
        <v>62.144093236800281</v>
      </c>
      <c r="P9" s="9"/>
    </row>
    <row r="10" spans="1:133">
      <c r="A10" s="12"/>
      <c r="B10" s="25">
        <v>314.10000000000002</v>
      </c>
      <c r="C10" s="20" t="s">
        <v>13</v>
      </c>
      <c r="D10" s="46">
        <v>3870823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3870823</v>
      </c>
      <c r="O10" s="47">
        <f t="shared" si="1"/>
        <v>85.441086879745711</v>
      </c>
      <c r="P10" s="9"/>
    </row>
    <row r="11" spans="1:133">
      <c r="A11" s="12"/>
      <c r="B11" s="25">
        <v>314.3</v>
      </c>
      <c r="C11" s="20" t="s">
        <v>14</v>
      </c>
      <c r="D11" s="46">
        <v>360897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360897</v>
      </c>
      <c r="O11" s="47">
        <f t="shared" si="1"/>
        <v>7.9661177820942966</v>
      </c>
      <c r="P11" s="9"/>
    </row>
    <row r="12" spans="1:133">
      <c r="A12" s="12"/>
      <c r="B12" s="25">
        <v>314.39999999999998</v>
      </c>
      <c r="C12" s="20" t="s">
        <v>15</v>
      </c>
      <c r="D12" s="46">
        <v>34337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34337</v>
      </c>
      <c r="O12" s="47">
        <f t="shared" si="1"/>
        <v>0.75792424509977041</v>
      </c>
      <c r="P12" s="9"/>
    </row>
    <row r="13" spans="1:133">
      <c r="A13" s="12"/>
      <c r="B13" s="25">
        <v>314.8</v>
      </c>
      <c r="C13" s="20" t="s">
        <v>16</v>
      </c>
      <c r="D13" s="46">
        <v>21842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21842</v>
      </c>
      <c r="O13" s="47">
        <f t="shared" si="1"/>
        <v>0.48212078403672964</v>
      </c>
      <c r="P13" s="9"/>
    </row>
    <row r="14" spans="1:133">
      <c r="A14" s="12"/>
      <c r="B14" s="25">
        <v>315</v>
      </c>
      <c r="C14" s="20" t="s">
        <v>110</v>
      </c>
      <c r="D14" s="46">
        <v>1741441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1741441</v>
      </c>
      <c r="O14" s="47">
        <f t="shared" si="1"/>
        <v>38.439012007769733</v>
      </c>
      <c r="P14" s="9"/>
    </row>
    <row r="15" spans="1:133">
      <c r="A15" s="12"/>
      <c r="B15" s="25">
        <v>316</v>
      </c>
      <c r="C15" s="20" t="s">
        <v>111</v>
      </c>
      <c r="D15" s="46">
        <v>869901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869901</v>
      </c>
      <c r="O15" s="47">
        <f t="shared" si="1"/>
        <v>19.201417093413387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4787539</v>
      </c>
      <c r="E16" s="32">
        <f t="shared" si="3"/>
        <v>762204</v>
      </c>
      <c r="F16" s="32">
        <f t="shared" si="3"/>
        <v>0</v>
      </c>
      <c r="G16" s="32">
        <f t="shared" si="3"/>
        <v>444452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5994195</v>
      </c>
      <c r="O16" s="45">
        <f t="shared" si="1"/>
        <v>132.31050238389545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762204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762204</v>
      </c>
      <c r="O17" s="47">
        <f t="shared" si="1"/>
        <v>16.824209782800637</v>
      </c>
      <c r="P17" s="9"/>
    </row>
    <row r="18" spans="1:16">
      <c r="A18" s="12"/>
      <c r="B18" s="25">
        <v>323.10000000000002</v>
      </c>
      <c r="C18" s="20" t="s">
        <v>20</v>
      </c>
      <c r="D18" s="46">
        <v>3723831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3723831</v>
      </c>
      <c r="O18" s="47">
        <f t="shared" si="1"/>
        <v>82.196516863853077</v>
      </c>
      <c r="P18" s="9"/>
    </row>
    <row r="19" spans="1:16">
      <c r="A19" s="12"/>
      <c r="B19" s="25">
        <v>323.39999999999998</v>
      </c>
      <c r="C19" s="20" t="s">
        <v>21</v>
      </c>
      <c r="D19" s="46">
        <v>64218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64218</v>
      </c>
      <c r="O19" s="47">
        <f t="shared" si="1"/>
        <v>1.4174907292954264</v>
      </c>
      <c r="P19" s="9"/>
    </row>
    <row r="20" spans="1:16">
      <c r="A20" s="12"/>
      <c r="B20" s="25">
        <v>323.7</v>
      </c>
      <c r="C20" s="20" t="s">
        <v>22</v>
      </c>
      <c r="D20" s="46">
        <v>949030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949030</v>
      </c>
      <c r="O20" s="47">
        <f t="shared" si="1"/>
        <v>20.948039908175879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371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371</v>
      </c>
      <c r="O21" s="47">
        <f t="shared" si="1"/>
        <v>8.1891223733003716E-3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59813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59813</v>
      </c>
      <c r="O22" s="47">
        <f t="shared" si="1"/>
        <v>1.3202586968038141</v>
      </c>
      <c r="P22" s="9"/>
    </row>
    <row r="23" spans="1:16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3968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3968</v>
      </c>
      <c r="O23" s="47">
        <f t="shared" si="1"/>
        <v>8.7586085113897233E-2</v>
      </c>
      <c r="P23" s="9"/>
    </row>
    <row r="24" spans="1:16">
      <c r="A24" s="12"/>
      <c r="B24" s="25">
        <v>324.32</v>
      </c>
      <c r="C24" s="20" t="s">
        <v>28</v>
      </c>
      <c r="D24" s="46">
        <v>0</v>
      </c>
      <c r="E24" s="46">
        <v>0</v>
      </c>
      <c r="F24" s="46">
        <v>0</v>
      </c>
      <c r="G24" s="46">
        <v>355236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355236</v>
      </c>
      <c r="O24" s="47">
        <f t="shared" si="1"/>
        <v>7.8411619283065512</v>
      </c>
      <c r="P24" s="9"/>
    </row>
    <row r="25" spans="1:16">
      <c r="A25" s="12"/>
      <c r="B25" s="25">
        <v>324.61</v>
      </c>
      <c r="C25" s="20" t="s">
        <v>29</v>
      </c>
      <c r="D25" s="46">
        <v>0</v>
      </c>
      <c r="E25" s="46">
        <v>0</v>
      </c>
      <c r="F25" s="46">
        <v>0</v>
      </c>
      <c r="G25" s="46">
        <v>604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604</v>
      </c>
      <c r="O25" s="47">
        <f t="shared" si="1"/>
        <v>1.3332156101006534E-2</v>
      </c>
      <c r="P25" s="9"/>
    </row>
    <row r="26" spans="1:16">
      <c r="A26" s="12"/>
      <c r="B26" s="25">
        <v>329</v>
      </c>
      <c r="C26" s="20" t="s">
        <v>30</v>
      </c>
      <c r="D26" s="46">
        <v>50460</v>
      </c>
      <c r="E26" s="46">
        <v>0</v>
      </c>
      <c r="F26" s="46">
        <v>0</v>
      </c>
      <c r="G26" s="46">
        <v>24460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74920</v>
      </c>
      <c r="O26" s="47">
        <f t="shared" si="1"/>
        <v>1.65371711107187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SUM(D28:D46)</f>
        <v>5319554</v>
      </c>
      <c r="E27" s="32">
        <f t="shared" si="5"/>
        <v>4290496</v>
      </c>
      <c r="F27" s="32">
        <f t="shared" si="5"/>
        <v>0</v>
      </c>
      <c r="G27" s="32">
        <f t="shared" si="5"/>
        <v>541684</v>
      </c>
      <c r="H27" s="32">
        <f t="shared" si="5"/>
        <v>0</v>
      </c>
      <c r="I27" s="32">
        <f t="shared" si="5"/>
        <v>3892845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14044579</v>
      </c>
      <c r="O27" s="45">
        <f t="shared" si="1"/>
        <v>310.00748278297721</v>
      </c>
      <c r="P27" s="10"/>
    </row>
    <row r="28" spans="1:16">
      <c r="A28" s="12"/>
      <c r="B28" s="25">
        <v>331.1</v>
      </c>
      <c r="C28" s="20" t="s">
        <v>86</v>
      </c>
      <c r="D28" s="46">
        <v>256762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256762</v>
      </c>
      <c r="O28" s="47">
        <f t="shared" si="1"/>
        <v>5.6675348755076813</v>
      </c>
      <c r="P28" s="9"/>
    </row>
    <row r="29" spans="1:16">
      <c r="A29" s="12"/>
      <c r="B29" s="25">
        <v>331.2</v>
      </c>
      <c r="C29" s="20" t="s">
        <v>87</v>
      </c>
      <c r="D29" s="46">
        <v>18498</v>
      </c>
      <c r="E29" s="46">
        <v>378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18876</v>
      </c>
      <c r="O29" s="47">
        <f t="shared" si="1"/>
        <v>0.41665195126258164</v>
      </c>
      <c r="P29" s="9"/>
    </row>
    <row r="30" spans="1:16">
      <c r="A30" s="12"/>
      <c r="B30" s="25">
        <v>331.31</v>
      </c>
      <c r="C30" s="20" t="s">
        <v>127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130215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130215</v>
      </c>
      <c r="O30" s="47">
        <f t="shared" si="1"/>
        <v>2.8742495143916651</v>
      </c>
      <c r="P30" s="9"/>
    </row>
    <row r="31" spans="1:16">
      <c r="A31" s="12"/>
      <c r="B31" s="25">
        <v>331.34</v>
      </c>
      <c r="C31" s="20" t="s">
        <v>145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8861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8861</v>
      </c>
      <c r="O31" s="47">
        <f t="shared" si="1"/>
        <v>0.19558979339572666</v>
      </c>
      <c r="P31" s="9"/>
    </row>
    <row r="32" spans="1:16">
      <c r="A32" s="12"/>
      <c r="B32" s="25">
        <v>331.39</v>
      </c>
      <c r="C32" s="20" t="s">
        <v>136</v>
      </c>
      <c r="D32" s="46">
        <v>0</v>
      </c>
      <c r="E32" s="46">
        <v>229848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229848</v>
      </c>
      <c r="O32" s="47">
        <f t="shared" si="1"/>
        <v>5.0734592971923007</v>
      </c>
      <c r="P32" s="9"/>
    </row>
    <row r="33" spans="1:16">
      <c r="A33" s="12"/>
      <c r="B33" s="25">
        <v>334.1</v>
      </c>
      <c r="C33" s="20" t="s">
        <v>146</v>
      </c>
      <c r="D33" s="46">
        <v>21798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21798</v>
      </c>
      <c r="O33" s="47">
        <f t="shared" si="1"/>
        <v>0.48114956736711989</v>
      </c>
      <c r="P33" s="9"/>
    </row>
    <row r="34" spans="1:16">
      <c r="A34" s="12"/>
      <c r="B34" s="25">
        <v>334.2</v>
      </c>
      <c r="C34" s="20" t="s">
        <v>33</v>
      </c>
      <c r="D34" s="46">
        <v>8382</v>
      </c>
      <c r="E34" s="46">
        <v>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8415</v>
      </c>
      <c r="O34" s="47">
        <f t="shared" si="1"/>
        <v>0.18574518806286422</v>
      </c>
      <c r="P34" s="9"/>
    </row>
    <row r="35" spans="1:16">
      <c r="A35" s="12"/>
      <c r="B35" s="25">
        <v>334.31</v>
      </c>
      <c r="C35" s="20" t="s">
        <v>128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3907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3907</v>
      </c>
      <c r="O35" s="47">
        <f t="shared" si="1"/>
        <v>8.6239625640120082E-2</v>
      </c>
      <c r="P35" s="9"/>
    </row>
    <row r="36" spans="1:16">
      <c r="A36" s="12"/>
      <c r="B36" s="25">
        <v>334.34</v>
      </c>
      <c r="C36" s="20" t="s">
        <v>147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1026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1026</v>
      </c>
      <c r="O36" s="47">
        <f t="shared" si="1"/>
        <v>2.2647006886809113E-2</v>
      </c>
      <c r="P36" s="9"/>
    </row>
    <row r="37" spans="1:16">
      <c r="A37" s="12"/>
      <c r="B37" s="25">
        <v>334.35</v>
      </c>
      <c r="C37" s="20" t="s">
        <v>152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3748836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3748836</v>
      </c>
      <c r="O37" s="47">
        <f t="shared" ref="O37:O68" si="7">(N37/O$80)</f>
        <v>82.748454882571082</v>
      </c>
      <c r="P37" s="9"/>
    </row>
    <row r="38" spans="1:16">
      <c r="A38" s="12"/>
      <c r="B38" s="25">
        <v>334.36</v>
      </c>
      <c r="C38" s="20" t="s">
        <v>137</v>
      </c>
      <c r="D38" s="46">
        <v>0</v>
      </c>
      <c r="E38" s="46">
        <v>4044842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8">SUM(D38:M38)</f>
        <v>4044842</v>
      </c>
      <c r="O38" s="47">
        <f t="shared" si="7"/>
        <v>89.282226734946136</v>
      </c>
      <c r="P38" s="9"/>
    </row>
    <row r="39" spans="1:16">
      <c r="A39" s="12"/>
      <c r="B39" s="25">
        <v>334.39</v>
      </c>
      <c r="C39" s="20" t="s">
        <v>148</v>
      </c>
      <c r="D39" s="46">
        <v>0</v>
      </c>
      <c r="E39" s="46">
        <v>15395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15395</v>
      </c>
      <c r="O39" s="47">
        <f t="shared" si="7"/>
        <v>0.33981546883277414</v>
      </c>
      <c r="P39" s="9"/>
    </row>
    <row r="40" spans="1:16">
      <c r="A40" s="12"/>
      <c r="B40" s="25">
        <v>334.7</v>
      </c>
      <c r="C40" s="20" t="s">
        <v>35</v>
      </c>
      <c r="D40" s="46">
        <v>9900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9900</v>
      </c>
      <c r="O40" s="47">
        <f t="shared" si="7"/>
        <v>0.21852375066219318</v>
      </c>
      <c r="P40" s="9"/>
    </row>
    <row r="41" spans="1:16">
      <c r="A41" s="12"/>
      <c r="B41" s="25">
        <v>335.12</v>
      </c>
      <c r="C41" s="20" t="s">
        <v>112</v>
      </c>
      <c r="D41" s="46">
        <v>1485304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1485304</v>
      </c>
      <c r="O41" s="47">
        <f t="shared" si="7"/>
        <v>32.785272823591733</v>
      </c>
      <c r="P41" s="9"/>
    </row>
    <row r="42" spans="1:16">
      <c r="A42" s="12"/>
      <c r="B42" s="25">
        <v>335.15</v>
      </c>
      <c r="C42" s="20" t="s">
        <v>113</v>
      </c>
      <c r="D42" s="46">
        <v>33208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33208</v>
      </c>
      <c r="O42" s="47">
        <f t="shared" si="7"/>
        <v>0.73300370828182937</v>
      </c>
      <c r="P42" s="9"/>
    </row>
    <row r="43" spans="1:16">
      <c r="A43" s="12"/>
      <c r="B43" s="25">
        <v>335.18</v>
      </c>
      <c r="C43" s="20" t="s">
        <v>114</v>
      </c>
      <c r="D43" s="46">
        <v>2934888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2934888</v>
      </c>
      <c r="O43" s="47">
        <f t="shared" si="7"/>
        <v>64.782094296309381</v>
      </c>
      <c r="P43" s="9"/>
    </row>
    <row r="44" spans="1:16">
      <c r="A44" s="12"/>
      <c r="B44" s="25">
        <v>335.49</v>
      </c>
      <c r="C44" s="20" t="s">
        <v>39</v>
      </c>
      <c r="D44" s="46">
        <v>34914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34914</v>
      </c>
      <c r="O44" s="47">
        <f t="shared" si="7"/>
        <v>0.77066042733533457</v>
      </c>
      <c r="P44" s="9"/>
    </row>
    <row r="45" spans="1:16">
      <c r="A45" s="12"/>
      <c r="B45" s="25">
        <v>337.2</v>
      </c>
      <c r="C45" s="20" t="s">
        <v>40</v>
      </c>
      <c r="D45" s="46">
        <v>355764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355764</v>
      </c>
      <c r="O45" s="47">
        <f t="shared" si="7"/>
        <v>7.8528165283418678</v>
      </c>
      <c r="P45" s="9"/>
    </row>
    <row r="46" spans="1:16">
      <c r="A46" s="12"/>
      <c r="B46" s="25">
        <v>337.4</v>
      </c>
      <c r="C46" s="20" t="s">
        <v>129</v>
      </c>
      <c r="D46" s="46">
        <v>160136</v>
      </c>
      <c r="E46" s="46">
        <v>0</v>
      </c>
      <c r="F46" s="46">
        <v>0</v>
      </c>
      <c r="G46" s="46">
        <v>541684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701820</v>
      </c>
      <c r="O46" s="47">
        <f t="shared" si="7"/>
        <v>15.491347342398022</v>
      </c>
      <c r="P46" s="9"/>
    </row>
    <row r="47" spans="1:16" ht="15.75">
      <c r="A47" s="29" t="s">
        <v>45</v>
      </c>
      <c r="B47" s="30"/>
      <c r="C47" s="31"/>
      <c r="D47" s="32">
        <f t="shared" ref="D47:M47" si="9">SUM(D48:D61)</f>
        <v>6773005</v>
      </c>
      <c r="E47" s="32">
        <f t="shared" si="9"/>
        <v>2681426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21794010</v>
      </c>
      <c r="J47" s="32">
        <f t="shared" si="9"/>
        <v>651000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31899441</v>
      </c>
      <c r="O47" s="45">
        <f t="shared" si="7"/>
        <v>704.11974660074168</v>
      </c>
      <c r="P47" s="10"/>
    </row>
    <row r="48" spans="1:16">
      <c r="A48" s="12"/>
      <c r="B48" s="25">
        <v>341.2</v>
      </c>
      <c r="C48" s="20" t="s">
        <v>115</v>
      </c>
      <c r="D48" s="46">
        <v>490676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651000</v>
      </c>
      <c r="K48" s="46">
        <v>0</v>
      </c>
      <c r="L48" s="46">
        <v>0</v>
      </c>
      <c r="M48" s="46">
        <v>0</v>
      </c>
      <c r="N48" s="46">
        <f t="shared" ref="N48:N61" si="10">SUM(D48:M48)</f>
        <v>1141676</v>
      </c>
      <c r="O48" s="47">
        <f t="shared" si="7"/>
        <v>25.200335511213137</v>
      </c>
      <c r="P48" s="9"/>
    </row>
    <row r="49" spans="1:16">
      <c r="A49" s="12"/>
      <c r="B49" s="25">
        <v>341.3</v>
      </c>
      <c r="C49" s="20" t="s">
        <v>132</v>
      </c>
      <c r="D49" s="46">
        <v>4913061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4913061</v>
      </c>
      <c r="O49" s="47">
        <f t="shared" si="7"/>
        <v>108.44651686385308</v>
      </c>
      <c r="P49" s="9"/>
    </row>
    <row r="50" spans="1:16">
      <c r="A50" s="12"/>
      <c r="B50" s="25">
        <v>341.9</v>
      </c>
      <c r="C50" s="20" t="s">
        <v>116</v>
      </c>
      <c r="D50" s="46">
        <v>154417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154417</v>
      </c>
      <c r="O50" s="47">
        <f t="shared" si="7"/>
        <v>3.4084628288892813</v>
      </c>
      <c r="P50" s="9"/>
    </row>
    <row r="51" spans="1:16">
      <c r="A51" s="12"/>
      <c r="B51" s="25">
        <v>342.1</v>
      </c>
      <c r="C51" s="20" t="s">
        <v>90</v>
      </c>
      <c r="D51" s="46">
        <v>351849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351849</v>
      </c>
      <c r="O51" s="47">
        <f t="shared" si="7"/>
        <v>7.7664003178527281</v>
      </c>
      <c r="P51" s="9"/>
    </row>
    <row r="52" spans="1:16">
      <c r="A52" s="12"/>
      <c r="B52" s="25">
        <v>342.5</v>
      </c>
      <c r="C52" s="20" t="s">
        <v>50</v>
      </c>
      <c r="D52" s="46">
        <v>0</v>
      </c>
      <c r="E52" s="46">
        <v>726996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726996</v>
      </c>
      <c r="O52" s="47">
        <f t="shared" si="7"/>
        <v>16.047059862263819</v>
      </c>
      <c r="P52" s="9"/>
    </row>
    <row r="53" spans="1:16">
      <c r="A53" s="12"/>
      <c r="B53" s="25">
        <v>343.3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9323342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9323342</v>
      </c>
      <c r="O53" s="47">
        <f t="shared" si="7"/>
        <v>205.79511742892458</v>
      </c>
      <c r="P53" s="9"/>
    </row>
    <row r="54" spans="1:16">
      <c r="A54" s="12"/>
      <c r="B54" s="25">
        <v>343.4</v>
      </c>
      <c r="C54" s="2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1869164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1869164</v>
      </c>
      <c r="O54" s="47">
        <f t="shared" si="7"/>
        <v>41.25825534169168</v>
      </c>
      <c r="P54" s="9"/>
    </row>
    <row r="55" spans="1:16">
      <c r="A55" s="12"/>
      <c r="B55" s="25">
        <v>343.5</v>
      </c>
      <c r="C55" s="20" t="s">
        <v>53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10394413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10394413</v>
      </c>
      <c r="O55" s="47">
        <f t="shared" si="7"/>
        <v>229.436981282006</v>
      </c>
      <c r="P55" s="9"/>
    </row>
    <row r="56" spans="1:16">
      <c r="A56" s="12"/>
      <c r="B56" s="25">
        <v>343.6</v>
      </c>
      <c r="C56" s="20" t="s">
        <v>54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201016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201016</v>
      </c>
      <c r="O56" s="47">
        <f t="shared" si="7"/>
        <v>4.4370475013243862</v>
      </c>
      <c r="P56" s="9"/>
    </row>
    <row r="57" spans="1:16">
      <c r="A57" s="12"/>
      <c r="B57" s="25">
        <v>343.9</v>
      </c>
      <c r="C57" s="20" t="s">
        <v>55</v>
      </c>
      <c r="D57" s="46">
        <v>2201</v>
      </c>
      <c r="E57" s="46">
        <v>1954430</v>
      </c>
      <c r="F57" s="46">
        <v>0</v>
      </c>
      <c r="G57" s="46">
        <v>0</v>
      </c>
      <c r="H57" s="46">
        <v>0</v>
      </c>
      <c r="I57" s="46">
        <v>6075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1962706</v>
      </c>
      <c r="O57" s="47">
        <f t="shared" si="7"/>
        <v>43.323017835069749</v>
      </c>
      <c r="P57" s="9"/>
    </row>
    <row r="58" spans="1:16">
      <c r="A58" s="12"/>
      <c r="B58" s="25">
        <v>344.9</v>
      </c>
      <c r="C58" s="20" t="s">
        <v>117</v>
      </c>
      <c r="D58" s="46">
        <v>250009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250009</v>
      </c>
      <c r="O58" s="47">
        <f t="shared" si="7"/>
        <v>5.5184751898287123</v>
      </c>
      <c r="P58" s="9"/>
    </row>
    <row r="59" spans="1:16">
      <c r="A59" s="12"/>
      <c r="B59" s="25">
        <v>347.1</v>
      </c>
      <c r="C59" s="20" t="s">
        <v>57</v>
      </c>
      <c r="D59" s="46">
        <v>6239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6239</v>
      </c>
      <c r="O59" s="47">
        <f t="shared" si="7"/>
        <v>0.13771410912943668</v>
      </c>
      <c r="P59" s="9"/>
    </row>
    <row r="60" spans="1:16">
      <c r="A60" s="12"/>
      <c r="B60" s="25">
        <v>347.2</v>
      </c>
      <c r="C60" s="20" t="s">
        <v>58</v>
      </c>
      <c r="D60" s="46">
        <v>517140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517140</v>
      </c>
      <c r="O60" s="47">
        <f t="shared" si="7"/>
        <v>11.414886102772382</v>
      </c>
      <c r="P60" s="9"/>
    </row>
    <row r="61" spans="1:16">
      <c r="A61" s="12"/>
      <c r="B61" s="25">
        <v>349</v>
      </c>
      <c r="C61" s="20" t="s">
        <v>1</v>
      </c>
      <c r="D61" s="46">
        <v>87413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87413</v>
      </c>
      <c r="O61" s="47">
        <f t="shared" si="7"/>
        <v>1.9294764259226558</v>
      </c>
      <c r="P61" s="9"/>
    </row>
    <row r="62" spans="1:16" ht="15.75">
      <c r="A62" s="29" t="s">
        <v>46</v>
      </c>
      <c r="B62" s="30"/>
      <c r="C62" s="31"/>
      <c r="D62" s="32">
        <f t="shared" ref="D62:M62" si="11">SUM(D63:D65)</f>
        <v>160173</v>
      </c>
      <c r="E62" s="32">
        <f t="shared" si="11"/>
        <v>16423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7" si="12">SUM(D62:M62)</f>
        <v>176596</v>
      </c>
      <c r="O62" s="45">
        <f t="shared" si="7"/>
        <v>3.8980222496909764</v>
      </c>
      <c r="P62" s="10"/>
    </row>
    <row r="63" spans="1:16">
      <c r="A63" s="13"/>
      <c r="B63" s="39">
        <v>351.5</v>
      </c>
      <c r="C63" s="21" t="s">
        <v>63</v>
      </c>
      <c r="D63" s="46">
        <v>77531</v>
      </c>
      <c r="E63" s="46">
        <v>16423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93954</v>
      </c>
      <c r="O63" s="47">
        <f t="shared" si="7"/>
        <v>2.0738566131025959</v>
      </c>
      <c r="P63" s="9"/>
    </row>
    <row r="64" spans="1:16">
      <c r="A64" s="13"/>
      <c r="B64" s="39">
        <v>354</v>
      </c>
      <c r="C64" s="21" t="s">
        <v>64</v>
      </c>
      <c r="D64" s="46">
        <v>57534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57534</v>
      </c>
      <c r="O64" s="47">
        <f t="shared" si="7"/>
        <v>1.2699540879392548</v>
      </c>
      <c r="P64" s="9"/>
    </row>
    <row r="65" spans="1:119">
      <c r="A65" s="13"/>
      <c r="B65" s="39">
        <v>359</v>
      </c>
      <c r="C65" s="21" t="s">
        <v>65</v>
      </c>
      <c r="D65" s="46">
        <v>25108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25108</v>
      </c>
      <c r="O65" s="47">
        <f t="shared" si="7"/>
        <v>0.55421154864912592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SUM(D67:D74)</f>
        <v>1047000</v>
      </c>
      <c r="E66" s="32">
        <f t="shared" si="13"/>
        <v>699016</v>
      </c>
      <c r="F66" s="32">
        <f t="shared" si="13"/>
        <v>0</v>
      </c>
      <c r="G66" s="32">
        <f t="shared" si="13"/>
        <v>566160</v>
      </c>
      <c r="H66" s="32">
        <f t="shared" si="13"/>
        <v>0</v>
      </c>
      <c r="I66" s="32">
        <f t="shared" si="13"/>
        <v>1019230</v>
      </c>
      <c r="J66" s="32">
        <f t="shared" si="13"/>
        <v>346791</v>
      </c>
      <c r="K66" s="32">
        <f t="shared" si="13"/>
        <v>11293487</v>
      </c>
      <c r="L66" s="32">
        <f t="shared" si="13"/>
        <v>0</v>
      </c>
      <c r="M66" s="32">
        <f t="shared" si="13"/>
        <v>0</v>
      </c>
      <c r="N66" s="32">
        <f t="shared" si="12"/>
        <v>14971684</v>
      </c>
      <c r="O66" s="45">
        <f t="shared" si="7"/>
        <v>330.47156983930779</v>
      </c>
      <c r="P66" s="10"/>
    </row>
    <row r="67" spans="1:119">
      <c r="A67" s="12"/>
      <c r="B67" s="25">
        <v>361.1</v>
      </c>
      <c r="C67" s="20" t="s">
        <v>67</v>
      </c>
      <c r="D67" s="46">
        <v>290273</v>
      </c>
      <c r="E67" s="46">
        <v>269559</v>
      </c>
      <c r="F67" s="46">
        <v>0</v>
      </c>
      <c r="G67" s="46">
        <v>265353</v>
      </c>
      <c r="H67" s="46">
        <v>0</v>
      </c>
      <c r="I67" s="46">
        <v>434474</v>
      </c>
      <c r="J67" s="46">
        <v>34501</v>
      </c>
      <c r="K67" s="46">
        <v>942632</v>
      </c>
      <c r="L67" s="46">
        <v>0</v>
      </c>
      <c r="M67" s="46">
        <v>0</v>
      </c>
      <c r="N67" s="46">
        <f t="shared" si="12"/>
        <v>2236792</v>
      </c>
      <c r="O67" s="47">
        <f t="shared" si="7"/>
        <v>49.372947201130145</v>
      </c>
      <c r="P67" s="9"/>
    </row>
    <row r="68" spans="1:119">
      <c r="A68" s="12"/>
      <c r="B68" s="25">
        <v>361.3</v>
      </c>
      <c r="C68" s="20" t="s">
        <v>68</v>
      </c>
      <c r="D68" s="46">
        <v>314268</v>
      </c>
      <c r="E68" s="46">
        <v>250862</v>
      </c>
      <c r="F68" s="46">
        <v>0</v>
      </c>
      <c r="G68" s="46">
        <v>247444</v>
      </c>
      <c r="H68" s="46">
        <v>0</v>
      </c>
      <c r="I68" s="46">
        <v>391047</v>
      </c>
      <c r="J68" s="46">
        <v>31612</v>
      </c>
      <c r="K68" s="46">
        <v>8241520</v>
      </c>
      <c r="L68" s="46">
        <v>0</v>
      </c>
      <c r="M68" s="46">
        <v>0</v>
      </c>
      <c r="N68" s="46">
        <f t="shared" ref="N68:N74" si="14">SUM(D68:M68)</f>
        <v>9476753</v>
      </c>
      <c r="O68" s="47">
        <f t="shared" si="7"/>
        <v>209.18137471304962</v>
      </c>
      <c r="P68" s="9"/>
    </row>
    <row r="69" spans="1:119">
      <c r="A69" s="12"/>
      <c r="B69" s="25">
        <v>361.4</v>
      </c>
      <c r="C69" s="20" t="s">
        <v>118</v>
      </c>
      <c r="D69" s="46">
        <v>298</v>
      </c>
      <c r="E69" s="46">
        <v>393</v>
      </c>
      <c r="F69" s="46">
        <v>0</v>
      </c>
      <c r="G69" s="46">
        <v>248</v>
      </c>
      <c r="H69" s="46">
        <v>0</v>
      </c>
      <c r="I69" s="46">
        <v>660</v>
      </c>
      <c r="J69" s="46">
        <v>53</v>
      </c>
      <c r="K69" s="46">
        <v>-1187749</v>
      </c>
      <c r="L69" s="46">
        <v>0</v>
      </c>
      <c r="M69" s="46">
        <v>0</v>
      </c>
      <c r="N69" s="46">
        <f t="shared" si="14"/>
        <v>-1186097</v>
      </c>
      <c r="O69" s="47">
        <f t="shared" ref="O69:O78" si="15">(N69/O$80)</f>
        <v>-26.180844958502561</v>
      </c>
      <c r="P69" s="9"/>
    </row>
    <row r="70" spans="1:119">
      <c r="A70" s="12"/>
      <c r="B70" s="25">
        <v>364</v>
      </c>
      <c r="C70" s="20" t="s">
        <v>119</v>
      </c>
      <c r="D70" s="46">
        <v>30660</v>
      </c>
      <c r="E70" s="46">
        <v>54077</v>
      </c>
      <c r="F70" s="46">
        <v>0</v>
      </c>
      <c r="G70" s="46">
        <v>53115</v>
      </c>
      <c r="H70" s="46">
        <v>0</v>
      </c>
      <c r="I70" s="46">
        <v>57716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195568</v>
      </c>
      <c r="O70" s="47">
        <f t="shared" si="15"/>
        <v>4.3167932191417977</v>
      </c>
      <c r="P70" s="9"/>
    </row>
    <row r="71" spans="1:119">
      <c r="A71" s="12"/>
      <c r="B71" s="25">
        <v>366</v>
      </c>
      <c r="C71" s="20" t="s">
        <v>70</v>
      </c>
      <c r="D71" s="46">
        <v>221083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221083</v>
      </c>
      <c r="O71" s="47">
        <f t="shared" si="15"/>
        <v>4.8799885219848136</v>
      </c>
      <c r="P71" s="9"/>
    </row>
    <row r="72" spans="1:119">
      <c r="A72" s="12"/>
      <c r="B72" s="25">
        <v>368</v>
      </c>
      <c r="C72" s="20" t="s">
        <v>71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3297084</v>
      </c>
      <c r="L72" s="46">
        <v>0</v>
      </c>
      <c r="M72" s="46">
        <v>0</v>
      </c>
      <c r="N72" s="46">
        <f t="shared" si="14"/>
        <v>3297084</v>
      </c>
      <c r="O72" s="47">
        <f t="shared" si="15"/>
        <v>72.776885043263292</v>
      </c>
      <c r="P72" s="9"/>
    </row>
    <row r="73" spans="1:119">
      <c r="A73" s="12"/>
      <c r="B73" s="25">
        <v>369.3</v>
      </c>
      <c r="C73" s="20" t="s">
        <v>72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280625</v>
      </c>
      <c r="K73" s="46">
        <v>0</v>
      </c>
      <c r="L73" s="46">
        <v>0</v>
      </c>
      <c r="M73" s="46">
        <v>0</v>
      </c>
      <c r="N73" s="46">
        <f t="shared" si="14"/>
        <v>280625</v>
      </c>
      <c r="O73" s="47">
        <f t="shared" si="15"/>
        <v>6.1942654070280767</v>
      </c>
      <c r="P73" s="9"/>
    </row>
    <row r="74" spans="1:119">
      <c r="A74" s="12"/>
      <c r="B74" s="25">
        <v>369.9</v>
      </c>
      <c r="C74" s="20" t="s">
        <v>73</v>
      </c>
      <c r="D74" s="46">
        <v>190418</v>
      </c>
      <c r="E74" s="46">
        <v>124125</v>
      </c>
      <c r="F74" s="46">
        <v>0</v>
      </c>
      <c r="G74" s="46">
        <v>0</v>
      </c>
      <c r="H74" s="46">
        <v>0</v>
      </c>
      <c r="I74" s="46">
        <v>135333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449876</v>
      </c>
      <c r="O74" s="47">
        <f t="shared" si="15"/>
        <v>9.930160692212608</v>
      </c>
      <c r="P74" s="9"/>
    </row>
    <row r="75" spans="1:119" ht="15.75">
      <c r="A75" s="29" t="s">
        <v>47</v>
      </c>
      <c r="B75" s="30"/>
      <c r="C75" s="31"/>
      <c r="D75" s="32">
        <f t="shared" ref="D75:M75" si="16">SUM(D76:D77)</f>
        <v>160374</v>
      </c>
      <c r="E75" s="32">
        <f t="shared" si="16"/>
        <v>0</v>
      </c>
      <c r="F75" s="32">
        <f t="shared" si="16"/>
        <v>0</v>
      </c>
      <c r="G75" s="32">
        <f t="shared" si="16"/>
        <v>4264000</v>
      </c>
      <c r="H75" s="32">
        <f t="shared" si="16"/>
        <v>0</v>
      </c>
      <c r="I75" s="32">
        <f t="shared" si="16"/>
        <v>487743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4912117</v>
      </c>
      <c r="O75" s="45">
        <f t="shared" si="15"/>
        <v>108.42567985166873</v>
      </c>
      <c r="P75" s="9"/>
    </row>
    <row r="76" spans="1:119">
      <c r="A76" s="12"/>
      <c r="B76" s="25">
        <v>381</v>
      </c>
      <c r="C76" s="20" t="s">
        <v>74</v>
      </c>
      <c r="D76" s="46">
        <v>160374</v>
      </c>
      <c r="E76" s="46">
        <v>0</v>
      </c>
      <c r="F76" s="46">
        <v>0</v>
      </c>
      <c r="G76" s="46">
        <v>4264000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4424374</v>
      </c>
      <c r="O76" s="47">
        <f t="shared" si="15"/>
        <v>97.659676849726296</v>
      </c>
      <c r="P76" s="9"/>
    </row>
    <row r="77" spans="1:119" ht="15.75" thickBot="1">
      <c r="A77" s="12"/>
      <c r="B77" s="25">
        <v>389.8</v>
      </c>
      <c r="C77" s="20" t="s">
        <v>120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487743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487743</v>
      </c>
      <c r="O77" s="47">
        <f t="shared" si="15"/>
        <v>10.766003001942433</v>
      </c>
      <c r="P77" s="9"/>
    </row>
    <row r="78" spans="1:119" ht="16.5" thickBot="1">
      <c r="A78" s="14" t="s">
        <v>61</v>
      </c>
      <c r="B78" s="23"/>
      <c r="C78" s="22"/>
      <c r="D78" s="15">
        <f t="shared" ref="D78:M78" si="17">SUM(D5,D16,D27,D47,D62,D66,D75)</f>
        <v>36176697</v>
      </c>
      <c r="E78" s="15">
        <f t="shared" si="17"/>
        <v>8860997</v>
      </c>
      <c r="F78" s="15">
        <f t="shared" si="17"/>
        <v>0</v>
      </c>
      <c r="G78" s="15">
        <f t="shared" si="17"/>
        <v>8631672</v>
      </c>
      <c r="H78" s="15">
        <f t="shared" si="17"/>
        <v>0</v>
      </c>
      <c r="I78" s="15">
        <f t="shared" si="17"/>
        <v>27193828</v>
      </c>
      <c r="J78" s="15">
        <f t="shared" si="17"/>
        <v>997791</v>
      </c>
      <c r="K78" s="15">
        <f t="shared" si="17"/>
        <v>11293487</v>
      </c>
      <c r="L78" s="15">
        <f t="shared" si="17"/>
        <v>0</v>
      </c>
      <c r="M78" s="15">
        <f t="shared" si="17"/>
        <v>0</v>
      </c>
      <c r="N78" s="15">
        <f>SUM(D78:M78)</f>
        <v>93154472</v>
      </c>
      <c r="O78" s="38">
        <f t="shared" si="15"/>
        <v>2056.2085467066927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153</v>
      </c>
      <c r="M80" s="48"/>
      <c r="N80" s="48"/>
      <c r="O80" s="43">
        <v>45304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17169474</v>
      </c>
      <c r="E5" s="27">
        <f t="shared" si="0"/>
        <v>426077</v>
      </c>
      <c r="F5" s="27">
        <f t="shared" si="0"/>
        <v>0</v>
      </c>
      <c r="G5" s="27">
        <f t="shared" si="0"/>
        <v>3872017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21467568</v>
      </c>
      <c r="O5" s="33">
        <f t="shared" ref="O5:O36" si="1">(N5/O$79)</f>
        <v>473.97098889453116</v>
      </c>
      <c r="P5" s="6"/>
    </row>
    <row r="6" spans="1:133">
      <c r="A6" s="12"/>
      <c r="B6" s="25">
        <v>311</v>
      </c>
      <c r="C6" s="20" t="s">
        <v>3</v>
      </c>
      <c r="D6" s="46">
        <v>9697830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9697830</v>
      </c>
      <c r="O6" s="47">
        <f t="shared" si="1"/>
        <v>214.11321837811582</v>
      </c>
      <c r="P6" s="9"/>
    </row>
    <row r="7" spans="1:133">
      <c r="A7" s="12"/>
      <c r="B7" s="25">
        <v>312.10000000000002</v>
      </c>
      <c r="C7" s="20" t="s">
        <v>11</v>
      </c>
      <c r="D7" s="46">
        <v>674207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674207</v>
      </c>
      <c r="O7" s="47">
        <f t="shared" si="1"/>
        <v>14.8854569138719</v>
      </c>
      <c r="P7" s="9"/>
    </row>
    <row r="8" spans="1:133">
      <c r="A8" s="12"/>
      <c r="B8" s="25">
        <v>312.52</v>
      </c>
      <c r="C8" s="20" t="s">
        <v>109</v>
      </c>
      <c r="D8" s="46">
        <v>0</v>
      </c>
      <c r="E8" s="46">
        <v>426077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426077</v>
      </c>
      <c r="O8" s="47">
        <f t="shared" si="1"/>
        <v>9.4071269291060435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3872017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3872017</v>
      </c>
      <c r="O9" s="47">
        <f t="shared" si="1"/>
        <v>85.488199059457315</v>
      </c>
      <c r="P9" s="9"/>
    </row>
    <row r="10" spans="1:133">
      <c r="A10" s="12"/>
      <c r="B10" s="25">
        <v>314.10000000000002</v>
      </c>
      <c r="C10" s="20" t="s">
        <v>13</v>
      </c>
      <c r="D10" s="46">
        <v>3789455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3789455</v>
      </c>
      <c r="O10" s="47">
        <f t="shared" si="1"/>
        <v>83.665356677632303</v>
      </c>
      <c r="P10" s="9"/>
    </row>
    <row r="11" spans="1:133">
      <c r="A11" s="12"/>
      <c r="B11" s="25">
        <v>314.3</v>
      </c>
      <c r="C11" s="20" t="s">
        <v>14</v>
      </c>
      <c r="D11" s="46">
        <v>351847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351847</v>
      </c>
      <c r="O11" s="47">
        <f t="shared" si="1"/>
        <v>7.7682423332523793</v>
      </c>
      <c r="P11" s="9"/>
    </row>
    <row r="12" spans="1:133">
      <c r="A12" s="12"/>
      <c r="B12" s="25">
        <v>314.39999999999998</v>
      </c>
      <c r="C12" s="20" t="s">
        <v>15</v>
      </c>
      <c r="D12" s="46">
        <v>33781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33781</v>
      </c>
      <c r="O12" s="47">
        <f t="shared" si="1"/>
        <v>0.74583268937804958</v>
      </c>
      <c r="P12" s="9"/>
    </row>
    <row r="13" spans="1:133">
      <c r="A13" s="12"/>
      <c r="B13" s="25">
        <v>314.8</v>
      </c>
      <c r="C13" s="20" t="s">
        <v>16</v>
      </c>
      <c r="D13" s="46">
        <v>26842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26842</v>
      </c>
      <c r="O13" s="47">
        <f t="shared" si="1"/>
        <v>0.59263020775837327</v>
      </c>
      <c r="P13" s="9"/>
    </row>
    <row r="14" spans="1:133">
      <c r="A14" s="12"/>
      <c r="B14" s="25">
        <v>315</v>
      </c>
      <c r="C14" s="20" t="s">
        <v>110</v>
      </c>
      <c r="D14" s="46">
        <v>1752271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1752271</v>
      </c>
      <c r="O14" s="47">
        <f t="shared" si="1"/>
        <v>38.687457222970437</v>
      </c>
      <c r="P14" s="9"/>
    </row>
    <row r="15" spans="1:133">
      <c r="A15" s="12"/>
      <c r="B15" s="25">
        <v>316</v>
      </c>
      <c r="C15" s="20" t="s">
        <v>111</v>
      </c>
      <c r="D15" s="46">
        <v>843241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843241</v>
      </c>
      <c r="O15" s="47">
        <f t="shared" si="1"/>
        <v>18.617468482988542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5013595</v>
      </c>
      <c r="E16" s="32">
        <f t="shared" si="3"/>
        <v>941172</v>
      </c>
      <c r="F16" s="32">
        <f t="shared" si="3"/>
        <v>0</v>
      </c>
      <c r="G16" s="32">
        <f t="shared" si="3"/>
        <v>402248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6357015</v>
      </c>
      <c r="O16" s="45">
        <f t="shared" si="1"/>
        <v>140.3531450776058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941172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941172</v>
      </c>
      <c r="O17" s="47">
        <f t="shared" si="1"/>
        <v>20.779634822157949</v>
      </c>
      <c r="P17" s="9"/>
    </row>
    <row r="18" spans="1:16">
      <c r="A18" s="12"/>
      <c r="B18" s="25">
        <v>323.10000000000002</v>
      </c>
      <c r="C18" s="20" t="s">
        <v>20</v>
      </c>
      <c r="D18" s="46">
        <v>3923054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3923054</v>
      </c>
      <c r="O18" s="47">
        <f t="shared" si="1"/>
        <v>86.615017773165832</v>
      </c>
      <c r="P18" s="9"/>
    </row>
    <row r="19" spans="1:16">
      <c r="A19" s="12"/>
      <c r="B19" s="25">
        <v>323.39999999999998</v>
      </c>
      <c r="C19" s="20" t="s">
        <v>21</v>
      </c>
      <c r="D19" s="46">
        <v>69828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69828</v>
      </c>
      <c r="O19" s="47">
        <f t="shared" si="1"/>
        <v>1.5416951846863753</v>
      </c>
      <c r="P19" s="9"/>
    </row>
    <row r="20" spans="1:16">
      <c r="A20" s="12"/>
      <c r="B20" s="25">
        <v>323.7</v>
      </c>
      <c r="C20" s="20" t="s">
        <v>22</v>
      </c>
      <c r="D20" s="46">
        <v>991686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991686</v>
      </c>
      <c r="O20" s="47">
        <f t="shared" si="1"/>
        <v>21.894906497692801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51703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51703</v>
      </c>
      <c r="O21" s="47">
        <f t="shared" si="1"/>
        <v>1.1415229726447795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91692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91692</v>
      </c>
      <c r="O22" s="47">
        <f t="shared" si="1"/>
        <v>2.024418784359614</v>
      </c>
      <c r="P22" s="9"/>
    </row>
    <row r="23" spans="1:16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181108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181108</v>
      </c>
      <c r="O23" s="47">
        <f t="shared" si="1"/>
        <v>3.9985869781202394</v>
      </c>
      <c r="P23" s="9"/>
    </row>
    <row r="24" spans="1:16">
      <c r="A24" s="12"/>
      <c r="B24" s="25">
        <v>324.61</v>
      </c>
      <c r="C24" s="20" t="s">
        <v>29</v>
      </c>
      <c r="D24" s="46">
        <v>0</v>
      </c>
      <c r="E24" s="46">
        <v>0</v>
      </c>
      <c r="F24" s="46">
        <v>0</v>
      </c>
      <c r="G24" s="46">
        <v>77745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77745</v>
      </c>
      <c r="O24" s="47">
        <f t="shared" si="1"/>
        <v>1.7164904069061444</v>
      </c>
      <c r="P24" s="9"/>
    </row>
    <row r="25" spans="1:16">
      <c r="A25" s="12"/>
      <c r="B25" s="25">
        <v>329</v>
      </c>
      <c r="C25" s="20" t="s">
        <v>30</v>
      </c>
      <c r="D25" s="46">
        <v>29027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29027</v>
      </c>
      <c r="O25" s="47">
        <f t="shared" si="1"/>
        <v>0.64087165787207734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SUM(D27:D45)</f>
        <v>5379814</v>
      </c>
      <c r="E26" s="32">
        <f t="shared" si="5"/>
        <v>53024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1741792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7174630</v>
      </c>
      <c r="O26" s="45">
        <f t="shared" si="1"/>
        <v>158.40483076855142</v>
      </c>
      <c r="P26" s="10"/>
    </row>
    <row r="27" spans="1:16">
      <c r="A27" s="12"/>
      <c r="B27" s="25">
        <v>331.1</v>
      </c>
      <c r="C27" s="20" t="s">
        <v>86</v>
      </c>
      <c r="D27" s="46">
        <v>183328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183328</v>
      </c>
      <c r="O27" s="47">
        <f t="shared" si="1"/>
        <v>4.0476011745744378</v>
      </c>
      <c r="P27" s="9"/>
    </row>
    <row r="28" spans="1:16">
      <c r="A28" s="12"/>
      <c r="B28" s="25">
        <v>331.2</v>
      </c>
      <c r="C28" s="20" t="s">
        <v>87</v>
      </c>
      <c r="D28" s="46">
        <v>6242</v>
      </c>
      <c r="E28" s="46">
        <v>52648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58890</v>
      </c>
      <c r="O28" s="47">
        <f t="shared" si="1"/>
        <v>1.3002009140485284</v>
      </c>
      <c r="P28" s="9"/>
    </row>
    <row r="29" spans="1:16">
      <c r="A29" s="12"/>
      <c r="B29" s="25">
        <v>331.31</v>
      </c>
      <c r="C29" s="20" t="s">
        <v>127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585234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585234</v>
      </c>
      <c r="O29" s="47">
        <f t="shared" si="1"/>
        <v>12.921069480935245</v>
      </c>
      <c r="P29" s="9"/>
    </row>
    <row r="30" spans="1:16">
      <c r="A30" s="12"/>
      <c r="B30" s="25">
        <v>331.34</v>
      </c>
      <c r="C30" s="20" t="s">
        <v>145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10893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10893</v>
      </c>
      <c r="O30" s="47">
        <f t="shared" si="1"/>
        <v>0.24050073962864019</v>
      </c>
      <c r="P30" s="9"/>
    </row>
    <row r="31" spans="1:16">
      <c r="A31" s="12"/>
      <c r="B31" s="25">
        <v>331.7</v>
      </c>
      <c r="C31" s="20" t="s">
        <v>88</v>
      </c>
      <c r="D31" s="46">
        <v>2829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2829</v>
      </c>
      <c r="O31" s="47">
        <f t="shared" si="1"/>
        <v>6.2459982778795838E-2</v>
      </c>
      <c r="P31" s="9"/>
    </row>
    <row r="32" spans="1:16">
      <c r="A32" s="12"/>
      <c r="B32" s="25">
        <v>334.1</v>
      </c>
      <c r="C32" s="20" t="s">
        <v>146</v>
      </c>
      <c r="D32" s="46">
        <v>9772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9772</v>
      </c>
      <c r="O32" s="47">
        <f t="shared" si="1"/>
        <v>0.2157507782659572</v>
      </c>
      <c r="P32" s="9"/>
    </row>
    <row r="33" spans="1:16">
      <c r="A33" s="12"/>
      <c r="B33" s="25">
        <v>334.2</v>
      </c>
      <c r="C33" s="20" t="s">
        <v>33</v>
      </c>
      <c r="D33" s="46">
        <v>0</v>
      </c>
      <c r="E33" s="46">
        <v>376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376</v>
      </c>
      <c r="O33" s="47">
        <f t="shared" si="1"/>
        <v>8.301503543593932E-3</v>
      </c>
      <c r="P33" s="9"/>
    </row>
    <row r="34" spans="1:16">
      <c r="A34" s="12"/>
      <c r="B34" s="25">
        <v>334.31</v>
      </c>
      <c r="C34" s="20" t="s">
        <v>128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23094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23094</v>
      </c>
      <c r="O34" s="47">
        <f t="shared" si="1"/>
        <v>0.50988011392488908</v>
      </c>
      <c r="P34" s="9"/>
    </row>
    <row r="35" spans="1:16">
      <c r="A35" s="12"/>
      <c r="B35" s="25">
        <v>334.34</v>
      </c>
      <c r="C35" s="20" t="s">
        <v>147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78</v>
      </c>
      <c r="O35" s="47">
        <f t="shared" si="1"/>
        <v>1.7221204159583159E-3</v>
      </c>
      <c r="P35" s="9"/>
    </row>
    <row r="36" spans="1:16">
      <c r="A36" s="12"/>
      <c r="B36" s="25">
        <v>334.39</v>
      </c>
      <c r="C36" s="20" t="s">
        <v>148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1066900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1066900</v>
      </c>
      <c r="O36" s="47">
        <f t="shared" si="1"/>
        <v>23.555516304947783</v>
      </c>
      <c r="P36" s="9"/>
    </row>
    <row r="37" spans="1:16">
      <c r="A37" s="12"/>
      <c r="B37" s="25">
        <v>334.49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55593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55593</v>
      </c>
      <c r="O37" s="47">
        <f t="shared" ref="O37:O68" si="8">(N37/O$79)</f>
        <v>1.2274082087739828</v>
      </c>
      <c r="P37" s="9"/>
    </row>
    <row r="38" spans="1:16">
      <c r="A38" s="12"/>
      <c r="B38" s="25">
        <v>334.7</v>
      </c>
      <c r="C38" s="20" t="s">
        <v>35</v>
      </c>
      <c r="D38" s="46">
        <v>8257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8257</v>
      </c>
      <c r="O38" s="47">
        <f t="shared" si="8"/>
        <v>0.1823019009559976</v>
      </c>
      <c r="P38" s="9"/>
    </row>
    <row r="39" spans="1:16">
      <c r="A39" s="12"/>
      <c r="B39" s="25">
        <v>335.12</v>
      </c>
      <c r="C39" s="20" t="s">
        <v>112</v>
      </c>
      <c r="D39" s="46">
        <v>1617565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1617565</v>
      </c>
      <c r="O39" s="47">
        <f t="shared" si="8"/>
        <v>35.713355264610428</v>
      </c>
      <c r="P39" s="9"/>
    </row>
    <row r="40" spans="1:16">
      <c r="A40" s="12"/>
      <c r="B40" s="25">
        <v>335.15</v>
      </c>
      <c r="C40" s="20" t="s">
        <v>113</v>
      </c>
      <c r="D40" s="46">
        <v>44705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44705</v>
      </c>
      <c r="O40" s="47">
        <f t="shared" si="8"/>
        <v>0.98701786147969883</v>
      </c>
      <c r="P40" s="9"/>
    </row>
    <row r="41" spans="1:16">
      <c r="A41" s="12"/>
      <c r="B41" s="25">
        <v>335.18</v>
      </c>
      <c r="C41" s="20" t="s">
        <v>114</v>
      </c>
      <c r="D41" s="46">
        <v>3107086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3107086</v>
      </c>
      <c r="O41" s="47">
        <f t="shared" si="8"/>
        <v>68.59969531715717</v>
      </c>
      <c r="P41" s="9"/>
    </row>
    <row r="42" spans="1:16">
      <c r="A42" s="12"/>
      <c r="B42" s="25">
        <v>335.49</v>
      </c>
      <c r="C42" s="20" t="s">
        <v>39</v>
      </c>
      <c r="D42" s="46">
        <v>40804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40804</v>
      </c>
      <c r="O42" s="47">
        <f t="shared" si="8"/>
        <v>0.90088976221491179</v>
      </c>
      <c r="P42" s="9"/>
    </row>
    <row r="43" spans="1:16">
      <c r="A43" s="12"/>
      <c r="B43" s="25">
        <v>337.2</v>
      </c>
      <c r="C43" s="20" t="s">
        <v>40</v>
      </c>
      <c r="D43" s="46">
        <v>305854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305854</v>
      </c>
      <c r="O43" s="47">
        <f t="shared" si="8"/>
        <v>6.7527874064424962</v>
      </c>
      <c r="P43" s="9"/>
    </row>
    <row r="44" spans="1:16">
      <c r="A44" s="12"/>
      <c r="B44" s="25">
        <v>337.4</v>
      </c>
      <c r="C44" s="20" t="s">
        <v>129</v>
      </c>
      <c r="D44" s="46">
        <v>40000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40000</v>
      </c>
      <c r="O44" s="47">
        <f t="shared" si="8"/>
        <v>0.88313867485041841</v>
      </c>
      <c r="P44" s="9"/>
    </row>
    <row r="45" spans="1:16">
      <c r="A45" s="12"/>
      <c r="B45" s="25">
        <v>338</v>
      </c>
      <c r="C45" s="20" t="s">
        <v>142</v>
      </c>
      <c r="D45" s="46">
        <v>13372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13372</v>
      </c>
      <c r="O45" s="47">
        <f t="shared" si="8"/>
        <v>0.29523325900249486</v>
      </c>
      <c r="P45" s="9"/>
    </row>
    <row r="46" spans="1:16" ht="15.75">
      <c r="A46" s="29" t="s">
        <v>45</v>
      </c>
      <c r="B46" s="30"/>
      <c r="C46" s="31"/>
      <c r="D46" s="32">
        <f t="shared" ref="D46:M46" si="9">SUM(D47:D60)</f>
        <v>7249070</v>
      </c>
      <c r="E46" s="32">
        <f t="shared" si="9"/>
        <v>3010895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21589126</v>
      </c>
      <c r="J46" s="32">
        <f t="shared" si="9"/>
        <v>667447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32516538</v>
      </c>
      <c r="O46" s="45">
        <f t="shared" si="8"/>
        <v>717.91530700108183</v>
      </c>
      <c r="P46" s="10"/>
    </row>
    <row r="47" spans="1:16">
      <c r="A47" s="12"/>
      <c r="B47" s="25">
        <v>341.2</v>
      </c>
      <c r="C47" s="20" t="s">
        <v>115</v>
      </c>
      <c r="D47" s="46">
        <v>529559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667447</v>
      </c>
      <c r="K47" s="46">
        <v>0</v>
      </c>
      <c r="L47" s="46">
        <v>0</v>
      </c>
      <c r="M47" s="46">
        <v>0</v>
      </c>
      <c r="N47" s="46">
        <f t="shared" ref="N47:N60" si="10">SUM(D47:M47)</f>
        <v>1197006</v>
      </c>
      <c r="O47" s="47">
        <f t="shared" si="8"/>
        <v>26.428057315699998</v>
      </c>
      <c r="P47" s="9"/>
    </row>
    <row r="48" spans="1:16">
      <c r="A48" s="12"/>
      <c r="B48" s="25">
        <v>341.3</v>
      </c>
      <c r="C48" s="20" t="s">
        <v>132</v>
      </c>
      <c r="D48" s="46">
        <v>4677237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4677237</v>
      </c>
      <c r="O48" s="47">
        <f t="shared" si="8"/>
        <v>103.26622215353366</v>
      </c>
      <c r="P48" s="9"/>
    </row>
    <row r="49" spans="1:16">
      <c r="A49" s="12"/>
      <c r="B49" s="25">
        <v>341.9</v>
      </c>
      <c r="C49" s="20" t="s">
        <v>116</v>
      </c>
      <c r="D49" s="46">
        <v>86823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86823</v>
      </c>
      <c r="O49" s="47">
        <f t="shared" si="8"/>
        <v>1.9169187291634469</v>
      </c>
      <c r="P49" s="9"/>
    </row>
    <row r="50" spans="1:16">
      <c r="A50" s="12"/>
      <c r="B50" s="25">
        <v>342.1</v>
      </c>
      <c r="C50" s="20" t="s">
        <v>90</v>
      </c>
      <c r="D50" s="46">
        <v>391414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391414</v>
      </c>
      <c r="O50" s="47">
        <f t="shared" si="8"/>
        <v>8.6418210319475417</v>
      </c>
      <c r="P50" s="9"/>
    </row>
    <row r="51" spans="1:16">
      <c r="A51" s="12"/>
      <c r="B51" s="25">
        <v>342.5</v>
      </c>
      <c r="C51" s="20" t="s">
        <v>50</v>
      </c>
      <c r="D51" s="46">
        <v>0</v>
      </c>
      <c r="E51" s="46">
        <v>1085658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1085658</v>
      </c>
      <c r="O51" s="47">
        <f t="shared" si="8"/>
        <v>23.969664186518887</v>
      </c>
      <c r="P51" s="9"/>
    </row>
    <row r="52" spans="1:16">
      <c r="A52" s="12"/>
      <c r="B52" s="25">
        <v>343.3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9173262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9173262</v>
      </c>
      <c r="O52" s="47">
        <f t="shared" si="8"/>
        <v>202.53156116839247</v>
      </c>
      <c r="P52" s="9"/>
    </row>
    <row r="53" spans="1:16">
      <c r="A53" s="12"/>
      <c r="B53" s="25">
        <v>343.4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1802643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1802643</v>
      </c>
      <c r="O53" s="47">
        <f t="shared" si="8"/>
        <v>39.799593756209568</v>
      </c>
      <c r="P53" s="9"/>
    </row>
    <row r="54" spans="1:16">
      <c r="A54" s="12"/>
      <c r="B54" s="25">
        <v>343.5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10445158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10445158</v>
      </c>
      <c r="O54" s="47">
        <f t="shared" si="8"/>
        <v>230.61307486808116</v>
      </c>
      <c r="P54" s="9"/>
    </row>
    <row r="55" spans="1:16">
      <c r="A55" s="12"/>
      <c r="B55" s="25">
        <v>343.6</v>
      </c>
      <c r="C55" s="20" t="s">
        <v>54</v>
      </c>
      <c r="D55" s="46">
        <v>0</v>
      </c>
      <c r="E55" s="46">
        <v>1925237</v>
      </c>
      <c r="F55" s="46">
        <v>0</v>
      </c>
      <c r="G55" s="46">
        <v>0</v>
      </c>
      <c r="H55" s="46">
        <v>0</v>
      </c>
      <c r="I55" s="46">
        <v>164087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2089324</v>
      </c>
      <c r="O55" s="47">
        <f t="shared" si="8"/>
        <v>46.129070717329391</v>
      </c>
      <c r="P55" s="9"/>
    </row>
    <row r="56" spans="1:16">
      <c r="A56" s="12"/>
      <c r="B56" s="25">
        <v>343.9</v>
      </c>
      <c r="C56" s="20" t="s">
        <v>55</v>
      </c>
      <c r="D56" s="46">
        <v>6475</v>
      </c>
      <c r="E56" s="46">
        <v>0</v>
      </c>
      <c r="F56" s="46">
        <v>0</v>
      </c>
      <c r="G56" s="46">
        <v>0</v>
      </c>
      <c r="H56" s="46">
        <v>0</v>
      </c>
      <c r="I56" s="46">
        <v>3976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10451</v>
      </c>
      <c r="O56" s="47">
        <f t="shared" si="8"/>
        <v>0.23074205727154307</v>
      </c>
      <c r="P56" s="9"/>
    </row>
    <row r="57" spans="1:16">
      <c r="A57" s="12"/>
      <c r="B57" s="25">
        <v>344.9</v>
      </c>
      <c r="C57" s="20" t="s">
        <v>117</v>
      </c>
      <c r="D57" s="46">
        <v>319492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319492</v>
      </c>
      <c r="O57" s="47">
        <f t="shared" si="8"/>
        <v>7.0538935376327467</v>
      </c>
      <c r="P57" s="9"/>
    </row>
    <row r="58" spans="1:16">
      <c r="A58" s="12"/>
      <c r="B58" s="25">
        <v>347.1</v>
      </c>
      <c r="C58" s="20" t="s">
        <v>57</v>
      </c>
      <c r="D58" s="46">
        <v>10987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10987</v>
      </c>
      <c r="O58" s="47">
        <f t="shared" si="8"/>
        <v>0.24257611551453867</v>
      </c>
      <c r="P58" s="9"/>
    </row>
    <row r="59" spans="1:16">
      <c r="A59" s="12"/>
      <c r="B59" s="25">
        <v>347.2</v>
      </c>
      <c r="C59" s="20" t="s">
        <v>58</v>
      </c>
      <c r="D59" s="46">
        <v>1143583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1143583</v>
      </c>
      <c r="O59" s="47">
        <f t="shared" si="8"/>
        <v>25.248559380036649</v>
      </c>
      <c r="P59" s="9"/>
    </row>
    <row r="60" spans="1:16">
      <c r="A60" s="12"/>
      <c r="B60" s="25">
        <v>349</v>
      </c>
      <c r="C60" s="20" t="s">
        <v>1</v>
      </c>
      <c r="D60" s="46">
        <v>83500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83500</v>
      </c>
      <c r="O60" s="47">
        <f t="shared" si="8"/>
        <v>1.8435519837502483</v>
      </c>
      <c r="P60" s="9"/>
    </row>
    <row r="61" spans="1:16" ht="15.75">
      <c r="A61" s="29" t="s">
        <v>46</v>
      </c>
      <c r="B61" s="30"/>
      <c r="C61" s="31"/>
      <c r="D61" s="32">
        <f t="shared" ref="D61:M61" si="11">SUM(D62:D64)</f>
        <v>255968</v>
      </c>
      <c r="E61" s="32">
        <f t="shared" si="11"/>
        <v>76953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332921</v>
      </c>
      <c r="O61" s="45">
        <f t="shared" si="8"/>
        <v>7.3503852692469032</v>
      </c>
      <c r="P61" s="10"/>
    </row>
    <row r="62" spans="1:16">
      <c r="A62" s="13"/>
      <c r="B62" s="39">
        <v>351.5</v>
      </c>
      <c r="C62" s="21" t="s">
        <v>63</v>
      </c>
      <c r="D62" s="46">
        <v>112360</v>
      </c>
      <c r="E62" s="46">
        <v>76953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189313</v>
      </c>
      <c r="O62" s="47">
        <f t="shared" si="8"/>
        <v>4.1797407987989317</v>
      </c>
      <c r="P62" s="9"/>
    </row>
    <row r="63" spans="1:16">
      <c r="A63" s="13"/>
      <c r="B63" s="39">
        <v>354</v>
      </c>
      <c r="C63" s="21" t="s">
        <v>64</v>
      </c>
      <c r="D63" s="46">
        <v>134373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134373</v>
      </c>
      <c r="O63" s="47">
        <f t="shared" si="8"/>
        <v>2.9667498288918819</v>
      </c>
      <c r="P63" s="9"/>
    </row>
    <row r="64" spans="1:16">
      <c r="A64" s="13"/>
      <c r="B64" s="39">
        <v>359</v>
      </c>
      <c r="C64" s="21" t="s">
        <v>65</v>
      </c>
      <c r="D64" s="46">
        <v>9235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9235</v>
      </c>
      <c r="O64" s="47">
        <f t="shared" si="8"/>
        <v>0.20389464155609036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SUM(D66:D73)</f>
        <v>1401153</v>
      </c>
      <c r="E65" s="32">
        <f t="shared" si="13"/>
        <v>729060</v>
      </c>
      <c r="F65" s="32">
        <f t="shared" si="13"/>
        <v>0</v>
      </c>
      <c r="G65" s="32">
        <f t="shared" si="13"/>
        <v>654707</v>
      </c>
      <c r="H65" s="32">
        <f t="shared" si="13"/>
        <v>0</v>
      </c>
      <c r="I65" s="32">
        <f t="shared" si="13"/>
        <v>1480665</v>
      </c>
      <c r="J65" s="32">
        <f t="shared" si="13"/>
        <v>88025</v>
      </c>
      <c r="K65" s="32">
        <f t="shared" si="13"/>
        <v>6520848</v>
      </c>
      <c r="L65" s="32">
        <f t="shared" si="13"/>
        <v>0</v>
      </c>
      <c r="M65" s="32">
        <f t="shared" si="13"/>
        <v>0</v>
      </c>
      <c r="N65" s="32">
        <f t="shared" si="12"/>
        <v>10874458</v>
      </c>
      <c r="O65" s="45">
        <f t="shared" si="8"/>
        <v>240.09136069591327</v>
      </c>
      <c r="P65" s="10"/>
    </row>
    <row r="66" spans="1:119">
      <c r="A66" s="12"/>
      <c r="B66" s="25">
        <v>361.1</v>
      </c>
      <c r="C66" s="20" t="s">
        <v>67</v>
      </c>
      <c r="D66" s="46">
        <v>385224</v>
      </c>
      <c r="E66" s="46">
        <v>354498</v>
      </c>
      <c r="F66" s="46">
        <v>0</v>
      </c>
      <c r="G66" s="46">
        <v>313637</v>
      </c>
      <c r="H66" s="46">
        <v>0</v>
      </c>
      <c r="I66" s="46">
        <v>593358</v>
      </c>
      <c r="J66" s="46">
        <v>32277</v>
      </c>
      <c r="K66" s="46">
        <v>940190</v>
      </c>
      <c r="L66" s="46">
        <v>0</v>
      </c>
      <c r="M66" s="46">
        <v>0</v>
      </c>
      <c r="N66" s="46">
        <f t="shared" si="12"/>
        <v>2619184</v>
      </c>
      <c r="O66" s="47">
        <f t="shared" si="8"/>
        <v>57.827567173735453</v>
      </c>
      <c r="P66" s="9"/>
    </row>
    <row r="67" spans="1:119">
      <c r="A67" s="12"/>
      <c r="B67" s="25">
        <v>361.3</v>
      </c>
      <c r="C67" s="20" t="s">
        <v>68</v>
      </c>
      <c r="D67" s="46">
        <v>438320</v>
      </c>
      <c r="E67" s="46">
        <v>355244</v>
      </c>
      <c r="F67" s="46">
        <v>0</v>
      </c>
      <c r="G67" s="46">
        <v>286633</v>
      </c>
      <c r="H67" s="46">
        <v>0</v>
      </c>
      <c r="I67" s="46">
        <v>610183</v>
      </c>
      <c r="J67" s="46">
        <v>32527</v>
      </c>
      <c r="K67" s="46">
        <v>4251023</v>
      </c>
      <c r="L67" s="46">
        <v>0</v>
      </c>
      <c r="M67" s="46">
        <v>0</v>
      </c>
      <c r="N67" s="46">
        <f t="shared" ref="N67:N73" si="14">SUM(D67:M67)</f>
        <v>5973930</v>
      </c>
      <c r="O67" s="47">
        <f t="shared" si="8"/>
        <v>131.89521559622901</v>
      </c>
      <c r="P67" s="9"/>
    </row>
    <row r="68" spans="1:119">
      <c r="A68" s="12"/>
      <c r="B68" s="25">
        <v>361.4</v>
      </c>
      <c r="C68" s="20" t="s">
        <v>118</v>
      </c>
      <c r="D68" s="46">
        <v>16803</v>
      </c>
      <c r="E68" s="46">
        <v>13919</v>
      </c>
      <c r="F68" s="46">
        <v>0</v>
      </c>
      <c r="G68" s="46">
        <v>7163</v>
      </c>
      <c r="H68" s="46">
        <v>0</v>
      </c>
      <c r="I68" s="46">
        <v>23831</v>
      </c>
      <c r="J68" s="46">
        <v>1325</v>
      </c>
      <c r="K68" s="46">
        <v>-2227490</v>
      </c>
      <c r="L68" s="46">
        <v>0</v>
      </c>
      <c r="M68" s="46">
        <v>0</v>
      </c>
      <c r="N68" s="46">
        <f t="shared" si="14"/>
        <v>-2164449</v>
      </c>
      <c r="O68" s="47">
        <f t="shared" si="8"/>
        <v>-47.787715541032831</v>
      </c>
      <c r="P68" s="9"/>
    </row>
    <row r="69" spans="1:119">
      <c r="A69" s="12"/>
      <c r="B69" s="25">
        <v>364</v>
      </c>
      <c r="C69" s="20" t="s">
        <v>119</v>
      </c>
      <c r="D69" s="46">
        <v>96216</v>
      </c>
      <c r="E69" s="46">
        <v>0</v>
      </c>
      <c r="F69" s="46">
        <v>0</v>
      </c>
      <c r="G69" s="46">
        <v>47274</v>
      </c>
      <c r="H69" s="46">
        <v>0</v>
      </c>
      <c r="I69" s="46">
        <v>120159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263649</v>
      </c>
      <c r="O69" s="47">
        <f t="shared" ref="O69:O77" si="15">(N69/O$79)</f>
        <v>5.820965712140949</v>
      </c>
      <c r="P69" s="9"/>
    </row>
    <row r="70" spans="1:119">
      <c r="A70" s="12"/>
      <c r="B70" s="25">
        <v>366</v>
      </c>
      <c r="C70" s="20" t="s">
        <v>70</v>
      </c>
      <c r="D70" s="46">
        <v>233100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233100</v>
      </c>
      <c r="O70" s="47">
        <f t="shared" si="15"/>
        <v>5.1464906276908131</v>
      </c>
      <c r="P70" s="9"/>
    </row>
    <row r="71" spans="1:119">
      <c r="A71" s="12"/>
      <c r="B71" s="25">
        <v>368</v>
      </c>
      <c r="C71" s="20" t="s">
        <v>71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3557125</v>
      </c>
      <c r="L71" s="46">
        <v>0</v>
      </c>
      <c r="M71" s="46">
        <v>0</v>
      </c>
      <c r="N71" s="46">
        <f t="shared" si="14"/>
        <v>3557125</v>
      </c>
      <c r="O71" s="47">
        <f t="shared" si="15"/>
        <v>78.535866469432364</v>
      </c>
      <c r="P71" s="9"/>
    </row>
    <row r="72" spans="1:119">
      <c r="A72" s="12"/>
      <c r="B72" s="25">
        <v>369.3</v>
      </c>
      <c r="C72" s="20" t="s">
        <v>72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21896</v>
      </c>
      <c r="K72" s="46">
        <v>0</v>
      </c>
      <c r="L72" s="46">
        <v>0</v>
      </c>
      <c r="M72" s="46">
        <v>0</v>
      </c>
      <c r="N72" s="46">
        <f t="shared" si="14"/>
        <v>21896</v>
      </c>
      <c r="O72" s="47">
        <f t="shared" si="15"/>
        <v>0.48343011061311902</v>
      </c>
      <c r="P72" s="9"/>
    </row>
    <row r="73" spans="1:119">
      <c r="A73" s="12"/>
      <c r="B73" s="25">
        <v>369.9</v>
      </c>
      <c r="C73" s="20" t="s">
        <v>73</v>
      </c>
      <c r="D73" s="46">
        <v>231490</v>
      </c>
      <c r="E73" s="46">
        <v>5399</v>
      </c>
      <c r="F73" s="46">
        <v>0</v>
      </c>
      <c r="G73" s="46">
        <v>0</v>
      </c>
      <c r="H73" s="46">
        <v>0</v>
      </c>
      <c r="I73" s="46">
        <v>133134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370023</v>
      </c>
      <c r="O73" s="47">
        <f t="shared" si="15"/>
        <v>8.1695405471044094</v>
      </c>
      <c r="P73" s="9"/>
    </row>
    <row r="74" spans="1:119" ht="15.75">
      <c r="A74" s="29" t="s">
        <v>47</v>
      </c>
      <c r="B74" s="30"/>
      <c r="C74" s="31"/>
      <c r="D74" s="32">
        <f t="shared" ref="D74:M74" si="16">SUM(D75:D76)</f>
        <v>0</v>
      </c>
      <c r="E74" s="32">
        <f t="shared" si="16"/>
        <v>0</v>
      </c>
      <c r="F74" s="32">
        <f t="shared" si="16"/>
        <v>0</v>
      </c>
      <c r="G74" s="32">
        <f t="shared" si="16"/>
        <v>8250000</v>
      </c>
      <c r="H74" s="32">
        <f t="shared" si="16"/>
        <v>0</v>
      </c>
      <c r="I74" s="32">
        <f t="shared" si="16"/>
        <v>1530408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9780408</v>
      </c>
      <c r="O74" s="45">
        <f t="shared" si="15"/>
        <v>215.93641401541078</v>
      </c>
      <c r="P74" s="9"/>
    </row>
    <row r="75" spans="1:119">
      <c r="A75" s="12"/>
      <c r="B75" s="25">
        <v>381</v>
      </c>
      <c r="C75" s="20" t="s">
        <v>74</v>
      </c>
      <c r="D75" s="46">
        <v>0</v>
      </c>
      <c r="E75" s="46">
        <v>0</v>
      </c>
      <c r="F75" s="46">
        <v>0</v>
      </c>
      <c r="G75" s="46">
        <v>8250000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8250000</v>
      </c>
      <c r="O75" s="47">
        <f t="shared" si="15"/>
        <v>182.14735168789881</v>
      </c>
      <c r="P75" s="9"/>
    </row>
    <row r="76" spans="1:119" ht="15.75" thickBot="1">
      <c r="A76" s="12"/>
      <c r="B76" s="25">
        <v>389.8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1530408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1530408</v>
      </c>
      <c r="O76" s="47">
        <f t="shared" si="15"/>
        <v>33.789062327511978</v>
      </c>
      <c r="P76" s="9"/>
    </row>
    <row r="77" spans="1:119" ht="16.5" thickBot="1">
      <c r="A77" s="14" t="s">
        <v>61</v>
      </c>
      <c r="B77" s="23"/>
      <c r="C77" s="22"/>
      <c r="D77" s="15">
        <f t="shared" ref="D77:M77" si="17">SUM(D5,D16,D26,D46,D61,D65,D74)</f>
        <v>36469074</v>
      </c>
      <c r="E77" s="15">
        <f t="shared" si="17"/>
        <v>5237181</v>
      </c>
      <c r="F77" s="15">
        <f t="shared" si="17"/>
        <v>0</v>
      </c>
      <c r="G77" s="15">
        <f t="shared" si="17"/>
        <v>13178972</v>
      </c>
      <c r="H77" s="15">
        <f t="shared" si="17"/>
        <v>0</v>
      </c>
      <c r="I77" s="15">
        <f t="shared" si="17"/>
        <v>26341991</v>
      </c>
      <c r="J77" s="15">
        <f t="shared" si="17"/>
        <v>755472</v>
      </c>
      <c r="K77" s="15">
        <f t="shared" si="17"/>
        <v>6520848</v>
      </c>
      <c r="L77" s="15">
        <f t="shared" si="17"/>
        <v>0</v>
      </c>
      <c r="M77" s="15">
        <f t="shared" si="17"/>
        <v>0</v>
      </c>
      <c r="N77" s="15">
        <f>SUM(D77:M77)</f>
        <v>88503538</v>
      </c>
      <c r="O77" s="38">
        <f t="shared" si="15"/>
        <v>1954.0224317223413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149</v>
      </c>
      <c r="M79" s="48"/>
      <c r="N79" s="48"/>
      <c r="O79" s="43">
        <v>45293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16247050</v>
      </c>
      <c r="E5" s="27">
        <f t="shared" si="0"/>
        <v>366638</v>
      </c>
      <c r="F5" s="27">
        <f t="shared" si="0"/>
        <v>0</v>
      </c>
      <c r="G5" s="27">
        <f t="shared" si="0"/>
        <v>3387379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20001067</v>
      </c>
      <c r="O5" s="33">
        <f t="shared" ref="O5:O36" si="1">(N5/O$71)</f>
        <v>444.99225754777848</v>
      </c>
      <c r="P5" s="6"/>
    </row>
    <row r="6" spans="1:133">
      <c r="A6" s="12"/>
      <c r="B6" s="25">
        <v>311</v>
      </c>
      <c r="C6" s="20" t="s">
        <v>3</v>
      </c>
      <c r="D6" s="46">
        <v>8964640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8964640</v>
      </c>
      <c r="O6" s="47">
        <f t="shared" si="1"/>
        <v>199.44912897412507</v>
      </c>
      <c r="P6" s="9"/>
    </row>
    <row r="7" spans="1:133">
      <c r="A7" s="12"/>
      <c r="B7" s="25">
        <v>312.10000000000002</v>
      </c>
      <c r="C7" s="20" t="s">
        <v>11</v>
      </c>
      <c r="D7" s="46">
        <v>672462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672462</v>
      </c>
      <c r="O7" s="47">
        <f t="shared" si="1"/>
        <v>14.961220993614702</v>
      </c>
      <c r="P7" s="9"/>
    </row>
    <row r="8" spans="1:133">
      <c r="A8" s="12"/>
      <c r="B8" s="25">
        <v>312.52</v>
      </c>
      <c r="C8" s="20" t="s">
        <v>109</v>
      </c>
      <c r="D8" s="46">
        <v>0</v>
      </c>
      <c r="E8" s="46">
        <v>366638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366638</v>
      </c>
      <c r="O8" s="47">
        <f t="shared" si="1"/>
        <v>8.1571183838743409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3387379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3387379</v>
      </c>
      <c r="O9" s="47">
        <f t="shared" si="1"/>
        <v>75.363850757558907</v>
      </c>
      <c r="P9" s="9"/>
    </row>
    <row r="10" spans="1:133">
      <c r="A10" s="12"/>
      <c r="B10" s="25">
        <v>314.10000000000002</v>
      </c>
      <c r="C10" s="20" t="s">
        <v>13</v>
      </c>
      <c r="D10" s="46">
        <v>3490785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3490785</v>
      </c>
      <c r="O10" s="47">
        <f t="shared" si="1"/>
        <v>77.664471488642178</v>
      </c>
      <c r="P10" s="9"/>
    </row>
    <row r="11" spans="1:133">
      <c r="A11" s="12"/>
      <c r="B11" s="25">
        <v>314.3</v>
      </c>
      <c r="C11" s="20" t="s">
        <v>14</v>
      </c>
      <c r="D11" s="46">
        <v>348343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348343</v>
      </c>
      <c r="O11" s="47">
        <f t="shared" si="1"/>
        <v>7.7500834315972149</v>
      </c>
      <c r="P11" s="9"/>
    </row>
    <row r="12" spans="1:133">
      <c r="A12" s="12"/>
      <c r="B12" s="25">
        <v>314.39999999999998</v>
      </c>
      <c r="C12" s="20" t="s">
        <v>15</v>
      </c>
      <c r="D12" s="46">
        <v>35250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35250</v>
      </c>
      <c r="O12" s="47">
        <f t="shared" si="1"/>
        <v>0.78425701381627255</v>
      </c>
      <c r="P12" s="9"/>
    </row>
    <row r="13" spans="1:133">
      <c r="A13" s="12"/>
      <c r="B13" s="25">
        <v>314.8</v>
      </c>
      <c r="C13" s="20" t="s">
        <v>16</v>
      </c>
      <c r="D13" s="46">
        <v>25908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25908</v>
      </c>
      <c r="O13" s="47">
        <f t="shared" si="1"/>
        <v>0.57641221883551741</v>
      </c>
      <c r="P13" s="9"/>
    </row>
    <row r="14" spans="1:133">
      <c r="A14" s="12"/>
      <c r="B14" s="25">
        <v>315</v>
      </c>
      <c r="C14" s="20" t="s">
        <v>110</v>
      </c>
      <c r="D14" s="46">
        <v>1858673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1858673</v>
      </c>
      <c r="O14" s="47">
        <f t="shared" si="1"/>
        <v>41.352548557189579</v>
      </c>
      <c r="P14" s="9"/>
    </row>
    <row r="15" spans="1:133">
      <c r="A15" s="12"/>
      <c r="B15" s="25">
        <v>316</v>
      </c>
      <c r="C15" s="20" t="s">
        <v>111</v>
      </c>
      <c r="D15" s="46">
        <v>850989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850989</v>
      </c>
      <c r="O15" s="47">
        <f t="shared" si="1"/>
        <v>18.933165728524706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4699123</v>
      </c>
      <c r="E16" s="32">
        <f t="shared" si="3"/>
        <v>1111818</v>
      </c>
      <c r="F16" s="32">
        <f t="shared" si="3"/>
        <v>0</v>
      </c>
      <c r="G16" s="32">
        <f t="shared" si="3"/>
        <v>178918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5989859</v>
      </c>
      <c r="O16" s="45">
        <f t="shared" si="1"/>
        <v>133.26493425590141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1111818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1111818</v>
      </c>
      <c r="O17" s="47">
        <f t="shared" si="1"/>
        <v>24.736200413820722</v>
      </c>
      <c r="P17" s="9"/>
    </row>
    <row r="18" spans="1:16">
      <c r="A18" s="12"/>
      <c r="B18" s="25">
        <v>323.10000000000002</v>
      </c>
      <c r="C18" s="20" t="s">
        <v>20</v>
      </c>
      <c r="D18" s="46">
        <v>3685956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3685956</v>
      </c>
      <c r="O18" s="47">
        <f t="shared" si="1"/>
        <v>82.006719024629007</v>
      </c>
      <c r="P18" s="9"/>
    </row>
    <row r="19" spans="1:16">
      <c r="A19" s="12"/>
      <c r="B19" s="25">
        <v>323.39999999999998</v>
      </c>
      <c r="C19" s="20" t="s">
        <v>21</v>
      </c>
      <c r="D19" s="46">
        <v>71653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71653</v>
      </c>
      <c r="O19" s="47">
        <f t="shared" si="1"/>
        <v>1.5941664627227623</v>
      </c>
      <c r="P19" s="9"/>
    </row>
    <row r="20" spans="1:16">
      <c r="A20" s="12"/>
      <c r="B20" s="25">
        <v>323.7</v>
      </c>
      <c r="C20" s="20" t="s">
        <v>22</v>
      </c>
      <c r="D20" s="46">
        <v>931860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931860</v>
      </c>
      <c r="O20" s="47">
        <f t="shared" si="1"/>
        <v>20.732418181413664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23606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23606</v>
      </c>
      <c r="O21" s="47">
        <f t="shared" si="1"/>
        <v>0.5251963423587781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25138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25138</v>
      </c>
      <c r="O22" s="47">
        <f t="shared" si="1"/>
        <v>0.55928093087414066</v>
      </c>
      <c r="P22" s="9"/>
    </row>
    <row r="23" spans="1:16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117433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117433</v>
      </c>
      <c r="O23" s="47">
        <f t="shared" si="1"/>
        <v>2.6126994015173426</v>
      </c>
      <c r="P23" s="9"/>
    </row>
    <row r="24" spans="1:16">
      <c r="A24" s="12"/>
      <c r="B24" s="25">
        <v>324.61</v>
      </c>
      <c r="C24" s="20" t="s">
        <v>29</v>
      </c>
      <c r="D24" s="46">
        <v>0</v>
      </c>
      <c r="E24" s="46">
        <v>0</v>
      </c>
      <c r="F24" s="46">
        <v>0</v>
      </c>
      <c r="G24" s="46">
        <v>10668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10668</v>
      </c>
      <c r="O24" s="47">
        <f t="shared" si="1"/>
        <v>0.23734620775580129</v>
      </c>
      <c r="P24" s="9"/>
    </row>
    <row r="25" spans="1:16">
      <c r="A25" s="12"/>
      <c r="B25" s="25">
        <v>324.62</v>
      </c>
      <c r="C25" s="20" t="s">
        <v>123</v>
      </c>
      <c r="D25" s="46">
        <v>0</v>
      </c>
      <c r="E25" s="46">
        <v>0</v>
      </c>
      <c r="F25" s="46">
        <v>0</v>
      </c>
      <c r="G25" s="46">
        <v>2073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2073</v>
      </c>
      <c r="O25" s="47">
        <f t="shared" si="1"/>
        <v>4.6120986940173983E-2</v>
      </c>
      <c r="P25" s="9"/>
    </row>
    <row r="26" spans="1:16">
      <c r="A26" s="12"/>
      <c r="B26" s="25">
        <v>329</v>
      </c>
      <c r="C26" s="20" t="s">
        <v>30</v>
      </c>
      <c r="D26" s="46">
        <v>9654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9654</v>
      </c>
      <c r="O26" s="47">
        <f t="shared" si="1"/>
        <v>0.21478630386900127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SUM(D28:D36)</f>
        <v>4956525</v>
      </c>
      <c r="E27" s="32">
        <f t="shared" si="5"/>
        <v>11071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556042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5523638</v>
      </c>
      <c r="O27" s="45">
        <f t="shared" si="1"/>
        <v>122.89225087325072</v>
      </c>
      <c r="P27" s="10"/>
    </row>
    <row r="28" spans="1:16">
      <c r="A28" s="12"/>
      <c r="B28" s="25">
        <v>331.1</v>
      </c>
      <c r="C28" s="20" t="s">
        <v>86</v>
      </c>
      <c r="D28" s="46">
        <v>6610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6610</v>
      </c>
      <c r="O28" s="47">
        <f t="shared" si="1"/>
        <v>0.14706209535675352</v>
      </c>
      <c r="P28" s="9"/>
    </row>
    <row r="29" spans="1:16">
      <c r="A29" s="12"/>
      <c r="B29" s="25">
        <v>334.7</v>
      </c>
      <c r="C29" s="20" t="s">
        <v>35</v>
      </c>
      <c r="D29" s="46">
        <v>13846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13846</v>
      </c>
      <c r="O29" s="47">
        <f t="shared" si="1"/>
        <v>0.30805170534184706</v>
      </c>
      <c r="P29" s="9"/>
    </row>
    <row r="30" spans="1:16">
      <c r="A30" s="12"/>
      <c r="B30" s="25">
        <v>334.9</v>
      </c>
      <c r="C30" s="20" t="s">
        <v>141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556042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556042</v>
      </c>
      <c r="O30" s="47">
        <f t="shared" si="1"/>
        <v>12.371059247558236</v>
      </c>
      <c r="P30" s="9"/>
    </row>
    <row r="31" spans="1:16">
      <c r="A31" s="12"/>
      <c r="B31" s="25">
        <v>335.12</v>
      </c>
      <c r="C31" s="20" t="s">
        <v>112</v>
      </c>
      <c r="D31" s="46">
        <v>1554647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1554647</v>
      </c>
      <c r="O31" s="47">
        <f t="shared" si="1"/>
        <v>34.588448617260326</v>
      </c>
      <c r="P31" s="9"/>
    </row>
    <row r="32" spans="1:16">
      <c r="A32" s="12"/>
      <c r="B32" s="25">
        <v>335.15</v>
      </c>
      <c r="C32" s="20" t="s">
        <v>113</v>
      </c>
      <c r="D32" s="46">
        <v>39277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39277</v>
      </c>
      <c r="O32" s="47">
        <f t="shared" si="1"/>
        <v>0.87385142501168045</v>
      </c>
      <c r="P32" s="9"/>
    </row>
    <row r="33" spans="1:16">
      <c r="A33" s="12"/>
      <c r="B33" s="25">
        <v>335.18</v>
      </c>
      <c r="C33" s="20" t="s">
        <v>114</v>
      </c>
      <c r="D33" s="46">
        <v>3107280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3107280</v>
      </c>
      <c r="O33" s="47">
        <f t="shared" si="1"/>
        <v>69.132088904709988</v>
      </c>
      <c r="P33" s="9"/>
    </row>
    <row r="34" spans="1:16">
      <c r="A34" s="12"/>
      <c r="B34" s="25">
        <v>335.49</v>
      </c>
      <c r="C34" s="20" t="s">
        <v>39</v>
      </c>
      <c r="D34" s="46">
        <v>32070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32070</v>
      </c>
      <c r="O34" s="47">
        <f t="shared" si="1"/>
        <v>0.71350701937837901</v>
      </c>
      <c r="P34" s="9"/>
    </row>
    <row r="35" spans="1:16">
      <c r="A35" s="12"/>
      <c r="B35" s="25">
        <v>337.2</v>
      </c>
      <c r="C35" s="20" t="s">
        <v>40</v>
      </c>
      <c r="D35" s="46">
        <v>202795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202795</v>
      </c>
      <c r="O35" s="47">
        <f t="shared" si="1"/>
        <v>4.5118695352303826</v>
      </c>
      <c r="P35" s="9"/>
    </row>
    <row r="36" spans="1:16">
      <c r="A36" s="12"/>
      <c r="B36" s="25">
        <v>338</v>
      </c>
      <c r="C36" s="20" t="s">
        <v>142</v>
      </c>
      <c r="D36" s="46">
        <v>0</v>
      </c>
      <c r="E36" s="46">
        <v>11071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11071</v>
      </c>
      <c r="O36" s="47">
        <f t="shared" si="1"/>
        <v>0.24631232340311923</v>
      </c>
      <c r="P36" s="9"/>
    </row>
    <row r="37" spans="1:16" ht="15.75">
      <c r="A37" s="29" t="s">
        <v>45</v>
      </c>
      <c r="B37" s="30"/>
      <c r="C37" s="31"/>
      <c r="D37" s="32">
        <f t="shared" ref="D37:M37" si="7">SUM(D38:D51)</f>
        <v>6381084</v>
      </c>
      <c r="E37" s="32">
        <f t="shared" si="7"/>
        <v>2707627</v>
      </c>
      <c r="F37" s="32">
        <f t="shared" si="7"/>
        <v>0</v>
      </c>
      <c r="G37" s="32">
        <f t="shared" si="7"/>
        <v>13057</v>
      </c>
      <c r="H37" s="32">
        <f t="shared" si="7"/>
        <v>0</v>
      </c>
      <c r="I37" s="32">
        <f t="shared" si="7"/>
        <v>20495772</v>
      </c>
      <c r="J37" s="32">
        <f t="shared" si="7"/>
        <v>760750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30358290</v>
      </c>
      <c r="O37" s="45">
        <f t="shared" ref="O37:O68" si="8">(N37/O$71)</f>
        <v>675.42416624023849</v>
      </c>
      <c r="P37" s="10"/>
    </row>
    <row r="38" spans="1:16">
      <c r="A38" s="12"/>
      <c r="B38" s="25">
        <v>341.2</v>
      </c>
      <c r="C38" s="20" t="s">
        <v>115</v>
      </c>
      <c r="D38" s="46">
        <v>543587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760750</v>
      </c>
      <c r="K38" s="46">
        <v>0</v>
      </c>
      <c r="L38" s="46">
        <v>0</v>
      </c>
      <c r="M38" s="46">
        <v>0</v>
      </c>
      <c r="N38" s="46">
        <f t="shared" ref="N38:N51" si="9">SUM(D38:M38)</f>
        <v>1304337</v>
      </c>
      <c r="O38" s="47">
        <f t="shared" si="8"/>
        <v>29.019445124257459</v>
      </c>
      <c r="P38" s="9"/>
    </row>
    <row r="39" spans="1:16">
      <c r="A39" s="12"/>
      <c r="B39" s="25">
        <v>341.3</v>
      </c>
      <c r="C39" s="20" t="s">
        <v>132</v>
      </c>
      <c r="D39" s="46">
        <v>4495000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4495000</v>
      </c>
      <c r="O39" s="47">
        <f t="shared" si="8"/>
        <v>100.00667452777716</v>
      </c>
      <c r="P39" s="9"/>
    </row>
    <row r="40" spans="1:16">
      <c r="A40" s="12"/>
      <c r="B40" s="25">
        <v>341.9</v>
      </c>
      <c r="C40" s="20" t="s">
        <v>116</v>
      </c>
      <c r="D40" s="46">
        <v>102681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102681</v>
      </c>
      <c r="O40" s="47">
        <f t="shared" si="8"/>
        <v>2.2844906222884731</v>
      </c>
      <c r="P40" s="9"/>
    </row>
    <row r="41" spans="1:16">
      <c r="A41" s="12"/>
      <c r="B41" s="25">
        <v>342.1</v>
      </c>
      <c r="C41" s="20" t="s">
        <v>90</v>
      </c>
      <c r="D41" s="46">
        <v>340509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340509</v>
      </c>
      <c r="O41" s="47">
        <f t="shared" si="8"/>
        <v>7.575789262909649</v>
      </c>
      <c r="P41" s="9"/>
    </row>
    <row r="42" spans="1:16">
      <c r="A42" s="12"/>
      <c r="B42" s="25">
        <v>342.5</v>
      </c>
      <c r="C42" s="20" t="s">
        <v>50</v>
      </c>
      <c r="D42" s="46">
        <v>0</v>
      </c>
      <c r="E42" s="46">
        <v>795282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795282</v>
      </c>
      <c r="O42" s="47">
        <f t="shared" si="8"/>
        <v>17.693772665583911</v>
      </c>
      <c r="P42" s="9"/>
    </row>
    <row r="43" spans="1:16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8727968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8727968</v>
      </c>
      <c r="O43" s="47">
        <f t="shared" si="8"/>
        <v>194.1835495138719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1778899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1778899</v>
      </c>
      <c r="O44" s="47">
        <f t="shared" si="8"/>
        <v>39.577702627539104</v>
      </c>
      <c r="P44" s="9"/>
    </row>
    <row r="45" spans="1:16">
      <c r="A45" s="12"/>
      <c r="B45" s="25">
        <v>343.5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9862899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9862899</v>
      </c>
      <c r="O45" s="47">
        <f t="shared" si="8"/>
        <v>219.43397779607093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1912345</v>
      </c>
      <c r="F46" s="46">
        <v>0</v>
      </c>
      <c r="G46" s="46">
        <v>0</v>
      </c>
      <c r="H46" s="46">
        <v>0</v>
      </c>
      <c r="I46" s="46">
        <v>119336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2031681</v>
      </c>
      <c r="O46" s="47">
        <f t="shared" si="8"/>
        <v>45.201704229425765</v>
      </c>
      <c r="P46" s="9"/>
    </row>
    <row r="47" spans="1:16">
      <c r="A47" s="12"/>
      <c r="B47" s="25">
        <v>343.9</v>
      </c>
      <c r="C47" s="20" t="s">
        <v>55</v>
      </c>
      <c r="D47" s="46">
        <v>2107</v>
      </c>
      <c r="E47" s="46">
        <v>0</v>
      </c>
      <c r="F47" s="46">
        <v>0</v>
      </c>
      <c r="G47" s="46">
        <v>0</v>
      </c>
      <c r="H47" s="46">
        <v>0</v>
      </c>
      <c r="I47" s="46">
        <v>6670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8777</v>
      </c>
      <c r="O47" s="47">
        <f t="shared" si="8"/>
        <v>0.1952744343337709</v>
      </c>
      <c r="P47" s="9"/>
    </row>
    <row r="48" spans="1:16">
      <c r="A48" s="12"/>
      <c r="B48" s="25">
        <v>344.9</v>
      </c>
      <c r="C48" s="20" t="s">
        <v>117</v>
      </c>
      <c r="D48" s="46">
        <v>9119</v>
      </c>
      <c r="E48" s="46">
        <v>0</v>
      </c>
      <c r="F48" s="46">
        <v>0</v>
      </c>
      <c r="G48" s="46">
        <v>13057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22176</v>
      </c>
      <c r="O48" s="47">
        <f t="shared" si="8"/>
        <v>0.4933810932876499</v>
      </c>
      <c r="P48" s="9"/>
    </row>
    <row r="49" spans="1:16">
      <c r="A49" s="12"/>
      <c r="B49" s="25">
        <v>347.1</v>
      </c>
      <c r="C49" s="20" t="s">
        <v>57</v>
      </c>
      <c r="D49" s="46">
        <v>11600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11600</v>
      </c>
      <c r="O49" s="47">
        <f t="shared" si="8"/>
        <v>0.25808174071684431</v>
      </c>
      <c r="P49" s="9"/>
    </row>
    <row r="50" spans="1:16">
      <c r="A50" s="12"/>
      <c r="B50" s="25">
        <v>347.2</v>
      </c>
      <c r="C50" s="20" t="s">
        <v>58</v>
      </c>
      <c r="D50" s="46">
        <v>802610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802610</v>
      </c>
      <c r="O50" s="47">
        <f t="shared" si="8"/>
        <v>17.856809130753998</v>
      </c>
      <c r="P50" s="9"/>
    </row>
    <row r="51" spans="1:16">
      <c r="A51" s="12"/>
      <c r="B51" s="25">
        <v>349</v>
      </c>
      <c r="C51" s="20" t="s">
        <v>1</v>
      </c>
      <c r="D51" s="46">
        <v>73871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73871</v>
      </c>
      <c r="O51" s="47">
        <f t="shared" si="8"/>
        <v>1.6435134714218969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SUM(D53:D55)</f>
        <v>217843</v>
      </c>
      <c r="E52" s="32">
        <f t="shared" si="10"/>
        <v>62572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280415</v>
      </c>
      <c r="O52" s="45">
        <f t="shared" si="8"/>
        <v>6.2387923554408529</v>
      </c>
      <c r="P52" s="10"/>
    </row>
    <row r="53" spans="1:16">
      <c r="A53" s="13"/>
      <c r="B53" s="39">
        <v>351.5</v>
      </c>
      <c r="C53" s="21" t="s">
        <v>63</v>
      </c>
      <c r="D53" s="46">
        <v>113621</v>
      </c>
      <c r="E53" s="46">
        <v>62572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176193</v>
      </c>
      <c r="O53" s="47">
        <f t="shared" si="8"/>
        <v>3.920016908803702</v>
      </c>
      <c r="P53" s="9"/>
    </row>
    <row r="54" spans="1:16">
      <c r="A54" s="13"/>
      <c r="B54" s="39">
        <v>354</v>
      </c>
      <c r="C54" s="21" t="s">
        <v>64</v>
      </c>
      <c r="D54" s="46">
        <v>86485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86485</v>
      </c>
      <c r="O54" s="47">
        <f t="shared" si="8"/>
        <v>1.9241551160255412</v>
      </c>
      <c r="P54" s="9"/>
    </row>
    <row r="55" spans="1:16">
      <c r="A55" s="13"/>
      <c r="B55" s="39">
        <v>359</v>
      </c>
      <c r="C55" s="21" t="s">
        <v>65</v>
      </c>
      <c r="D55" s="46">
        <v>17737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17737</v>
      </c>
      <c r="O55" s="47">
        <f t="shared" si="8"/>
        <v>0.39462033061160923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SUM(D57:D65)</f>
        <v>837137</v>
      </c>
      <c r="E56" s="32">
        <f t="shared" si="12"/>
        <v>102613</v>
      </c>
      <c r="F56" s="32">
        <f t="shared" si="12"/>
        <v>0</v>
      </c>
      <c r="G56" s="32">
        <f t="shared" si="12"/>
        <v>218940</v>
      </c>
      <c r="H56" s="32">
        <f t="shared" si="12"/>
        <v>0</v>
      </c>
      <c r="I56" s="32">
        <f t="shared" si="12"/>
        <v>1032863</v>
      </c>
      <c r="J56" s="32">
        <f t="shared" si="12"/>
        <v>38984</v>
      </c>
      <c r="K56" s="32">
        <f t="shared" si="12"/>
        <v>8667733</v>
      </c>
      <c r="L56" s="32">
        <f t="shared" si="12"/>
        <v>0</v>
      </c>
      <c r="M56" s="32">
        <f t="shared" si="12"/>
        <v>0</v>
      </c>
      <c r="N56" s="32">
        <f t="shared" si="11"/>
        <v>10898270</v>
      </c>
      <c r="O56" s="45">
        <f t="shared" si="8"/>
        <v>242.46935279328989</v>
      </c>
      <c r="P56" s="10"/>
    </row>
    <row r="57" spans="1:16">
      <c r="A57" s="12"/>
      <c r="B57" s="25">
        <v>361.1</v>
      </c>
      <c r="C57" s="20" t="s">
        <v>67</v>
      </c>
      <c r="D57" s="46">
        <v>327908</v>
      </c>
      <c r="E57" s="46">
        <v>342474</v>
      </c>
      <c r="F57" s="46">
        <v>0</v>
      </c>
      <c r="G57" s="46">
        <v>444834</v>
      </c>
      <c r="H57" s="46">
        <v>0</v>
      </c>
      <c r="I57" s="46">
        <v>506018</v>
      </c>
      <c r="J57" s="46">
        <v>19436</v>
      </c>
      <c r="K57" s="46">
        <v>792465</v>
      </c>
      <c r="L57" s="46">
        <v>0</v>
      </c>
      <c r="M57" s="46">
        <v>0</v>
      </c>
      <c r="N57" s="46">
        <f t="shared" si="11"/>
        <v>2433135</v>
      </c>
      <c r="O57" s="47">
        <f t="shared" si="8"/>
        <v>54.133423810265427</v>
      </c>
      <c r="P57" s="9"/>
    </row>
    <row r="58" spans="1:16">
      <c r="A58" s="12"/>
      <c r="B58" s="25">
        <v>361.3</v>
      </c>
      <c r="C58" s="20" t="s">
        <v>68</v>
      </c>
      <c r="D58" s="46">
        <v>-270221</v>
      </c>
      <c r="E58" s="46">
        <v>-268228</v>
      </c>
      <c r="F58" s="46"/>
      <c r="G58" s="46">
        <v>-349899</v>
      </c>
      <c r="H58" s="46"/>
      <c r="I58" s="46">
        <v>-374378</v>
      </c>
      <c r="J58" s="46">
        <v>-14957</v>
      </c>
      <c r="K58" s="46">
        <v>5735763</v>
      </c>
      <c r="L58" s="46">
        <v>0</v>
      </c>
      <c r="M58" s="46">
        <v>0</v>
      </c>
      <c r="N58" s="46">
        <f t="shared" ref="N58:N65" si="13">SUM(D58:M58)</f>
        <v>4458080</v>
      </c>
      <c r="O58" s="47">
        <f t="shared" si="8"/>
        <v>99.185262642668036</v>
      </c>
      <c r="P58" s="9"/>
    </row>
    <row r="59" spans="1:16">
      <c r="A59" s="12"/>
      <c r="B59" s="25">
        <v>361.4</v>
      </c>
      <c r="C59" s="20" t="s">
        <v>118</v>
      </c>
      <c r="D59" s="46">
        <v>-2313</v>
      </c>
      <c r="E59" s="46">
        <v>-2345</v>
      </c>
      <c r="F59" s="46"/>
      <c r="G59" s="46">
        <v>-2936</v>
      </c>
      <c r="H59" s="46"/>
      <c r="I59" s="46">
        <v>-3101</v>
      </c>
      <c r="J59" s="46">
        <v>-106</v>
      </c>
      <c r="K59" s="46">
        <v>-1293731</v>
      </c>
      <c r="L59" s="46">
        <v>0</v>
      </c>
      <c r="M59" s="46">
        <v>0</v>
      </c>
      <c r="N59" s="46">
        <f>SUM(D59:M59)</f>
        <v>-1304532</v>
      </c>
      <c r="O59" s="47">
        <f t="shared" si="8"/>
        <v>-29.023783567312613</v>
      </c>
      <c r="P59" s="9"/>
    </row>
    <row r="60" spans="1:16">
      <c r="A60" s="12"/>
      <c r="B60" s="25">
        <v>362</v>
      </c>
      <c r="C60" s="20" t="s">
        <v>138</v>
      </c>
      <c r="D60" s="46">
        <v>9607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9607</v>
      </c>
      <c r="O60" s="47">
        <f t="shared" si="8"/>
        <v>0.21374062785057957</v>
      </c>
      <c r="P60" s="9"/>
    </row>
    <row r="61" spans="1:16">
      <c r="A61" s="12"/>
      <c r="B61" s="25">
        <v>364</v>
      </c>
      <c r="C61" s="20" t="s">
        <v>119</v>
      </c>
      <c r="D61" s="46">
        <v>33724</v>
      </c>
      <c r="E61" s="46">
        <v>26714</v>
      </c>
      <c r="F61" s="46">
        <v>0</v>
      </c>
      <c r="G61" s="46">
        <v>120604</v>
      </c>
      <c r="H61" s="46">
        <v>0</v>
      </c>
      <c r="I61" s="46">
        <v>66064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247106</v>
      </c>
      <c r="O61" s="47">
        <f t="shared" si="8"/>
        <v>5.497719536342804</v>
      </c>
      <c r="P61" s="9"/>
    </row>
    <row r="62" spans="1:16">
      <c r="A62" s="12"/>
      <c r="B62" s="25">
        <v>366</v>
      </c>
      <c r="C62" s="20" t="s">
        <v>70</v>
      </c>
      <c r="D62" s="46">
        <v>221615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221615</v>
      </c>
      <c r="O62" s="47">
        <f t="shared" si="8"/>
        <v>4.9305849111175384</v>
      </c>
      <c r="P62" s="9"/>
    </row>
    <row r="63" spans="1:16">
      <c r="A63" s="12"/>
      <c r="B63" s="25">
        <v>368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3433236</v>
      </c>
      <c r="L63" s="46">
        <v>0</v>
      </c>
      <c r="M63" s="46">
        <v>0</v>
      </c>
      <c r="N63" s="46">
        <f t="shared" si="13"/>
        <v>3433236</v>
      </c>
      <c r="O63" s="47">
        <f t="shared" si="8"/>
        <v>76.384096825149626</v>
      </c>
      <c r="P63" s="9"/>
    </row>
    <row r="64" spans="1:16">
      <c r="A64" s="12"/>
      <c r="B64" s="25">
        <v>369.3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34611</v>
      </c>
      <c r="K64" s="46">
        <v>0</v>
      </c>
      <c r="L64" s="46">
        <v>0</v>
      </c>
      <c r="M64" s="46">
        <v>0</v>
      </c>
      <c r="N64" s="46">
        <f t="shared" si="13"/>
        <v>34611</v>
      </c>
      <c r="O64" s="47">
        <f t="shared" si="8"/>
        <v>0.7700402696509222</v>
      </c>
      <c r="P64" s="9"/>
    </row>
    <row r="65" spans="1:119">
      <c r="A65" s="12"/>
      <c r="B65" s="25">
        <v>369.9</v>
      </c>
      <c r="C65" s="20" t="s">
        <v>73</v>
      </c>
      <c r="D65" s="46">
        <v>516817</v>
      </c>
      <c r="E65" s="46">
        <v>3998</v>
      </c>
      <c r="F65" s="46">
        <v>0</v>
      </c>
      <c r="G65" s="46">
        <v>6337</v>
      </c>
      <c r="H65" s="46">
        <v>0</v>
      </c>
      <c r="I65" s="46">
        <v>838260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1365412</v>
      </c>
      <c r="O65" s="47">
        <f t="shared" si="8"/>
        <v>30.378267737557568</v>
      </c>
      <c r="P65" s="9"/>
    </row>
    <row r="66" spans="1:119" ht="15.75">
      <c r="A66" s="29" t="s">
        <v>47</v>
      </c>
      <c r="B66" s="30"/>
      <c r="C66" s="31"/>
      <c r="D66" s="32">
        <f t="shared" ref="D66:M66" si="14">SUM(D67:D68)</f>
        <v>0</v>
      </c>
      <c r="E66" s="32">
        <f t="shared" si="14"/>
        <v>0</v>
      </c>
      <c r="F66" s="32">
        <f t="shared" si="14"/>
        <v>0</v>
      </c>
      <c r="G66" s="32">
        <f t="shared" si="14"/>
        <v>8750000</v>
      </c>
      <c r="H66" s="32">
        <f t="shared" si="14"/>
        <v>0</v>
      </c>
      <c r="I66" s="32">
        <f t="shared" si="14"/>
        <v>771367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9521367</v>
      </c>
      <c r="O66" s="45">
        <f t="shared" si="8"/>
        <v>211.83542839344116</v>
      </c>
      <c r="P66" s="9"/>
    </row>
    <row r="67" spans="1:119">
      <c r="A67" s="12"/>
      <c r="B67" s="25">
        <v>381</v>
      </c>
      <c r="C67" s="20" t="s">
        <v>74</v>
      </c>
      <c r="D67" s="46">
        <v>0</v>
      </c>
      <c r="E67" s="46">
        <v>0</v>
      </c>
      <c r="F67" s="46">
        <v>0</v>
      </c>
      <c r="G67" s="46">
        <v>8750000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8750000</v>
      </c>
      <c r="O67" s="47">
        <f t="shared" si="8"/>
        <v>194.67372683382649</v>
      </c>
      <c r="P67" s="9"/>
    </row>
    <row r="68" spans="1:119" ht="15.75" thickBot="1">
      <c r="A68" s="12"/>
      <c r="B68" s="25">
        <v>389.8</v>
      </c>
      <c r="C68" s="20" t="s">
        <v>120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771367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771367</v>
      </c>
      <c r="O68" s="47">
        <f t="shared" si="8"/>
        <v>17.161701559614656</v>
      </c>
      <c r="P68" s="9"/>
    </row>
    <row r="69" spans="1:119" ht="16.5" thickBot="1">
      <c r="A69" s="14" t="s">
        <v>61</v>
      </c>
      <c r="B69" s="23"/>
      <c r="C69" s="22"/>
      <c r="D69" s="15">
        <f t="shared" ref="D69:M69" si="15">SUM(D5,D16,D27,D37,D52,D56,D66)</f>
        <v>33338762</v>
      </c>
      <c r="E69" s="15">
        <f t="shared" si="15"/>
        <v>4362339</v>
      </c>
      <c r="F69" s="15">
        <f t="shared" si="15"/>
        <v>0</v>
      </c>
      <c r="G69" s="15">
        <f t="shared" si="15"/>
        <v>12548294</v>
      </c>
      <c r="H69" s="15">
        <f t="shared" si="15"/>
        <v>0</v>
      </c>
      <c r="I69" s="15">
        <f t="shared" si="15"/>
        <v>22856044</v>
      </c>
      <c r="J69" s="15">
        <f t="shared" si="15"/>
        <v>799734</v>
      </c>
      <c r="K69" s="15">
        <f t="shared" si="15"/>
        <v>8667733</v>
      </c>
      <c r="L69" s="15">
        <f t="shared" si="15"/>
        <v>0</v>
      </c>
      <c r="M69" s="15">
        <f t="shared" si="15"/>
        <v>0</v>
      </c>
      <c r="N69" s="15">
        <f>SUM(D69:M69)</f>
        <v>82572906</v>
      </c>
      <c r="O69" s="38">
        <f>(N69/O$71)</f>
        <v>1837.1171824593409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143</v>
      </c>
      <c r="M71" s="48"/>
      <c r="N71" s="48"/>
      <c r="O71" s="43">
        <v>44947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15480901</v>
      </c>
      <c r="E5" s="27">
        <f t="shared" si="0"/>
        <v>361244</v>
      </c>
      <c r="F5" s="27">
        <f t="shared" si="0"/>
        <v>0</v>
      </c>
      <c r="G5" s="27">
        <f t="shared" si="0"/>
        <v>3665829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19507974</v>
      </c>
      <c r="O5" s="33">
        <f t="shared" ref="O5:O36" si="1">(N5/O$76)</f>
        <v>438.55883278629557</v>
      </c>
      <c r="P5" s="6"/>
    </row>
    <row r="6" spans="1:133">
      <c r="A6" s="12"/>
      <c r="B6" s="25">
        <v>311</v>
      </c>
      <c r="C6" s="20" t="s">
        <v>3</v>
      </c>
      <c r="D6" s="46">
        <v>8221568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8221568</v>
      </c>
      <c r="O6" s="47">
        <f t="shared" si="1"/>
        <v>184.82909941099771</v>
      </c>
      <c r="P6" s="9"/>
    </row>
    <row r="7" spans="1:133">
      <c r="A7" s="12"/>
      <c r="B7" s="25">
        <v>312.10000000000002</v>
      </c>
      <c r="C7" s="20" t="s">
        <v>11</v>
      </c>
      <c r="D7" s="46">
        <v>670411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670411</v>
      </c>
      <c r="O7" s="47">
        <f t="shared" si="1"/>
        <v>15.071512072298907</v>
      </c>
      <c r="P7" s="9"/>
    </row>
    <row r="8" spans="1:133">
      <c r="A8" s="12"/>
      <c r="B8" s="25">
        <v>312.52</v>
      </c>
      <c r="C8" s="20" t="s">
        <v>109</v>
      </c>
      <c r="D8" s="46">
        <v>0</v>
      </c>
      <c r="E8" s="46">
        <v>361244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361244</v>
      </c>
      <c r="O8" s="47">
        <f t="shared" si="1"/>
        <v>8.1211276471381684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3665829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3665829</v>
      </c>
      <c r="O9" s="47">
        <f t="shared" si="1"/>
        <v>82.411514770019338</v>
      </c>
      <c r="P9" s="9"/>
    </row>
    <row r="10" spans="1:133">
      <c r="A10" s="12"/>
      <c r="B10" s="25">
        <v>314.10000000000002</v>
      </c>
      <c r="C10" s="20" t="s">
        <v>13</v>
      </c>
      <c r="D10" s="46">
        <v>3453262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3453262</v>
      </c>
      <c r="O10" s="47">
        <f t="shared" si="1"/>
        <v>77.632795287981651</v>
      </c>
      <c r="P10" s="9"/>
    </row>
    <row r="11" spans="1:133">
      <c r="A11" s="12"/>
      <c r="B11" s="25">
        <v>314.3</v>
      </c>
      <c r="C11" s="20" t="s">
        <v>14</v>
      </c>
      <c r="D11" s="46">
        <v>343729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343729</v>
      </c>
      <c r="O11" s="47">
        <f t="shared" si="1"/>
        <v>7.7273728699249133</v>
      </c>
      <c r="P11" s="9"/>
    </row>
    <row r="12" spans="1:133">
      <c r="A12" s="12"/>
      <c r="B12" s="25">
        <v>314.39999999999998</v>
      </c>
      <c r="C12" s="20" t="s">
        <v>15</v>
      </c>
      <c r="D12" s="46">
        <v>35871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35871</v>
      </c>
      <c r="O12" s="47">
        <f t="shared" si="1"/>
        <v>0.80641607841374041</v>
      </c>
      <c r="P12" s="9"/>
    </row>
    <row r="13" spans="1:133">
      <c r="A13" s="12"/>
      <c r="B13" s="25">
        <v>314.8</v>
      </c>
      <c r="C13" s="20" t="s">
        <v>16</v>
      </c>
      <c r="D13" s="46">
        <v>27744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27744</v>
      </c>
      <c r="O13" s="47">
        <f t="shared" si="1"/>
        <v>0.6237129625466481</v>
      </c>
      <c r="P13" s="9"/>
    </row>
    <row r="14" spans="1:133">
      <c r="A14" s="12"/>
      <c r="B14" s="25">
        <v>315</v>
      </c>
      <c r="C14" s="20" t="s">
        <v>110</v>
      </c>
      <c r="D14" s="46">
        <v>1870666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1870666</v>
      </c>
      <c r="O14" s="47">
        <f t="shared" si="1"/>
        <v>42.054448990602943</v>
      </c>
      <c r="P14" s="9"/>
    </row>
    <row r="15" spans="1:133">
      <c r="A15" s="12"/>
      <c r="B15" s="25">
        <v>316</v>
      </c>
      <c r="C15" s="20" t="s">
        <v>111</v>
      </c>
      <c r="D15" s="46">
        <v>857650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857650</v>
      </c>
      <c r="O15" s="47">
        <f t="shared" si="1"/>
        <v>19.280832696371565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SUM(D17:D28)</f>
        <v>4434120</v>
      </c>
      <c r="E16" s="32">
        <f t="shared" si="3"/>
        <v>1269049</v>
      </c>
      <c r="F16" s="32">
        <f t="shared" si="3"/>
        <v>0</v>
      </c>
      <c r="G16" s="32">
        <f t="shared" si="3"/>
        <v>310339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6013508</v>
      </c>
      <c r="O16" s="45">
        <f t="shared" si="1"/>
        <v>135.18969470797177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1269049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1269049</v>
      </c>
      <c r="O17" s="47">
        <f t="shared" si="1"/>
        <v>28.529495076660222</v>
      </c>
      <c r="P17" s="9"/>
    </row>
    <row r="18" spans="1:16">
      <c r="A18" s="12"/>
      <c r="B18" s="25">
        <v>323.10000000000002</v>
      </c>
      <c r="C18" s="20" t="s">
        <v>20</v>
      </c>
      <c r="D18" s="46">
        <v>3490504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3490504</v>
      </c>
      <c r="O18" s="47">
        <f t="shared" si="1"/>
        <v>78.470032822265182</v>
      </c>
      <c r="P18" s="9"/>
    </row>
    <row r="19" spans="1:16">
      <c r="A19" s="12"/>
      <c r="B19" s="25">
        <v>323.39999999999998</v>
      </c>
      <c r="C19" s="20" t="s">
        <v>21</v>
      </c>
      <c r="D19" s="46">
        <v>71541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71541</v>
      </c>
      <c r="O19" s="47">
        <f t="shared" si="1"/>
        <v>1.6083134751135291</v>
      </c>
      <c r="P19" s="9"/>
    </row>
    <row r="20" spans="1:16">
      <c r="A20" s="12"/>
      <c r="B20" s="25">
        <v>323.7</v>
      </c>
      <c r="C20" s="20" t="s">
        <v>22</v>
      </c>
      <c r="D20" s="46">
        <v>863420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863420</v>
      </c>
      <c r="O20" s="47">
        <f t="shared" si="1"/>
        <v>19.410548086866598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52194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52194</v>
      </c>
      <c r="O21" s="47">
        <f t="shared" si="1"/>
        <v>1.1733734993930129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1346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1346</v>
      </c>
      <c r="O22" s="47">
        <f t="shared" si="1"/>
        <v>3.0259430780990065E-2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48133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48133</v>
      </c>
      <c r="O23" s="47">
        <f t="shared" si="1"/>
        <v>1.0820781439683467</v>
      </c>
      <c r="P23" s="9"/>
    </row>
    <row r="24" spans="1:16">
      <c r="A24" s="12"/>
      <c r="B24" s="25">
        <v>324.31</v>
      </c>
      <c r="C24" s="20" t="s">
        <v>27</v>
      </c>
      <c r="D24" s="46">
        <v>0</v>
      </c>
      <c r="E24" s="46">
        <v>0</v>
      </c>
      <c r="F24" s="46">
        <v>0</v>
      </c>
      <c r="G24" s="46">
        <v>196980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196980</v>
      </c>
      <c r="O24" s="47">
        <f t="shared" si="1"/>
        <v>4.4283080796726768</v>
      </c>
      <c r="P24" s="9"/>
    </row>
    <row r="25" spans="1:16">
      <c r="A25" s="12"/>
      <c r="B25" s="25">
        <v>324.32</v>
      </c>
      <c r="C25" s="20" t="s">
        <v>28</v>
      </c>
      <c r="D25" s="46">
        <v>0</v>
      </c>
      <c r="E25" s="46">
        <v>0</v>
      </c>
      <c r="F25" s="46">
        <v>0</v>
      </c>
      <c r="G25" s="46">
        <v>5207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5207</v>
      </c>
      <c r="O25" s="47">
        <f t="shared" si="1"/>
        <v>0.11705858549525651</v>
      </c>
      <c r="P25" s="9"/>
    </row>
    <row r="26" spans="1:16">
      <c r="A26" s="12"/>
      <c r="B26" s="25">
        <v>324.61</v>
      </c>
      <c r="C26" s="20" t="s">
        <v>29</v>
      </c>
      <c r="D26" s="46">
        <v>0</v>
      </c>
      <c r="E26" s="46">
        <v>0</v>
      </c>
      <c r="F26" s="46">
        <v>0</v>
      </c>
      <c r="G26" s="46">
        <v>5183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5183</v>
      </c>
      <c r="O26" s="47">
        <f t="shared" si="1"/>
        <v>0.11651904141000854</v>
      </c>
      <c r="P26" s="9"/>
    </row>
    <row r="27" spans="1:16">
      <c r="A27" s="12"/>
      <c r="B27" s="25">
        <v>324.62</v>
      </c>
      <c r="C27" s="20" t="s">
        <v>123</v>
      </c>
      <c r="D27" s="46">
        <v>0</v>
      </c>
      <c r="E27" s="46">
        <v>0</v>
      </c>
      <c r="F27" s="46">
        <v>0</v>
      </c>
      <c r="G27" s="46">
        <v>1296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1296</v>
      </c>
      <c r="O27" s="47">
        <f t="shared" si="1"/>
        <v>2.9135380603390135E-2</v>
      </c>
      <c r="P27" s="9"/>
    </row>
    <row r="28" spans="1:16">
      <c r="A28" s="12"/>
      <c r="B28" s="25">
        <v>329</v>
      </c>
      <c r="C28" s="20" t="s">
        <v>30</v>
      </c>
      <c r="D28" s="46">
        <v>8655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5">SUM(D28:M28)</f>
        <v>8655</v>
      </c>
      <c r="O28" s="47">
        <f t="shared" si="1"/>
        <v>0.19457308574254756</v>
      </c>
      <c r="P28" s="9"/>
    </row>
    <row r="29" spans="1:16" ht="15.75">
      <c r="A29" s="29" t="s">
        <v>31</v>
      </c>
      <c r="B29" s="30"/>
      <c r="C29" s="31"/>
      <c r="D29" s="32">
        <f t="shared" ref="D29:M29" si="6">SUM(D30:D42)</f>
        <v>5021015</v>
      </c>
      <c r="E29" s="32">
        <f t="shared" si="6"/>
        <v>283577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918168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6222760</v>
      </c>
      <c r="O29" s="45">
        <f t="shared" si="1"/>
        <v>139.89388966323457</v>
      </c>
      <c r="P29" s="10"/>
    </row>
    <row r="30" spans="1:16">
      <c r="A30" s="12"/>
      <c r="B30" s="25">
        <v>331.1</v>
      </c>
      <c r="C30" s="20" t="s">
        <v>86</v>
      </c>
      <c r="D30" s="46">
        <v>304569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304569</v>
      </c>
      <c r="O30" s="47">
        <f t="shared" si="1"/>
        <v>6.8470167708286498</v>
      </c>
      <c r="P30" s="9"/>
    </row>
    <row r="31" spans="1:16">
      <c r="A31" s="12"/>
      <c r="B31" s="25">
        <v>331.2</v>
      </c>
      <c r="C31" s="20" t="s">
        <v>87</v>
      </c>
      <c r="D31" s="46">
        <v>21686</v>
      </c>
      <c r="E31" s="46">
        <v>6040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27726</v>
      </c>
      <c r="O31" s="47">
        <f t="shared" si="1"/>
        <v>0.62330830448271213</v>
      </c>
      <c r="P31" s="9"/>
    </row>
    <row r="32" spans="1:16">
      <c r="A32" s="12"/>
      <c r="B32" s="25">
        <v>331.31</v>
      </c>
      <c r="C32" s="20" t="s">
        <v>127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477984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477984</v>
      </c>
      <c r="O32" s="47">
        <f t="shared" si="1"/>
        <v>10.745560001798481</v>
      </c>
      <c r="P32" s="9"/>
    </row>
    <row r="33" spans="1:16">
      <c r="A33" s="12"/>
      <c r="B33" s="25">
        <v>331.35</v>
      </c>
      <c r="C33" s="20" t="s">
        <v>135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21560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21560</v>
      </c>
      <c r="O33" s="47">
        <f t="shared" si="1"/>
        <v>0.48469043658108896</v>
      </c>
      <c r="P33" s="9"/>
    </row>
    <row r="34" spans="1:16">
      <c r="A34" s="12"/>
      <c r="B34" s="25">
        <v>331.39</v>
      </c>
      <c r="C34" s="20" t="s">
        <v>136</v>
      </c>
      <c r="D34" s="46">
        <v>0</v>
      </c>
      <c r="E34" s="46">
        <v>130912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130912</v>
      </c>
      <c r="O34" s="47">
        <f t="shared" si="1"/>
        <v>2.9430331369992357</v>
      </c>
      <c r="P34" s="9"/>
    </row>
    <row r="35" spans="1:16">
      <c r="A35" s="12"/>
      <c r="B35" s="25">
        <v>334.31</v>
      </c>
      <c r="C35" s="20" t="s">
        <v>128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418624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418624</v>
      </c>
      <c r="O35" s="47">
        <f t="shared" si="1"/>
        <v>9.4110876309518456</v>
      </c>
      <c r="P35" s="9"/>
    </row>
    <row r="36" spans="1:16">
      <c r="A36" s="12"/>
      <c r="B36" s="25">
        <v>334.36</v>
      </c>
      <c r="C36" s="20" t="s">
        <v>137</v>
      </c>
      <c r="D36" s="46">
        <v>0</v>
      </c>
      <c r="E36" s="46">
        <v>146625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146625</v>
      </c>
      <c r="O36" s="47">
        <f t="shared" si="1"/>
        <v>3.2962771458117892</v>
      </c>
      <c r="P36" s="9"/>
    </row>
    <row r="37" spans="1:16">
      <c r="A37" s="12"/>
      <c r="B37" s="25">
        <v>334.7</v>
      </c>
      <c r="C37" s="20" t="s">
        <v>35</v>
      </c>
      <c r="D37" s="46">
        <v>17802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17802</v>
      </c>
      <c r="O37" s="47">
        <f t="shared" ref="O37:O68" si="8">(N37/O$76)</f>
        <v>0.40020682523267836</v>
      </c>
      <c r="P37" s="9"/>
    </row>
    <row r="38" spans="1:16">
      <c r="A38" s="12"/>
      <c r="B38" s="25">
        <v>335.12</v>
      </c>
      <c r="C38" s="20" t="s">
        <v>112</v>
      </c>
      <c r="D38" s="46">
        <v>1495784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1495784</v>
      </c>
      <c r="O38" s="47">
        <f t="shared" si="8"/>
        <v>33.626725417022612</v>
      </c>
      <c r="P38" s="9"/>
    </row>
    <row r="39" spans="1:16">
      <c r="A39" s="12"/>
      <c r="B39" s="25">
        <v>335.15</v>
      </c>
      <c r="C39" s="20" t="s">
        <v>113</v>
      </c>
      <c r="D39" s="46">
        <v>37510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37510</v>
      </c>
      <c r="O39" s="47">
        <f t="shared" si="8"/>
        <v>0.84326244323546606</v>
      </c>
      <c r="P39" s="9"/>
    </row>
    <row r="40" spans="1:16">
      <c r="A40" s="12"/>
      <c r="B40" s="25">
        <v>335.18</v>
      </c>
      <c r="C40" s="20" t="s">
        <v>114</v>
      </c>
      <c r="D40" s="46">
        <v>2941580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2941580</v>
      </c>
      <c r="O40" s="47">
        <f t="shared" si="8"/>
        <v>66.129670428487927</v>
      </c>
      <c r="P40" s="9"/>
    </row>
    <row r="41" spans="1:16">
      <c r="A41" s="12"/>
      <c r="B41" s="25">
        <v>335.49</v>
      </c>
      <c r="C41" s="20" t="s">
        <v>39</v>
      </c>
      <c r="D41" s="46">
        <v>35084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35084</v>
      </c>
      <c r="O41" s="47">
        <f t="shared" si="8"/>
        <v>0.78872352861831752</v>
      </c>
      <c r="P41" s="9"/>
    </row>
    <row r="42" spans="1:16">
      <c r="A42" s="12"/>
      <c r="B42" s="25">
        <v>337.2</v>
      </c>
      <c r="C42" s="20" t="s">
        <v>40</v>
      </c>
      <c r="D42" s="46">
        <v>167000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167000</v>
      </c>
      <c r="O42" s="47">
        <f t="shared" si="8"/>
        <v>3.7543275931837599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SUM(D44:D57)</f>
        <v>6473590</v>
      </c>
      <c r="E43" s="32">
        <f t="shared" si="9"/>
        <v>2947547</v>
      </c>
      <c r="F43" s="32">
        <f t="shared" si="9"/>
        <v>0</v>
      </c>
      <c r="G43" s="32">
        <f t="shared" si="9"/>
        <v>216081</v>
      </c>
      <c r="H43" s="32">
        <f t="shared" si="9"/>
        <v>0</v>
      </c>
      <c r="I43" s="32">
        <f t="shared" si="9"/>
        <v>20091371</v>
      </c>
      <c r="J43" s="32">
        <f t="shared" si="9"/>
        <v>637000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30365589</v>
      </c>
      <c r="O43" s="45">
        <f t="shared" si="8"/>
        <v>682.64891416752846</v>
      </c>
      <c r="P43" s="10"/>
    </row>
    <row r="44" spans="1:16">
      <c r="A44" s="12"/>
      <c r="B44" s="25">
        <v>341.2</v>
      </c>
      <c r="C44" s="20" t="s">
        <v>115</v>
      </c>
      <c r="D44" s="46">
        <v>442719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637000</v>
      </c>
      <c r="K44" s="46">
        <v>0</v>
      </c>
      <c r="L44" s="46">
        <v>0</v>
      </c>
      <c r="M44" s="46">
        <v>0</v>
      </c>
      <c r="N44" s="46">
        <f t="shared" ref="N44:N57" si="10">SUM(D44:M44)</f>
        <v>1079719</v>
      </c>
      <c r="O44" s="47">
        <f t="shared" si="8"/>
        <v>24.273166674160336</v>
      </c>
      <c r="P44" s="9"/>
    </row>
    <row r="45" spans="1:16">
      <c r="A45" s="12"/>
      <c r="B45" s="25">
        <v>341.3</v>
      </c>
      <c r="C45" s="20" t="s">
        <v>132</v>
      </c>
      <c r="D45" s="46">
        <v>4395000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4395000</v>
      </c>
      <c r="O45" s="47">
        <f t="shared" si="8"/>
        <v>98.804010611033675</v>
      </c>
      <c r="P45" s="9"/>
    </row>
    <row r="46" spans="1:16">
      <c r="A46" s="12"/>
      <c r="B46" s="25">
        <v>341.9</v>
      </c>
      <c r="C46" s="20" t="s">
        <v>116</v>
      </c>
      <c r="D46" s="46">
        <v>124388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124388</v>
      </c>
      <c r="O46" s="47">
        <f t="shared" si="8"/>
        <v>2.796367069825997</v>
      </c>
      <c r="P46" s="9"/>
    </row>
    <row r="47" spans="1:16">
      <c r="A47" s="12"/>
      <c r="B47" s="25">
        <v>342.1</v>
      </c>
      <c r="C47" s="20" t="s">
        <v>90</v>
      </c>
      <c r="D47" s="46">
        <v>333557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333557</v>
      </c>
      <c r="O47" s="47">
        <f t="shared" si="8"/>
        <v>7.4986961017939837</v>
      </c>
      <c r="P47" s="9"/>
    </row>
    <row r="48" spans="1:16">
      <c r="A48" s="12"/>
      <c r="B48" s="25">
        <v>342.5</v>
      </c>
      <c r="C48" s="20" t="s">
        <v>50</v>
      </c>
      <c r="D48" s="46">
        <v>0</v>
      </c>
      <c r="E48" s="46">
        <v>1022813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1022813</v>
      </c>
      <c r="O48" s="47">
        <f t="shared" si="8"/>
        <v>22.993862686030305</v>
      </c>
      <c r="P48" s="9"/>
    </row>
    <row r="49" spans="1:16">
      <c r="A49" s="12"/>
      <c r="B49" s="25">
        <v>343.3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8704438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8704438</v>
      </c>
      <c r="O49" s="47">
        <f t="shared" si="8"/>
        <v>195.68450159615125</v>
      </c>
      <c r="P49" s="9"/>
    </row>
    <row r="50" spans="1:16">
      <c r="A50" s="12"/>
      <c r="B50" s="25">
        <v>343.4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1782261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1782261</v>
      </c>
      <c r="O50" s="47">
        <f t="shared" si="8"/>
        <v>40.067015871588509</v>
      </c>
      <c r="P50" s="9"/>
    </row>
    <row r="51" spans="1:16">
      <c r="A51" s="12"/>
      <c r="B51" s="25">
        <v>343.5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9581211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9581211</v>
      </c>
      <c r="O51" s="47">
        <f t="shared" si="8"/>
        <v>215.39523852344769</v>
      </c>
      <c r="P51" s="9"/>
    </row>
    <row r="52" spans="1:16">
      <c r="A52" s="12"/>
      <c r="B52" s="25">
        <v>343.6</v>
      </c>
      <c r="C52" s="20" t="s">
        <v>54</v>
      </c>
      <c r="D52" s="46">
        <v>0</v>
      </c>
      <c r="E52" s="46">
        <v>1924734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1924734</v>
      </c>
      <c r="O52" s="47">
        <f t="shared" si="8"/>
        <v>43.269951890652401</v>
      </c>
      <c r="P52" s="9"/>
    </row>
    <row r="53" spans="1:16">
      <c r="A53" s="12"/>
      <c r="B53" s="25">
        <v>343.9</v>
      </c>
      <c r="C53" s="20" t="s">
        <v>55</v>
      </c>
      <c r="D53" s="46">
        <v>6114</v>
      </c>
      <c r="E53" s="46">
        <v>0</v>
      </c>
      <c r="F53" s="46">
        <v>0</v>
      </c>
      <c r="G53" s="46">
        <v>0</v>
      </c>
      <c r="H53" s="46">
        <v>0</v>
      </c>
      <c r="I53" s="46">
        <v>23461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29575</v>
      </c>
      <c r="O53" s="47">
        <f t="shared" si="8"/>
        <v>0.66487568005035746</v>
      </c>
      <c r="P53" s="9"/>
    </row>
    <row r="54" spans="1:16">
      <c r="A54" s="12"/>
      <c r="B54" s="25">
        <v>344.9</v>
      </c>
      <c r="C54" s="20" t="s">
        <v>117</v>
      </c>
      <c r="D54" s="46">
        <v>17872</v>
      </c>
      <c r="E54" s="46">
        <v>0</v>
      </c>
      <c r="F54" s="46">
        <v>0</v>
      </c>
      <c r="G54" s="46">
        <v>216081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233953</v>
      </c>
      <c r="O54" s="47">
        <f t="shared" si="8"/>
        <v>5.2594982240007191</v>
      </c>
      <c r="P54" s="9"/>
    </row>
    <row r="55" spans="1:16">
      <c r="A55" s="12"/>
      <c r="B55" s="25">
        <v>347.1</v>
      </c>
      <c r="C55" s="20" t="s">
        <v>57</v>
      </c>
      <c r="D55" s="46">
        <v>10281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10281</v>
      </c>
      <c r="O55" s="47">
        <f t="shared" si="8"/>
        <v>0.23112719751809721</v>
      </c>
      <c r="P55" s="9"/>
    </row>
    <row r="56" spans="1:16">
      <c r="A56" s="12"/>
      <c r="B56" s="25">
        <v>347.2</v>
      </c>
      <c r="C56" s="20" t="s">
        <v>58</v>
      </c>
      <c r="D56" s="46">
        <v>1068177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1068177</v>
      </c>
      <c r="O56" s="47">
        <f t="shared" si="8"/>
        <v>24.013690931163168</v>
      </c>
      <c r="P56" s="9"/>
    </row>
    <row r="57" spans="1:16">
      <c r="A57" s="12"/>
      <c r="B57" s="25">
        <v>349</v>
      </c>
      <c r="C57" s="20" t="s">
        <v>1</v>
      </c>
      <c r="D57" s="46">
        <v>75482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75482</v>
      </c>
      <c r="O57" s="47">
        <f t="shared" si="8"/>
        <v>1.6969111101119554</v>
      </c>
      <c r="P57" s="9"/>
    </row>
    <row r="58" spans="1:16" ht="15.75">
      <c r="A58" s="29" t="s">
        <v>46</v>
      </c>
      <c r="B58" s="30"/>
      <c r="C58" s="31"/>
      <c r="D58" s="32">
        <f t="shared" ref="D58:M58" si="11">SUM(D59:D60)</f>
        <v>182974</v>
      </c>
      <c r="E58" s="32">
        <f t="shared" si="11"/>
        <v>78401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261375</v>
      </c>
      <c r="O58" s="45">
        <f t="shared" si="8"/>
        <v>5.875972303403624</v>
      </c>
      <c r="P58" s="10"/>
    </row>
    <row r="59" spans="1:16">
      <c r="A59" s="13"/>
      <c r="B59" s="39">
        <v>351.5</v>
      </c>
      <c r="C59" s="21" t="s">
        <v>63</v>
      </c>
      <c r="D59" s="46">
        <v>100104</v>
      </c>
      <c r="E59" s="46">
        <v>78401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178505</v>
      </c>
      <c r="O59" s="47">
        <f t="shared" si="8"/>
        <v>4.0129715390495031</v>
      </c>
      <c r="P59" s="9"/>
    </row>
    <row r="60" spans="1:16">
      <c r="A60" s="13"/>
      <c r="B60" s="39">
        <v>354</v>
      </c>
      <c r="C60" s="21" t="s">
        <v>64</v>
      </c>
      <c r="D60" s="46">
        <v>82870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82870</v>
      </c>
      <c r="O60" s="47">
        <f t="shared" si="8"/>
        <v>1.8630007643541209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SUM(D62:D70)</f>
        <v>934255</v>
      </c>
      <c r="E61" s="32">
        <f t="shared" si="12"/>
        <v>232180</v>
      </c>
      <c r="F61" s="32">
        <f t="shared" si="12"/>
        <v>0</v>
      </c>
      <c r="G61" s="32">
        <f t="shared" si="12"/>
        <v>568750</v>
      </c>
      <c r="H61" s="32">
        <f t="shared" si="12"/>
        <v>0</v>
      </c>
      <c r="I61" s="32">
        <f t="shared" si="12"/>
        <v>323600</v>
      </c>
      <c r="J61" s="32">
        <f t="shared" si="12"/>
        <v>19393</v>
      </c>
      <c r="K61" s="32">
        <f t="shared" si="12"/>
        <v>8560837</v>
      </c>
      <c r="L61" s="32">
        <f t="shared" si="12"/>
        <v>0</v>
      </c>
      <c r="M61" s="32">
        <f t="shared" si="12"/>
        <v>0</v>
      </c>
      <c r="N61" s="32">
        <f>SUM(D61:M61)</f>
        <v>10639015</v>
      </c>
      <c r="O61" s="45">
        <f t="shared" si="8"/>
        <v>239.17573400476599</v>
      </c>
      <c r="P61" s="10"/>
    </row>
    <row r="62" spans="1:16">
      <c r="A62" s="12"/>
      <c r="B62" s="25">
        <v>361.1</v>
      </c>
      <c r="C62" s="20" t="s">
        <v>67</v>
      </c>
      <c r="D62" s="46">
        <v>274765</v>
      </c>
      <c r="E62" s="46">
        <v>397595</v>
      </c>
      <c r="F62" s="46">
        <v>0</v>
      </c>
      <c r="G62" s="46">
        <v>487951</v>
      </c>
      <c r="H62" s="46">
        <v>0</v>
      </c>
      <c r="I62" s="46">
        <v>485205</v>
      </c>
      <c r="J62" s="46">
        <v>17251</v>
      </c>
      <c r="K62" s="46">
        <v>628428</v>
      </c>
      <c r="L62" s="46">
        <v>0</v>
      </c>
      <c r="M62" s="46">
        <v>0</v>
      </c>
      <c r="N62" s="46">
        <f>SUM(D62:M62)</f>
        <v>2291195</v>
      </c>
      <c r="O62" s="47">
        <f t="shared" si="8"/>
        <v>51.508362933321344</v>
      </c>
      <c r="P62" s="9"/>
    </row>
    <row r="63" spans="1:16">
      <c r="A63" s="12"/>
      <c r="B63" s="25">
        <v>361.3</v>
      </c>
      <c r="C63" s="20" t="s">
        <v>68</v>
      </c>
      <c r="D63" s="46">
        <v>-83604</v>
      </c>
      <c r="E63" s="46">
        <v>-210361</v>
      </c>
      <c r="F63" s="46">
        <v>0</v>
      </c>
      <c r="G63" s="46">
        <v>-220315</v>
      </c>
      <c r="H63" s="46">
        <v>0</v>
      </c>
      <c r="I63" s="46">
        <v>-230181</v>
      </c>
      <c r="J63" s="46">
        <v>-9335</v>
      </c>
      <c r="K63" s="46">
        <v>5151714</v>
      </c>
      <c r="L63" s="46">
        <v>0</v>
      </c>
      <c r="M63" s="46">
        <v>0</v>
      </c>
      <c r="N63" s="46">
        <f t="shared" ref="N63:N70" si="13">SUM(D63:M63)</f>
        <v>4397918</v>
      </c>
      <c r="O63" s="47">
        <f t="shared" si="8"/>
        <v>98.869610179398407</v>
      </c>
      <c r="P63" s="9"/>
    </row>
    <row r="64" spans="1:16">
      <c r="A64" s="12"/>
      <c r="B64" s="25">
        <v>361.4</v>
      </c>
      <c r="C64" s="20" t="s">
        <v>118</v>
      </c>
      <c r="D64" s="46">
        <v>2554</v>
      </c>
      <c r="E64" s="46">
        <v>3515</v>
      </c>
      <c r="F64" s="46">
        <v>0</v>
      </c>
      <c r="G64" s="46">
        <v>4164</v>
      </c>
      <c r="H64" s="46">
        <v>0</v>
      </c>
      <c r="I64" s="46">
        <v>4437</v>
      </c>
      <c r="J64" s="46">
        <v>145</v>
      </c>
      <c r="K64" s="46">
        <v>-512929</v>
      </c>
      <c r="L64" s="46">
        <v>0</v>
      </c>
      <c r="M64" s="46">
        <v>0</v>
      </c>
      <c r="N64" s="46">
        <f t="shared" si="13"/>
        <v>-498114</v>
      </c>
      <c r="O64" s="47">
        <f t="shared" si="8"/>
        <v>-11.198102603300212</v>
      </c>
      <c r="P64" s="9"/>
    </row>
    <row r="65" spans="1:119">
      <c r="A65" s="12"/>
      <c r="B65" s="25">
        <v>362</v>
      </c>
      <c r="C65" s="20" t="s">
        <v>138</v>
      </c>
      <c r="D65" s="46">
        <v>29926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29926</v>
      </c>
      <c r="O65" s="47">
        <f t="shared" si="8"/>
        <v>0.67276651229710893</v>
      </c>
      <c r="P65" s="9"/>
    </row>
    <row r="66" spans="1:119">
      <c r="A66" s="12"/>
      <c r="B66" s="25">
        <v>364</v>
      </c>
      <c r="C66" s="20" t="s">
        <v>119</v>
      </c>
      <c r="D66" s="46">
        <v>49356</v>
      </c>
      <c r="E66" s="46">
        <v>41431</v>
      </c>
      <c r="F66" s="46">
        <v>0</v>
      </c>
      <c r="G66" s="46">
        <v>103093</v>
      </c>
      <c r="H66" s="46">
        <v>0</v>
      </c>
      <c r="I66" s="46">
        <v>31463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225343</v>
      </c>
      <c r="O66" s="47">
        <f t="shared" si="8"/>
        <v>5.065936783418012</v>
      </c>
      <c r="P66" s="9"/>
    </row>
    <row r="67" spans="1:119">
      <c r="A67" s="12"/>
      <c r="B67" s="25">
        <v>366</v>
      </c>
      <c r="C67" s="20" t="s">
        <v>70</v>
      </c>
      <c r="D67" s="46">
        <v>187816</v>
      </c>
      <c r="E67" s="46">
        <v>0</v>
      </c>
      <c r="F67" s="46">
        <v>0</v>
      </c>
      <c r="G67" s="46">
        <v>21700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209516</v>
      </c>
      <c r="O67" s="47">
        <f t="shared" si="8"/>
        <v>4.710129940200531</v>
      </c>
      <c r="P67" s="9"/>
    </row>
    <row r="68" spans="1:119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3225358</v>
      </c>
      <c r="L68" s="46">
        <v>0</v>
      </c>
      <c r="M68" s="46">
        <v>0</v>
      </c>
      <c r="N68" s="46">
        <f t="shared" si="13"/>
        <v>3225358</v>
      </c>
      <c r="O68" s="47">
        <f t="shared" si="8"/>
        <v>72.509284654466981</v>
      </c>
      <c r="P68" s="9"/>
    </row>
    <row r="69" spans="1:119">
      <c r="A69" s="12"/>
      <c r="B69" s="25">
        <v>369.3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11332</v>
      </c>
      <c r="K69" s="46">
        <v>68266</v>
      </c>
      <c r="L69" s="46">
        <v>0</v>
      </c>
      <c r="M69" s="46">
        <v>0</v>
      </c>
      <c r="N69" s="46">
        <f t="shared" si="13"/>
        <v>79598</v>
      </c>
      <c r="O69" s="47">
        <f t="shared" ref="O69:O74" si="14">(N69/O$76)</f>
        <v>1.7894429207319815</v>
      </c>
      <c r="P69" s="9"/>
    </row>
    <row r="70" spans="1:119">
      <c r="A70" s="12"/>
      <c r="B70" s="25">
        <v>369.9</v>
      </c>
      <c r="C70" s="20" t="s">
        <v>73</v>
      </c>
      <c r="D70" s="46">
        <v>473442</v>
      </c>
      <c r="E70" s="46">
        <v>0</v>
      </c>
      <c r="F70" s="46">
        <v>0</v>
      </c>
      <c r="G70" s="46">
        <v>172157</v>
      </c>
      <c r="H70" s="46">
        <v>0</v>
      </c>
      <c r="I70" s="46">
        <v>32676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678275</v>
      </c>
      <c r="O70" s="47">
        <f t="shared" si="14"/>
        <v>15.248302684231824</v>
      </c>
      <c r="P70" s="9"/>
    </row>
    <row r="71" spans="1:119" ht="15.75">
      <c r="A71" s="29" t="s">
        <v>47</v>
      </c>
      <c r="B71" s="30"/>
      <c r="C71" s="31"/>
      <c r="D71" s="32">
        <f t="shared" ref="D71:M71" si="15">SUM(D72:D73)</f>
        <v>1750000</v>
      </c>
      <c r="E71" s="32">
        <f t="shared" si="15"/>
        <v>0</v>
      </c>
      <c r="F71" s="32">
        <f t="shared" si="15"/>
        <v>0</v>
      </c>
      <c r="G71" s="32">
        <f t="shared" si="15"/>
        <v>4750000</v>
      </c>
      <c r="H71" s="32">
        <f t="shared" si="15"/>
        <v>0</v>
      </c>
      <c r="I71" s="32">
        <f t="shared" si="15"/>
        <v>508089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7008089</v>
      </c>
      <c r="O71" s="45">
        <f t="shared" si="14"/>
        <v>157.54887370172204</v>
      </c>
      <c r="P71" s="9"/>
    </row>
    <row r="72" spans="1:119">
      <c r="A72" s="12"/>
      <c r="B72" s="25">
        <v>381</v>
      </c>
      <c r="C72" s="20" t="s">
        <v>74</v>
      </c>
      <c r="D72" s="46">
        <v>1750000</v>
      </c>
      <c r="E72" s="46">
        <v>0</v>
      </c>
      <c r="F72" s="46">
        <v>0</v>
      </c>
      <c r="G72" s="46">
        <v>4750000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6500000</v>
      </c>
      <c r="O72" s="47">
        <f t="shared" si="14"/>
        <v>146.12652308799065</v>
      </c>
      <c r="P72" s="9"/>
    </row>
    <row r="73" spans="1:119" ht="15.75" thickBot="1">
      <c r="A73" s="12"/>
      <c r="B73" s="25">
        <v>389.8</v>
      </c>
      <c r="C73" s="20" t="s">
        <v>120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508089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508089</v>
      </c>
      <c r="O73" s="47">
        <f t="shared" si="14"/>
        <v>11.422350613731396</v>
      </c>
      <c r="P73" s="9"/>
    </row>
    <row r="74" spans="1:119" ht="16.5" thickBot="1">
      <c r="A74" s="14" t="s">
        <v>61</v>
      </c>
      <c r="B74" s="23"/>
      <c r="C74" s="22"/>
      <c r="D74" s="15">
        <f t="shared" ref="D74:M74" si="16">SUM(D5,D16,D29,D43,D58,D61,D71)</f>
        <v>34276855</v>
      </c>
      <c r="E74" s="15">
        <f t="shared" si="16"/>
        <v>5171998</v>
      </c>
      <c r="F74" s="15">
        <f t="shared" si="16"/>
        <v>0</v>
      </c>
      <c r="G74" s="15">
        <f t="shared" si="16"/>
        <v>9510999</v>
      </c>
      <c r="H74" s="15">
        <f t="shared" si="16"/>
        <v>0</v>
      </c>
      <c r="I74" s="15">
        <f t="shared" si="16"/>
        <v>21841228</v>
      </c>
      <c r="J74" s="15">
        <f t="shared" si="16"/>
        <v>656393</v>
      </c>
      <c r="K74" s="15">
        <f t="shared" si="16"/>
        <v>8560837</v>
      </c>
      <c r="L74" s="15">
        <f t="shared" si="16"/>
        <v>0</v>
      </c>
      <c r="M74" s="15">
        <f t="shared" si="16"/>
        <v>0</v>
      </c>
      <c r="N74" s="15">
        <f>SUM(D74:M74)</f>
        <v>80018310</v>
      </c>
      <c r="O74" s="38">
        <f t="shared" si="14"/>
        <v>1798.891911334922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139</v>
      </c>
      <c r="M76" s="48"/>
      <c r="N76" s="48"/>
      <c r="O76" s="43">
        <v>44482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15201894</v>
      </c>
      <c r="E5" s="27">
        <f t="shared" si="0"/>
        <v>2647868</v>
      </c>
      <c r="F5" s="27">
        <f t="shared" si="0"/>
        <v>0</v>
      </c>
      <c r="G5" s="27">
        <f t="shared" si="0"/>
        <v>2579700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20429462</v>
      </c>
      <c r="O5" s="33">
        <f t="shared" ref="O5:O36" si="1">(N5/O$72)</f>
        <v>465.31060243708004</v>
      </c>
      <c r="P5" s="6"/>
    </row>
    <row r="6" spans="1:133">
      <c r="A6" s="12"/>
      <c r="B6" s="25">
        <v>311</v>
      </c>
      <c r="C6" s="20" t="s">
        <v>3</v>
      </c>
      <c r="D6" s="46">
        <v>7901225</v>
      </c>
      <c r="E6" s="46">
        <v>2302158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10203383</v>
      </c>
      <c r="O6" s="47">
        <f t="shared" si="1"/>
        <v>232.39683407356793</v>
      </c>
      <c r="P6" s="9"/>
    </row>
    <row r="7" spans="1:133">
      <c r="A7" s="12"/>
      <c r="B7" s="25">
        <v>312.10000000000002</v>
      </c>
      <c r="C7" s="20" t="s">
        <v>11</v>
      </c>
      <c r="D7" s="46">
        <v>648512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648512</v>
      </c>
      <c r="O7" s="47">
        <f t="shared" si="1"/>
        <v>14.770800592187678</v>
      </c>
      <c r="P7" s="9"/>
    </row>
    <row r="8" spans="1:133">
      <c r="A8" s="12"/>
      <c r="B8" s="25">
        <v>312.52</v>
      </c>
      <c r="C8" s="20" t="s">
        <v>109</v>
      </c>
      <c r="D8" s="46">
        <v>0</v>
      </c>
      <c r="E8" s="46">
        <v>345710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345710</v>
      </c>
      <c r="O8" s="47">
        <f t="shared" si="1"/>
        <v>7.874046236191778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2579700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2579700</v>
      </c>
      <c r="O9" s="47">
        <f t="shared" si="1"/>
        <v>58.756405876323882</v>
      </c>
      <c r="P9" s="9"/>
    </row>
    <row r="10" spans="1:133">
      <c r="A10" s="12"/>
      <c r="B10" s="25">
        <v>314.10000000000002</v>
      </c>
      <c r="C10" s="20" t="s">
        <v>13</v>
      </c>
      <c r="D10" s="46">
        <v>3473184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3473184</v>
      </c>
      <c r="O10" s="47">
        <f t="shared" si="1"/>
        <v>79.106798770071748</v>
      </c>
      <c r="P10" s="9"/>
    </row>
    <row r="11" spans="1:133">
      <c r="A11" s="12"/>
      <c r="B11" s="25">
        <v>314.3</v>
      </c>
      <c r="C11" s="20" t="s">
        <v>14</v>
      </c>
      <c r="D11" s="46">
        <v>336814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336814</v>
      </c>
      <c r="O11" s="47">
        <f t="shared" si="1"/>
        <v>7.6714269445393466</v>
      </c>
      <c r="P11" s="9"/>
    </row>
    <row r="12" spans="1:133">
      <c r="A12" s="12"/>
      <c r="B12" s="25">
        <v>314.39999999999998</v>
      </c>
      <c r="C12" s="20" t="s">
        <v>15</v>
      </c>
      <c r="D12" s="46">
        <v>28891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28891</v>
      </c>
      <c r="O12" s="47">
        <f t="shared" si="1"/>
        <v>0.65803439243821893</v>
      </c>
      <c r="P12" s="9"/>
    </row>
    <row r="13" spans="1:133">
      <c r="A13" s="12"/>
      <c r="B13" s="25">
        <v>314.8</v>
      </c>
      <c r="C13" s="20" t="s">
        <v>16</v>
      </c>
      <c r="D13" s="46">
        <v>40099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40099</v>
      </c>
      <c r="O13" s="47">
        <f t="shared" si="1"/>
        <v>0.91331283452909695</v>
      </c>
      <c r="P13" s="9"/>
    </row>
    <row r="14" spans="1:133">
      <c r="A14" s="12"/>
      <c r="B14" s="25">
        <v>315</v>
      </c>
      <c r="C14" s="20" t="s">
        <v>110</v>
      </c>
      <c r="D14" s="46">
        <v>1924231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1924231</v>
      </c>
      <c r="O14" s="47">
        <f t="shared" si="1"/>
        <v>43.827149527388677</v>
      </c>
      <c r="P14" s="9"/>
    </row>
    <row r="15" spans="1:133">
      <c r="A15" s="12"/>
      <c r="B15" s="25">
        <v>316</v>
      </c>
      <c r="C15" s="20" t="s">
        <v>111</v>
      </c>
      <c r="D15" s="46">
        <v>848938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848938</v>
      </c>
      <c r="O15" s="47">
        <f t="shared" si="1"/>
        <v>19.335793189841702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SUM(D17:D27)</f>
        <v>4437035</v>
      </c>
      <c r="E16" s="32">
        <f t="shared" si="3"/>
        <v>1137787</v>
      </c>
      <c r="F16" s="32">
        <f t="shared" si="3"/>
        <v>0</v>
      </c>
      <c r="G16" s="32">
        <f t="shared" si="3"/>
        <v>558854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6133676</v>
      </c>
      <c r="O16" s="45">
        <f t="shared" si="1"/>
        <v>139.70335952624987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1137787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1137787</v>
      </c>
      <c r="O17" s="47">
        <f t="shared" si="1"/>
        <v>25.914747750825647</v>
      </c>
      <c r="P17" s="9"/>
    </row>
    <row r="18" spans="1:16">
      <c r="A18" s="12"/>
      <c r="B18" s="25">
        <v>323.10000000000002</v>
      </c>
      <c r="C18" s="20" t="s">
        <v>20</v>
      </c>
      <c r="D18" s="46">
        <v>3545364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3545364</v>
      </c>
      <c r="O18" s="47">
        <f t="shared" si="1"/>
        <v>80.750802869832597</v>
      </c>
      <c r="P18" s="9"/>
    </row>
    <row r="19" spans="1:16">
      <c r="A19" s="12"/>
      <c r="B19" s="25">
        <v>323.39999999999998</v>
      </c>
      <c r="C19" s="20" t="s">
        <v>21</v>
      </c>
      <c r="D19" s="46">
        <v>67922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67922</v>
      </c>
      <c r="O19" s="47">
        <f t="shared" si="1"/>
        <v>1.5470219792734312</v>
      </c>
      <c r="P19" s="9"/>
    </row>
    <row r="20" spans="1:16">
      <c r="A20" s="12"/>
      <c r="B20" s="25">
        <v>323.7</v>
      </c>
      <c r="C20" s="20" t="s">
        <v>22</v>
      </c>
      <c r="D20" s="46">
        <v>813196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813196</v>
      </c>
      <c r="O20" s="47">
        <f t="shared" si="1"/>
        <v>18.52171734426603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78452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78452</v>
      </c>
      <c r="O21" s="47">
        <f t="shared" si="1"/>
        <v>1.7868579888395399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1531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1531</v>
      </c>
      <c r="O22" s="47">
        <f t="shared" si="1"/>
        <v>3.4870743651064802E-2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145748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145748</v>
      </c>
      <c r="O23" s="47">
        <f t="shared" si="1"/>
        <v>3.3196219109440839</v>
      </c>
      <c r="P23" s="9"/>
    </row>
    <row r="24" spans="1:16">
      <c r="A24" s="12"/>
      <c r="B24" s="25">
        <v>324.31</v>
      </c>
      <c r="C24" s="20" t="s">
        <v>27</v>
      </c>
      <c r="D24" s="46">
        <v>0</v>
      </c>
      <c r="E24" s="46">
        <v>0</v>
      </c>
      <c r="F24" s="46">
        <v>0</v>
      </c>
      <c r="G24" s="46">
        <v>324215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324215</v>
      </c>
      <c r="O24" s="47">
        <f t="shared" si="1"/>
        <v>7.384466461678624</v>
      </c>
      <c r="P24" s="9"/>
    </row>
    <row r="25" spans="1:16">
      <c r="A25" s="12"/>
      <c r="B25" s="25">
        <v>324.32</v>
      </c>
      <c r="C25" s="20" t="s">
        <v>28</v>
      </c>
      <c r="D25" s="46">
        <v>0</v>
      </c>
      <c r="E25" s="46">
        <v>0</v>
      </c>
      <c r="F25" s="46">
        <v>0</v>
      </c>
      <c r="G25" s="46">
        <v>6533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6533</v>
      </c>
      <c r="O25" s="47">
        <f t="shared" si="1"/>
        <v>0.14879854230725431</v>
      </c>
      <c r="P25" s="9"/>
    </row>
    <row r="26" spans="1:16">
      <c r="A26" s="12"/>
      <c r="B26" s="25">
        <v>324.61</v>
      </c>
      <c r="C26" s="20" t="s">
        <v>29</v>
      </c>
      <c r="D26" s="46">
        <v>0</v>
      </c>
      <c r="E26" s="46">
        <v>0</v>
      </c>
      <c r="F26" s="46">
        <v>0</v>
      </c>
      <c r="G26" s="46">
        <v>2375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2375</v>
      </c>
      <c r="O26" s="47">
        <f t="shared" si="1"/>
        <v>5.4094066734996012E-2</v>
      </c>
      <c r="P26" s="9"/>
    </row>
    <row r="27" spans="1:16">
      <c r="A27" s="12"/>
      <c r="B27" s="25">
        <v>329</v>
      </c>
      <c r="C27" s="20" t="s">
        <v>30</v>
      </c>
      <c r="D27" s="46">
        <v>10553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10553</v>
      </c>
      <c r="O27" s="47">
        <f t="shared" si="1"/>
        <v>0.24035986789659491</v>
      </c>
      <c r="P27" s="9"/>
    </row>
    <row r="28" spans="1:16" ht="15.75">
      <c r="A28" s="29" t="s">
        <v>31</v>
      </c>
      <c r="B28" s="30"/>
      <c r="C28" s="31"/>
      <c r="D28" s="32">
        <f t="shared" ref="D28:M28" si="5">SUM(D29:D38)</f>
        <v>4506306</v>
      </c>
      <c r="E28" s="32">
        <f t="shared" si="5"/>
        <v>0</v>
      </c>
      <c r="F28" s="32">
        <f t="shared" si="5"/>
        <v>0</v>
      </c>
      <c r="G28" s="32">
        <f t="shared" si="5"/>
        <v>1114734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5621040</v>
      </c>
      <c r="O28" s="45">
        <f t="shared" si="1"/>
        <v>128.0273317389819</v>
      </c>
      <c r="P28" s="10"/>
    </row>
    <row r="29" spans="1:16">
      <c r="A29" s="12"/>
      <c r="B29" s="25">
        <v>331.2</v>
      </c>
      <c r="C29" s="20" t="s">
        <v>87</v>
      </c>
      <c r="D29" s="46">
        <v>17253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17253</v>
      </c>
      <c r="O29" s="47">
        <f t="shared" si="1"/>
        <v>0.39296207721216264</v>
      </c>
      <c r="P29" s="9"/>
    </row>
    <row r="30" spans="1:16">
      <c r="A30" s="12"/>
      <c r="B30" s="25">
        <v>334.2</v>
      </c>
      <c r="C30" s="20" t="s">
        <v>33</v>
      </c>
      <c r="D30" s="46">
        <v>30515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30515</v>
      </c>
      <c r="O30" s="47">
        <f t="shared" si="1"/>
        <v>0.69502334586038039</v>
      </c>
      <c r="P30" s="9"/>
    </row>
    <row r="31" spans="1:16">
      <c r="A31" s="12"/>
      <c r="B31" s="25">
        <v>334.49</v>
      </c>
      <c r="C31" s="20" t="s">
        <v>34</v>
      </c>
      <c r="D31" s="46">
        <v>0</v>
      </c>
      <c r="E31" s="46">
        <v>0</v>
      </c>
      <c r="F31" s="46">
        <v>0</v>
      </c>
      <c r="G31" s="46">
        <v>1114734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1114734</v>
      </c>
      <c r="O31" s="47">
        <f t="shared" si="1"/>
        <v>25.389682268534337</v>
      </c>
      <c r="P31" s="9"/>
    </row>
    <row r="32" spans="1:16">
      <c r="A32" s="12"/>
      <c r="B32" s="25">
        <v>334.7</v>
      </c>
      <c r="C32" s="20" t="s">
        <v>35</v>
      </c>
      <c r="D32" s="46">
        <v>5504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5504</v>
      </c>
      <c r="O32" s="47">
        <f t="shared" si="1"/>
        <v>0.12536157613028129</v>
      </c>
      <c r="P32" s="9"/>
    </row>
    <row r="33" spans="1:16">
      <c r="A33" s="12"/>
      <c r="B33" s="25">
        <v>335.12</v>
      </c>
      <c r="C33" s="20" t="s">
        <v>112</v>
      </c>
      <c r="D33" s="46">
        <v>1410872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1410872</v>
      </c>
      <c r="O33" s="47">
        <f t="shared" si="1"/>
        <v>32.134654367384123</v>
      </c>
      <c r="P33" s="9"/>
    </row>
    <row r="34" spans="1:16">
      <c r="A34" s="12"/>
      <c r="B34" s="25">
        <v>335.15</v>
      </c>
      <c r="C34" s="20" t="s">
        <v>113</v>
      </c>
      <c r="D34" s="46">
        <v>47264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47264</v>
      </c>
      <c r="O34" s="47">
        <f t="shared" si="1"/>
        <v>1.076506092700148</v>
      </c>
      <c r="P34" s="9"/>
    </row>
    <row r="35" spans="1:16">
      <c r="A35" s="12"/>
      <c r="B35" s="25">
        <v>335.18</v>
      </c>
      <c r="C35" s="20" t="s">
        <v>114</v>
      </c>
      <c r="D35" s="46">
        <v>2857588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2857588</v>
      </c>
      <c r="O35" s="47">
        <f t="shared" si="1"/>
        <v>65.085707778157385</v>
      </c>
      <c r="P35" s="9"/>
    </row>
    <row r="36" spans="1:16">
      <c r="A36" s="12"/>
      <c r="B36" s="25">
        <v>335.49</v>
      </c>
      <c r="C36" s="20" t="s">
        <v>39</v>
      </c>
      <c r="D36" s="46">
        <v>34454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34454</v>
      </c>
      <c r="O36" s="47">
        <f t="shared" si="1"/>
        <v>0.78473977906844328</v>
      </c>
      <c r="P36" s="9"/>
    </row>
    <row r="37" spans="1:16">
      <c r="A37" s="12"/>
      <c r="B37" s="25">
        <v>337.2</v>
      </c>
      <c r="C37" s="20" t="s">
        <v>40</v>
      </c>
      <c r="D37" s="46">
        <v>134535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134535</v>
      </c>
      <c r="O37" s="47">
        <f t="shared" ref="O37:O68" si="7">(N37/O$72)</f>
        <v>3.064229586607448</v>
      </c>
      <c r="P37" s="9"/>
    </row>
    <row r="38" spans="1:16">
      <c r="A38" s="12"/>
      <c r="B38" s="25">
        <v>337.4</v>
      </c>
      <c r="C38" s="20" t="s">
        <v>129</v>
      </c>
      <c r="D38" s="46">
        <v>-31679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-31679</v>
      </c>
      <c r="O38" s="47">
        <f t="shared" si="7"/>
        <v>-0.72153513267281633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SUM(D40:D53)</f>
        <v>6298958</v>
      </c>
      <c r="E39" s="32">
        <f t="shared" si="8"/>
        <v>2877191</v>
      </c>
      <c r="F39" s="32">
        <f t="shared" si="8"/>
        <v>0</v>
      </c>
      <c r="G39" s="32">
        <f t="shared" si="8"/>
        <v>966978</v>
      </c>
      <c r="H39" s="32">
        <f t="shared" si="8"/>
        <v>0</v>
      </c>
      <c r="I39" s="32">
        <f t="shared" si="8"/>
        <v>19736799</v>
      </c>
      <c r="J39" s="32">
        <f t="shared" si="8"/>
        <v>642000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30521926</v>
      </c>
      <c r="O39" s="45">
        <f t="shared" si="7"/>
        <v>695.18109554720422</v>
      </c>
      <c r="P39" s="10"/>
    </row>
    <row r="40" spans="1:16">
      <c r="A40" s="12"/>
      <c r="B40" s="25">
        <v>341.2</v>
      </c>
      <c r="C40" s="20" t="s">
        <v>115</v>
      </c>
      <c r="D40" s="46">
        <v>406334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642000</v>
      </c>
      <c r="K40" s="46">
        <v>0</v>
      </c>
      <c r="L40" s="46">
        <v>0</v>
      </c>
      <c r="M40" s="46">
        <v>0</v>
      </c>
      <c r="N40" s="46">
        <f t="shared" ref="N40:N53" si="9">SUM(D40:M40)</f>
        <v>1048334</v>
      </c>
      <c r="O40" s="47">
        <f t="shared" si="7"/>
        <v>23.877326044869605</v>
      </c>
      <c r="P40" s="9"/>
    </row>
    <row r="41" spans="1:16">
      <c r="A41" s="12"/>
      <c r="B41" s="25">
        <v>341.3</v>
      </c>
      <c r="C41" s="20" t="s">
        <v>132</v>
      </c>
      <c r="D41" s="46">
        <v>4493000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4493000</v>
      </c>
      <c r="O41" s="47">
        <f t="shared" si="7"/>
        <v>102.33458603803668</v>
      </c>
      <c r="P41" s="9"/>
    </row>
    <row r="42" spans="1:16">
      <c r="A42" s="12"/>
      <c r="B42" s="25">
        <v>341.9</v>
      </c>
      <c r="C42" s="20" t="s">
        <v>116</v>
      </c>
      <c r="D42" s="46">
        <v>111179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111179</v>
      </c>
      <c r="O42" s="47">
        <f t="shared" si="7"/>
        <v>2.532262840223209</v>
      </c>
      <c r="P42" s="9"/>
    </row>
    <row r="43" spans="1:16">
      <c r="A43" s="12"/>
      <c r="B43" s="25">
        <v>342.1</v>
      </c>
      <c r="C43" s="20" t="s">
        <v>90</v>
      </c>
      <c r="D43" s="46">
        <v>351042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351042</v>
      </c>
      <c r="O43" s="47">
        <f t="shared" si="7"/>
        <v>7.995490263067988</v>
      </c>
      <c r="P43" s="9"/>
    </row>
    <row r="44" spans="1:16">
      <c r="A44" s="12"/>
      <c r="B44" s="25">
        <v>342.5</v>
      </c>
      <c r="C44" s="20" t="s">
        <v>50</v>
      </c>
      <c r="D44" s="46">
        <v>0</v>
      </c>
      <c r="E44" s="46">
        <v>912357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912357</v>
      </c>
      <c r="O44" s="47">
        <f t="shared" si="7"/>
        <v>20.780252818585584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8504896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8504896</v>
      </c>
      <c r="O45" s="47">
        <f t="shared" si="7"/>
        <v>193.71133128345292</v>
      </c>
      <c r="P45" s="9"/>
    </row>
    <row r="46" spans="1:16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1722629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1722629</v>
      </c>
      <c r="O46" s="47">
        <f t="shared" si="7"/>
        <v>39.235371825532397</v>
      </c>
      <c r="P46" s="9"/>
    </row>
    <row r="47" spans="1:16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9492901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9492901</v>
      </c>
      <c r="O47" s="47">
        <f t="shared" si="7"/>
        <v>216.21457692745702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1910223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1910223</v>
      </c>
      <c r="O48" s="47">
        <f t="shared" si="7"/>
        <v>43.508097027673386</v>
      </c>
      <c r="P48" s="9"/>
    </row>
    <row r="49" spans="1:16">
      <c r="A49" s="12"/>
      <c r="B49" s="25">
        <v>343.9</v>
      </c>
      <c r="C49" s="20" t="s">
        <v>55</v>
      </c>
      <c r="D49" s="46">
        <v>5720</v>
      </c>
      <c r="E49" s="46">
        <v>0</v>
      </c>
      <c r="F49" s="46">
        <v>0</v>
      </c>
      <c r="G49" s="46">
        <v>0</v>
      </c>
      <c r="H49" s="46">
        <v>0</v>
      </c>
      <c r="I49" s="46">
        <v>16373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22093</v>
      </c>
      <c r="O49" s="47">
        <f t="shared" si="7"/>
        <v>0.50320009110579655</v>
      </c>
      <c r="P49" s="9"/>
    </row>
    <row r="50" spans="1:16">
      <c r="A50" s="12"/>
      <c r="B50" s="25">
        <v>344.9</v>
      </c>
      <c r="C50" s="20" t="s">
        <v>117</v>
      </c>
      <c r="D50" s="46">
        <v>42095</v>
      </c>
      <c r="E50" s="46">
        <v>0</v>
      </c>
      <c r="F50" s="46">
        <v>0</v>
      </c>
      <c r="G50" s="46">
        <v>966978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1009073</v>
      </c>
      <c r="O50" s="47">
        <f t="shared" si="7"/>
        <v>22.983099874729529</v>
      </c>
      <c r="P50" s="9"/>
    </row>
    <row r="51" spans="1:16">
      <c r="A51" s="12"/>
      <c r="B51" s="25">
        <v>347.1</v>
      </c>
      <c r="C51" s="20" t="s">
        <v>57</v>
      </c>
      <c r="D51" s="46">
        <v>9979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9979</v>
      </c>
      <c r="O51" s="47">
        <f t="shared" si="7"/>
        <v>0.22728618608358958</v>
      </c>
      <c r="P51" s="9"/>
    </row>
    <row r="52" spans="1:16">
      <c r="A52" s="12"/>
      <c r="B52" s="25">
        <v>347.2</v>
      </c>
      <c r="C52" s="20" t="s">
        <v>58</v>
      </c>
      <c r="D52" s="46">
        <v>766017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766017</v>
      </c>
      <c r="O52" s="47">
        <f t="shared" si="7"/>
        <v>17.447147249743765</v>
      </c>
      <c r="P52" s="9"/>
    </row>
    <row r="53" spans="1:16">
      <c r="A53" s="12"/>
      <c r="B53" s="25">
        <v>349</v>
      </c>
      <c r="C53" s="20" t="s">
        <v>1</v>
      </c>
      <c r="D53" s="46">
        <v>113592</v>
      </c>
      <c r="E53" s="46">
        <v>54611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168203</v>
      </c>
      <c r="O53" s="47">
        <f t="shared" si="7"/>
        <v>3.8310670766427513</v>
      </c>
      <c r="P53" s="9"/>
    </row>
    <row r="54" spans="1:16" ht="15.75">
      <c r="A54" s="29" t="s">
        <v>46</v>
      </c>
      <c r="B54" s="30"/>
      <c r="C54" s="31"/>
      <c r="D54" s="32">
        <f t="shared" ref="D54:M54" si="10">SUM(D55:D57)</f>
        <v>211929</v>
      </c>
      <c r="E54" s="32">
        <f t="shared" si="10"/>
        <v>55888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59" si="11">SUM(D54:M54)</f>
        <v>267817</v>
      </c>
      <c r="O54" s="45">
        <f t="shared" si="7"/>
        <v>6.0999202824279699</v>
      </c>
      <c r="P54" s="10"/>
    </row>
    <row r="55" spans="1:16">
      <c r="A55" s="13"/>
      <c r="B55" s="39">
        <v>351.5</v>
      </c>
      <c r="C55" s="21" t="s">
        <v>63</v>
      </c>
      <c r="D55" s="46">
        <v>106322</v>
      </c>
      <c r="E55" s="46">
        <v>55888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162210</v>
      </c>
      <c r="O55" s="47">
        <f t="shared" si="7"/>
        <v>3.694567816877349</v>
      </c>
      <c r="P55" s="9"/>
    </row>
    <row r="56" spans="1:16">
      <c r="A56" s="13"/>
      <c r="B56" s="39">
        <v>354</v>
      </c>
      <c r="C56" s="21" t="s">
        <v>64</v>
      </c>
      <c r="D56" s="46">
        <v>105040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105040</v>
      </c>
      <c r="O56" s="47">
        <f t="shared" si="7"/>
        <v>2.3924382188816762</v>
      </c>
      <c r="P56" s="9"/>
    </row>
    <row r="57" spans="1:16">
      <c r="A57" s="13"/>
      <c r="B57" s="39">
        <v>359</v>
      </c>
      <c r="C57" s="21" t="s">
        <v>65</v>
      </c>
      <c r="D57" s="46">
        <v>567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567</v>
      </c>
      <c r="O57" s="47">
        <f t="shared" si="7"/>
        <v>1.2914246668944312E-2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SUM(D59:D66)</f>
        <v>830742</v>
      </c>
      <c r="E58" s="32">
        <f t="shared" si="12"/>
        <v>839125</v>
      </c>
      <c r="F58" s="32">
        <f t="shared" si="12"/>
        <v>0</v>
      </c>
      <c r="G58" s="32">
        <f t="shared" si="12"/>
        <v>871566</v>
      </c>
      <c r="H58" s="32">
        <f t="shared" si="12"/>
        <v>0</v>
      </c>
      <c r="I58" s="32">
        <f t="shared" si="12"/>
        <v>720588</v>
      </c>
      <c r="J58" s="32">
        <f t="shared" si="12"/>
        <v>139126</v>
      </c>
      <c r="K58" s="32">
        <f t="shared" si="12"/>
        <v>6743715</v>
      </c>
      <c r="L58" s="32">
        <f t="shared" si="12"/>
        <v>0</v>
      </c>
      <c r="M58" s="32">
        <f t="shared" si="12"/>
        <v>0</v>
      </c>
      <c r="N58" s="32">
        <f t="shared" si="11"/>
        <v>10144862</v>
      </c>
      <c r="O58" s="45">
        <f t="shared" si="7"/>
        <v>231.06393349276848</v>
      </c>
      <c r="P58" s="10"/>
    </row>
    <row r="59" spans="1:16">
      <c r="A59" s="12"/>
      <c r="B59" s="25">
        <v>361.1</v>
      </c>
      <c r="C59" s="20" t="s">
        <v>67</v>
      </c>
      <c r="D59" s="46">
        <v>228540</v>
      </c>
      <c r="E59" s="46">
        <v>520090</v>
      </c>
      <c r="F59" s="46">
        <v>0</v>
      </c>
      <c r="G59" s="46">
        <v>465478</v>
      </c>
      <c r="H59" s="46">
        <v>0</v>
      </c>
      <c r="I59" s="46">
        <v>435847</v>
      </c>
      <c r="J59" s="46">
        <v>14767</v>
      </c>
      <c r="K59" s="46">
        <v>568454</v>
      </c>
      <c r="L59" s="46">
        <v>0</v>
      </c>
      <c r="M59" s="46">
        <v>0</v>
      </c>
      <c r="N59" s="46">
        <f t="shared" si="11"/>
        <v>2233176</v>
      </c>
      <c r="O59" s="47">
        <f t="shared" si="7"/>
        <v>50.863819610522718</v>
      </c>
      <c r="P59" s="9"/>
    </row>
    <row r="60" spans="1:16">
      <c r="A60" s="12"/>
      <c r="B60" s="25">
        <v>361.3</v>
      </c>
      <c r="C60" s="20" t="s">
        <v>68</v>
      </c>
      <c r="D60" s="46">
        <v>115505</v>
      </c>
      <c r="E60" s="46">
        <v>248718</v>
      </c>
      <c r="F60" s="46">
        <v>0</v>
      </c>
      <c r="G60" s="46">
        <v>208427</v>
      </c>
      <c r="H60" s="46">
        <v>0</v>
      </c>
      <c r="I60" s="46">
        <v>226823</v>
      </c>
      <c r="J60" s="46">
        <v>6095</v>
      </c>
      <c r="K60" s="46">
        <v>4585592</v>
      </c>
      <c r="L60" s="46">
        <v>0</v>
      </c>
      <c r="M60" s="46">
        <v>0</v>
      </c>
      <c r="N60" s="46">
        <f t="shared" ref="N60:N66" si="13">SUM(D60:M60)</f>
        <v>5391160</v>
      </c>
      <c r="O60" s="47">
        <f t="shared" si="7"/>
        <v>122.79148160801731</v>
      </c>
      <c r="P60" s="9"/>
    </row>
    <row r="61" spans="1:16">
      <c r="A61" s="12"/>
      <c r="B61" s="25">
        <v>361.4</v>
      </c>
      <c r="C61" s="20" t="s">
        <v>118</v>
      </c>
      <c r="D61" s="46">
        <v>639</v>
      </c>
      <c r="E61" s="46">
        <v>760</v>
      </c>
      <c r="F61" s="46">
        <v>0</v>
      </c>
      <c r="G61" s="46">
        <v>485</v>
      </c>
      <c r="H61" s="46">
        <v>0</v>
      </c>
      <c r="I61" s="46">
        <v>826</v>
      </c>
      <c r="J61" s="46">
        <v>-7</v>
      </c>
      <c r="K61" s="46">
        <v>-1207993</v>
      </c>
      <c r="L61" s="46">
        <v>0</v>
      </c>
      <c r="M61" s="46">
        <v>0</v>
      </c>
      <c r="N61" s="46">
        <f t="shared" si="13"/>
        <v>-1205290</v>
      </c>
      <c r="O61" s="47">
        <f t="shared" si="7"/>
        <v>-27.452226397904568</v>
      </c>
      <c r="P61" s="9"/>
    </row>
    <row r="62" spans="1:16">
      <c r="A62" s="12"/>
      <c r="B62" s="25">
        <v>364</v>
      </c>
      <c r="C62" s="20" t="s">
        <v>119</v>
      </c>
      <c r="D62" s="46">
        <v>37547</v>
      </c>
      <c r="E62" s="46">
        <v>0</v>
      </c>
      <c r="F62" s="46">
        <v>0</v>
      </c>
      <c r="G62" s="46">
        <v>38009</v>
      </c>
      <c r="H62" s="46">
        <v>0</v>
      </c>
      <c r="I62" s="46">
        <v>22235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97791</v>
      </c>
      <c r="O62" s="47">
        <f t="shared" si="7"/>
        <v>2.2273317389818925</v>
      </c>
      <c r="P62" s="9"/>
    </row>
    <row r="63" spans="1:16">
      <c r="A63" s="12"/>
      <c r="B63" s="25">
        <v>366</v>
      </c>
      <c r="C63" s="20" t="s">
        <v>70</v>
      </c>
      <c r="D63" s="46">
        <v>188095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188095</v>
      </c>
      <c r="O63" s="47">
        <f t="shared" si="7"/>
        <v>4.284136203165926</v>
      </c>
      <c r="P63" s="9"/>
    </row>
    <row r="64" spans="1:16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2797662</v>
      </c>
      <c r="L64" s="46">
        <v>0</v>
      </c>
      <c r="M64" s="46">
        <v>0</v>
      </c>
      <c r="N64" s="46">
        <f t="shared" si="13"/>
        <v>2797662</v>
      </c>
      <c r="O64" s="47">
        <f t="shared" si="7"/>
        <v>63.720806286299968</v>
      </c>
      <c r="P64" s="9"/>
    </row>
    <row r="65" spans="1:119">
      <c r="A65" s="12"/>
      <c r="B65" s="25">
        <v>369.3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118271</v>
      </c>
      <c r="K65" s="46">
        <v>0</v>
      </c>
      <c r="L65" s="46">
        <v>0</v>
      </c>
      <c r="M65" s="46">
        <v>0</v>
      </c>
      <c r="N65" s="46">
        <f t="shared" si="13"/>
        <v>118271</v>
      </c>
      <c r="O65" s="47">
        <f t="shared" si="7"/>
        <v>2.6937934176061953</v>
      </c>
      <c r="P65" s="9"/>
    </row>
    <row r="66" spans="1:119">
      <c r="A66" s="12"/>
      <c r="B66" s="25">
        <v>369.9</v>
      </c>
      <c r="C66" s="20" t="s">
        <v>73</v>
      </c>
      <c r="D66" s="46">
        <v>260416</v>
      </c>
      <c r="E66" s="46">
        <v>69557</v>
      </c>
      <c r="F66" s="46">
        <v>0</v>
      </c>
      <c r="G66" s="46">
        <v>159167</v>
      </c>
      <c r="H66" s="46">
        <v>0</v>
      </c>
      <c r="I66" s="46">
        <v>34857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523997</v>
      </c>
      <c r="O66" s="47">
        <f t="shared" si="7"/>
        <v>11.934791026079035</v>
      </c>
      <c r="P66" s="9"/>
    </row>
    <row r="67" spans="1:119" ht="15.75">
      <c r="A67" s="29" t="s">
        <v>47</v>
      </c>
      <c r="B67" s="30"/>
      <c r="C67" s="31"/>
      <c r="D67" s="32">
        <f t="shared" ref="D67:M67" si="14">SUM(D68:D69)</f>
        <v>0</v>
      </c>
      <c r="E67" s="32">
        <f t="shared" si="14"/>
        <v>1569637</v>
      </c>
      <c r="F67" s="32">
        <f t="shared" si="14"/>
        <v>0</v>
      </c>
      <c r="G67" s="32">
        <f t="shared" si="14"/>
        <v>2500000</v>
      </c>
      <c r="H67" s="32">
        <f t="shared" si="14"/>
        <v>0</v>
      </c>
      <c r="I67" s="32">
        <f t="shared" si="14"/>
        <v>1499651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5569288</v>
      </c>
      <c r="O67" s="45">
        <f t="shared" si="7"/>
        <v>126.84860494248946</v>
      </c>
      <c r="P67" s="9"/>
    </row>
    <row r="68" spans="1:119">
      <c r="A68" s="12"/>
      <c r="B68" s="25">
        <v>381</v>
      </c>
      <c r="C68" s="20" t="s">
        <v>74</v>
      </c>
      <c r="D68" s="46">
        <v>0</v>
      </c>
      <c r="E68" s="46">
        <v>1569637</v>
      </c>
      <c r="F68" s="46">
        <v>0</v>
      </c>
      <c r="G68" s="46">
        <v>2500000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4069637</v>
      </c>
      <c r="O68" s="47">
        <f t="shared" si="7"/>
        <v>92.691880195877459</v>
      </c>
      <c r="P68" s="9"/>
    </row>
    <row r="69" spans="1:119" ht="15.75" thickBot="1">
      <c r="A69" s="12"/>
      <c r="B69" s="25">
        <v>389.8</v>
      </c>
      <c r="C69" s="20" t="s">
        <v>120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1499651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1499651</v>
      </c>
      <c r="O69" s="47">
        <f>(N69/O$72)</f>
        <v>34.156724746612007</v>
      </c>
      <c r="P69" s="9"/>
    </row>
    <row r="70" spans="1:119" ht="16.5" thickBot="1">
      <c r="A70" s="14" t="s">
        <v>61</v>
      </c>
      <c r="B70" s="23"/>
      <c r="C70" s="22"/>
      <c r="D70" s="15">
        <f t="shared" ref="D70:M70" si="15">SUM(D5,D16,D28,D39,D54,D58,D67)</f>
        <v>31486864</v>
      </c>
      <c r="E70" s="15">
        <f t="shared" si="15"/>
        <v>9127496</v>
      </c>
      <c r="F70" s="15">
        <f t="shared" si="15"/>
        <v>0</v>
      </c>
      <c r="G70" s="15">
        <f t="shared" si="15"/>
        <v>8591832</v>
      </c>
      <c r="H70" s="15">
        <f t="shared" si="15"/>
        <v>0</v>
      </c>
      <c r="I70" s="15">
        <f t="shared" si="15"/>
        <v>21957038</v>
      </c>
      <c r="J70" s="15">
        <f t="shared" si="15"/>
        <v>781126</v>
      </c>
      <c r="K70" s="15">
        <f t="shared" si="15"/>
        <v>6743715</v>
      </c>
      <c r="L70" s="15">
        <f t="shared" si="15"/>
        <v>0</v>
      </c>
      <c r="M70" s="15">
        <f t="shared" si="15"/>
        <v>0</v>
      </c>
      <c r="N70" s="15">
        <f>SUM(D70:M70)</f>
        <v>78688071</v>
      </c>
      <c r="O70" s="38">
        <f>(N70/O$72)</f>
        <v>1792.2348479672019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133</v>
      </c>
      <c r="M72" s="48"/>
      <c r="N72" s="48"/>
      <c r="O72" s="43">
        <v>43905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14062976</v>
      </c>
      <c r="E5" s="27">
        <f t="shared" si="0"/>
        <v>2444146</v>
      </c>
      <c r="F5" s="27">
        <f t="shared" si="0"/>
        <v>0</v>
      </c>
      <c r="G5" s="27">
        <f t="shared" si="0"/>
        <v>1576902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18084024</v>
      </c>
      <c r="O5" s="33">
        <f t="shared" ref="O5:O36" si="1">(N5/O$74)</f>
        <v>417.40390075014426</v>
      </c>
      <c r="P5" s="6"/>
    </row>
    <row r="6" spans="1:133">
      <c r="A6" s="12"/>
      <c r="B6" s="25">
        <v>311</v>
      </c>
      <c r="C6" s="20" t="s">
        <v>3</v>
      </c>
      <c r="D6" s="46">
        <v>6665337</v>
      </c>
      <c r="E6" s="46">
        <v>2122665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8788002</v>
      </c>
      <c r="O6" s="47">
        <f t="shared" si="1"/>
        <v>202.83905366416619</v>
      </c>
      <c r="P6" s="9"/>
    </row>
    <row r="7" spans="1:133">
      <c r="A7" s="12"/>
      <c r="B7" s="25">
        <v>312.10000000000002</v>
      </c>
      <c r="C7" s="20" t="s">
        <v>11</v>
      </c>
      <c r="D7" s="46">
        <v>627285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627285</v>
      </c>
      <c r="O7" s="47">
        <f t="shared" si="1"/>
        <v>14.478592036930179</v>
      </c>
      <c r="P7" s="9"/>
    </row>
    <row r="8" spans="1:133">
      <c r="A8" s="12"/>
      <c r="B8" s="25">
        <v>312.52</v>
      </c>
      <c r="C8" s="20" t="s">
        <v>109</v>
      </c>
      <c r="D8" s="46">
        <v>0</v>
      </c>
      <c r="E8" s="46">
        <v>321481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321481</v>
      </c>
      <c r="O8" s="47">
        <f t="shared" si="1"/>
        <v>7.4202192729371035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1576902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1576902</v>
      </c>
      <c r="O9" s="47">
        <f t="shared" si="1"/>
        <v>36.397045585689554</v>
      </c>
      <c r="P9" s="9"/>
    </row>
    <row r="10" spans="1:133">
      <c r="A10" s="12"/>
      <c r="B10" s="25">
        <v>314.10000000000002</v>
      </c>
      <c r="C10" s="20" t="s">
        <v>13</v>
      </c>
      <c r="D10" s="46">
        <v>3377082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3377082</v>
      </c>
      <c r="O10" s="47">
        <f t="shared" si="1"/>
        <v>77.947651471436814</v>
      </c>
      <c r="P10" s="9"/>
    </row>
    <row r="11" spans="1:133">
      <c r="A11" s="12"/>
      <c r="B11" s="25">
        <v>314.3</v>
      </c>
      <c r="C11" s="20" t="s">
        <v>14</v>
      </c>
      <c r="D11" s="46">
        <v>326678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326678</v>
      </c>
      <c r="O11" s="47">
        <f t="shared" si="1"/>
        <v>7.5401731102135026</v>
      </c>
      <c r="P11" s="9"/>
    </row>
    <row r="12" spans="1:133">
      <c r="A12" s="12"/>
      <c r="B12" s="25">
        <v>314.39999999999998</v>
      </c>
      <c r="C12" s="20" t="s">
        <v>15</v>
      </c>
      <c r="D12" s="46">
        <v>26310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26310</v>
      </c>
      <c r="O12" s="47">
        <f t="shared" si="1"/>
        <v>0.60727062896710904</v>
      </c>
      <c r="P12" s="9"/>
    </row>
    <row r="13" spans="1:133">
      <c r="A13" s="12"/>
      <c r="B13" s="25">
        <v>314.8</v>
      </c>
      <c r="C13" s="20" t="s">
        <v>16</v>
      </c>
      <c r="D13" s="46">
        <v>40880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40880</v>
      </c>
      <c r="O13" s="47">
        <f t="shared" si="1"/>
        <v>0.94356607039815354</v>
      </c>
      <c r="P13" s="9"/>
    </row>
    <row r="14" spans="1:133">
      <c r="A14" s="12"/>
      <c r="B14" s="25">
        <v>315</v>
      </c>
      <c r="C14" s="20" t="s">
        <v>110</v>
      </c>
      <c r="D14" s="46">
        <v>2129703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2129703</v>
      </c>
      <c r="O14" s="47">
        <f t="shared" si="1"/>
        <v>49.156445470282748</v>
      </c>
      <c r="P14" s="9"/>
    </row>
    <row r="15" spans="1:133">
      <c r="A15" s="12"/>
      <c r="B15" s="25">
        <v>316</v>
      </c>
      <c r="C15" s="20" t="s">
        <v>111</v>
      </c>
      <c r="D15" s="46">
        <v>869701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869701</v>
      </c>
      <c r="O15" s="47">
        <f t="shared" si="1"/>
        <v>20.073883439122909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SUM(D17:D28)</f>
        <v>4630170</v>
      </c>
      <c r="E16" s="32">
        <f t="shared" si="3"/>
        <v>948094</v>
      </c>
      <c r="F16" s="32">
        <f t="shared" si="3"/>
        <v>0</v>
      </c>
      <c r="G16" s="32">
        <f t="shared" si="3"/>
        <v>309698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5887962</v>
      </c>
      <c r="O16" s="45">
        <f t="shared" si="1"/>
        <v>135.90218118869012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948094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948094</v>
      </c>
      <c r="O17" s="47">
        <f t="shared" si="1"/>
        <v>21.883300634737449</v>
      </c>
      <c r="P17" s="9"/>
    </row>
    <row r="18" spans="1:16">
      <c r="A18" s="12"/>
      <c r="B18" s="25">
        <v>323.10000000000002</v>
      </c>
      <c r="C18" s="20" t="s">
        <v>20</v>
      </c>
      <c r="D18" s="46">
        <v>3786353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3786353</v>
      </c>
      <c r="O18" s="47">
        <f t="shared" si="1"/>
        <v>87.394183496826315</v>
      </c>
      <c r="P18" s="9"/>
    </row>
    <row r="19" spans="1:16">
      <c r="A19" s="12"/>
      <c r="B19" s="25">
        <v>323.39999999999998</v>
      </c>
      <c r="C19" s="20" t="s">
        <v>21</v>
      </c>
      <c r="D19" s="46">
        <v>71309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71309</v>
      </c>
      <c r="O19" s="47">
        <f t="shared" si="1"/>
        <v>1.6459088286208887</v>
      </c>
      <c r="P19" s="9"/>
    </row>
    <row r="20" spans="1:16">
      <c r="A20" s="12"/>
      <c r="B20" s="25">
        <v>323.7</v>
      </c>
      <c r="C20" s="20" t="s">
        <v>22</v>
      </c>
      <c r="D20" s="46">
        <v>758979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758979</v>
      </c>
      <c r="O20" s="47">
        <f t="shared" si="1"/>
        <v>17.518268897864974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4744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4744</v>
      </c>
      <c r="O21" s="47">
        <f t="shared" si="1"/>
        <v>0.10949798038084246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24787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24787</v>
      </c>
      <c r="O22" s="47">
        <f t="shared" si="1"/>
        <v>0.57211771494518182</v>
      </c>
      <c r="P22" s="9"/>
    </row>
    <row r="23" spans="1:16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3285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3285</v>
      </c>
      <c r="O23" s="47">
        <f t="shared" si="1"/>
        <v>7.5822273514137339E-2</v>
      </c>
      <c r="P23" s="9"/>
    </row>
    <row r="24" spans="1:16">
      <c r="A24" s="12"/>
      <c r="B24" s="25">
        <v>324.31</v>
      </c>
      <c r="C24" s="20" t="s">
        <v>27</v>
      </c>
      <c r="D24" s="46">
        <v>0</v>
      </c>
      <c r="E24" s="46">
        <v>0</v>
      </c>
      <c r="F24" s="46">
        <v>0</v>
      </c>
      <c r="G24" s="46">
        <v>36306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36306</v>
      </c>
      <c r="O24" s="47">
        <f t="shared" si="1"/>
        <v>0.83799192152336988</v>
      </c>
      <c r="P24" s="9"/>
    </row>
    <row r="25" spans="1:16">
      <c r="A25" s="12"/>
      <c r="B25" s="25">
        <v>324.32</v>
      </c>
      <c r="C25" s="20" t="s">
        <v>28</v>
      </c>
      <c r="D25" s="46">
        <v>0</v>
      </c>
      <c r="E25" s="46">
        <v>0</v>
      </c>
      <c r="F25" s="46">
        <v>0</v>
      </c>
      <c r="G25" s="46">
        <v>205673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205673</v>
      </c>
      <c r="O25" s="47">
        <f t="shared" si="1"/>
        <v>4.7472129255626081</v>
      </c>
      <c r="P25" s="9"/>
    </row>
    <row r="26" spans="1:16">
      <c r="A26" s="12"/>
      <c r="B26" s="25">
        <v>324.61</v>
      </c>
      <c r="C26" s="20" t="s">
        <v>29</v>
      </c>
      <c r="D26" s="46">
        <v>0</v>
      </c>
      <c r="E26" s="46">
        <v>0</v>
      </c>
      <c r="F26" s="46">
        <v>0</v>
      </c>
      <c r="G26" s="46">
        <v>7397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7397</v>
      </c>
      <c r="O26" s="47">
        <f t="shared" si="1"/>
        <v>0.17073283323716099</v>
      </c>
      <c r="P26" s="9"/>
    </row>
    <row r="27" spans="1:16">
      <c r="A27" s="12"/>
      <c r="B27" s="25">
        <v>324.62</v>
      </c>
      <c r="C27" s="20" t="s">
        <v>123</v>
      </c>
      <c r="D27" s="46">
        <v>0</v>
      </c>
      <c r="E27" s="46">
        <v>0</v>
      </c>
      <c r="F27" s="46">
        <v>0</v>
      </c>
      <c r="G27" s="46">
        <v>27506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27506</v>
      </c>
      <c r="O27" s="47">
        <f t="shared" si="1"/>
        <v>0.63487593768032313</v>
      </c>
      <c r="P27" s="9"/>
    </row>
    <row r="28" spans="1:16">
      <c r="A28" s="12"/>
      <c r="B28" s="25">
        <v>329</v>
      </c>
      <c r="C28" s="20" t="s">
        <v>30</v>
      </c>
      <c r="D28" s="46">
        <v>13529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13529</v>
      </c>
      <c r="O28" s="47">
        <f t="shared" si="1"/>
        <v>0.31226774379688399</v>
      </c>
      <c r="P28" s="9"/>
    </row>
    <row r="29" spans="1:16" ht="15.75">
      <c r="A29" s="29" t="s">
        <v>31</v>
      </c>
      <c r="B29" s="30"/>
      <c r="C29" s="31"/>
      <c r="D29" s="32">
        <f t="shared" ref="D29:M29" si="5">SUM(D30:D40)</f>
        <v>4394378</v>
      </c>
      <c r="E29" s="32">
        <f t="shared" si="5"/>
        <v>0</v>
      </c>
      <c r="F29" s="32">
        <f t="shared" si="5"/>
        <v>0</v>
      </c>
      <c r="G29" s="32">
        <f t="shared" si="5"/>
        <v>4068404</v>
      </c>
      <c r="H29" s="32">
        <f t="shared" si="5"/>
        <v>0</v>
      </c>
      <c r="I29" s="32">
        <f t="shared" si="5"/>
        <v>6000000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14462782</v>
      </c>
      <c r="O29" s="45">
        <f t="shared" si="1"/>
        <v>333.8207039815349</v>
      </c>
      <c r="P29" s="10"/>
    </row>
    <row r="30" spans="1:16">
      <c r="A30" s="12"/>
      <c r="B30" s="25">
        <v>331.2</v>
      </c>
      <c r="C30" s="20" t="s">
        <v>87</v>
      </c>
      <c r="D30" s="46">
        <v>14351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14351</v>
      </c>
      <c r="O30" s="47">
        <f t="shared" si="1"/>
        <v>0.33124062319676861</v>
      </c>
      <c r="P30" s="9"/>
    </row>
    <row r="31" spans="1:16">
      <c r="A31" s="12"/>
      <c r="B31" s="25">
        <v>331.31</v>
      </c>
      <c r="C31" s="20" t="s">
        <v>127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1000000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1000000</v>
      </c>
      <c r="O31" s="47">
        <f t="shared" si="1"/>
        <v>23.081361800346219</v>
      </c>
      <c r="P31" s="9"/>
    </row>
    <row r="32" spans="1:16">
      <c r="A32" s="12"/>
      <c r="B32" s="25">
        <v>334.31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5000000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5000000</v>
      </c>
      <c r="O32" s="47">
        <f t="shared" si="1"/>
        <v>115.40680900173111</v>
      </c>
      <c r="P32" s="9"/>
    </row>
    <row r="33" spans="1:16">
      <c r="A33" s="12"/>
      <c r="B33" s="25">
        <v>334.49</v>
      </c>
      <c r="C33" s="20" t="s">
        <v>34</v>
      </c>
      <c r="D33" s="46">
        <v>0</v>
      </c>
      <c r="E33" s="46">
        <v>0</v>
      </c>
      <c r="F33" s="46">
        <v>0</v>
      </c>
      <c r="G33" s="46">
        <v>4068404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4068404</v>
      </c>
      <c r="O33" s="47">
        <f t="shared" si="1"/>
        <v>93.904304673975759</v>
      </c>
      <c r="P33" s="9"/>
    </row>
    <row r="34" spans="1:16">
      <c r="A34" s="12"/>
      <c r="B34" s="25">
        <v>334.7</v>
      </c>
      <c r="C34" s="20" t="s">
        <v>35</v>
      </c>
      <c r="D34" s="46">
        <v>14702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14702</v>
      </c>
      <c r="O34" s="47">
        <f t="shared" si="1"/>
        <v>0.33934218118869014</v>
      </c>
      <c r="P34" s="9"/>
    </row>
    <row r="35" spans="1:16">
      <c r="A35" s="12"/>
      <c r="B35" s="25">
        <v>335.12</v>
      </c>
      <c r="C35" s="20" t="s">
        <v>112</v>
      </c>
      <c r="D35" s="46">
        <v>1373920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1373920</v>
      </c>
      <c r="O35" s="47">
        <f t="shared" si="1"/>
        <v>31.711944604731681</v>
      </c>
      <c r="P35" s="9"/>
    </row>
    <row r="36" spans="1:16">
      <c r="A36" s="12"/>
      <c r="B36" s="25">
        <v>335.15</v>
      </c>
      <c r="C36" s="20" t="s">
        <v>113</v>
      </c>
      <c r="D36" s="46">
        <v>36936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36936</v>
      </c>
      <c r="O36" s="47">
        <f t="shared" si="1"/>
        <v>0.852533179457588</v>
      </c>
      <c r="P36" s="9"/>
    </row>
    <row r="37" spans="1:16">
      <c r="A37" s="12"/>
      <c r="B37" s="25">
        <v>335.18</v>
      </c>
      <c r="C37" s="20" t="s">
        <v>114</v>
      </c>
      <c r="D37" s="46">
        <v>2807413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2807413</v>
      </c>
      <c r="O37" s="47">
        <f t="shared" ref="O37:O68" si="7">(N37/O$74)</f>
        <v>64.79891517599539</v>
      </c>
      <c r="P37" s="9"/>
    </row>
    <row r="38" spans="1:16">
      <c r="A38" s="12"/>
      <c r="B38" s="25">
        <v>335.49</v>
      </c>
      <c r="C38" s="20" t="s">
        <v>39</v>
      </c>
      <c r="D38" s="46">
        <v>37763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37763</v>
      </c>
      <c r="O38" s="47">
        <f t="shared" si="7"/>
        <v>0.87162146566647436</v>
      </c>
      <c r="P38" s="9"/>
    </row>
    <row r="39" spans="1:16">
      <c r="A39" s="12"/>
      <c r="B39" s="25">
        <v>337.2</v>
      </c>
      <c r="C39" s="20" t="s">
        <v>40</v>
      </c>
      <c r="D39" s="46">
        <v>86213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86213</v>
      </c>
      <c r="O39" s="47">
        <f t="shared" si="7"/>
        <v>1.9899134448932487</v>
      </c>
      <c r="P39" s="9"/>
    </row>
    <row r="40" spans="1:16">
      <c r="A40" s="12"/>
      <c r="B40" s="25">
        <v>337.4</v>
      </c>
      <c r="C40" s="20" t="s">
        <v>129</v>
      </c>
      <c r="D40" s="46">
        <v>23080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23080</v>
      </c>
      <c r="O40" s="47">
        <f t="shared" si="7"/>
        <v>0.53271783035199072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SUM(D42:D55)</f>
        <v>1498189</v>
      </c>
      <c r="E41" s="32">
        <f t="shared" si="8"/>
        <v>3016599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19244628</v>
      </c>
      <c r="J41" s="32">
        <f t="shared" si="8"/>
        <v>444000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24203416</v>
      </c>
      <c r="O41" s="45">
        <f t="shared" si="7"/>
        <v>558.64780150028855</v>
      </c>
      <c r="P41" s="10"/>
    </row>
    <row r="42" spans="1:16">
      <c r="A42" s="12"/>
      <c r="B42" s="25">
        <v>341.2</v>
      </c>
      <c r="C42" s="20" t="s">
        <v>115</v>
      </c>
      <c r="D42" s="46">
        <v>312283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444000</v>
      </c>
      <c r="K42" s="46">
        <v>0</v>
      </c>
      <c r="L42" s="46">
        <v>0</v>
      </c>
      <c r="M42" s="46">
        <v>0</v>
      </c>
      <c r="N42" s="46">
        <f t="shared" ref="N42:N55" si="9">SUM(D42:M42)</f>
        <v>756283</v>
      </c>
      <c r="O42" s="47">
        <f t="shared" si="7"/>
        <v>17.456041546451242</v>
      </c>
      <c r="P42" s="9"/>
    </row>
    <row r="43" spans="1:16">
      <c r="A43" s="12"/>
      <c r="B43" s="25">
        <v>341.9</v>
      </c>
      <c r="C43" s="20" t="s">
        <v>116</v>
      </c>
      <c r="D43" s="46">
        <v>96331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96331</v>
      </c>
      <c r="O43" s="47">
        <f t="shared" si="7"/>
        <v>2.2234506635891518</v>
      </c>
      <c r="P43" s="9"/>
    </row>
    <row r="44" spans="1:16">
      <c r="A44" s="12"/>
      <c r="B44" s="25">
        <v>342.1</v>
      </c>
      <c r="C44" s="20" t="s">
        <v>90</v>
      </c>
      <c r="D44" s="46">
        <v>218122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218122</v>
      </c>
      <c r="O44" s="47">
        <f t="shared" si="7"/>
        <v>5.0345527986151186</v>
      </c>
      <c r="P44" s="9"/>
    </row>
    <row r="45" spans="1:16">
      <c r="A45" s="12"/>
      <c r="B45" s="25">
        <v>342.5</v>
      </c>
      <c r="C45" s="20" t="s">
        <v>50</v>
      </c>
      <c r="D45" s="46">
        <v>0</v>
      </c>
      <c r="E45" s="46">
        <v>828340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828340</v>
      </c>
      <c r="O45" s="47">
        <f t="shared" si="7"/>
        <v>19.119215233698789</v>
      </c>
      <c r="P45" s="9"/>
    </row>
    <row r="46" spans="1:16">
      <c r="A46" s="12"/>
      <c r="B46" s="25">
        <v>343.3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8177828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8177828</v>
      </c>
      <c r="O46" s="47">
        <f t="shared" si="7"/>
        <v>188.75540680900173</v>
      </c>
      <c r="P46" s="9"/>
    </row>
    <row r="47" spans="1:16">
      <c r="A47" s="12"/>
      <c r="B47" s="25">
        <v>343.4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1737888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1737888</v>
      </c>
      <c r="O47" s="47">
        <f t="shared" si="7"/>
        <v>40.11282169648009</v>
      </c>
      <c r="P47" s="9"/>
    </row>
    <row r="48" spans="1:16">
      <c r="A48" s="12"/>
      <c r="B48" s="25">
        <v>343.5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9318037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9318037</v>
      </c>
      <c r="O48" s="47">
        <f t="shared" si="7"/>
        <v>215.0729832660127</v>
      </c>
      <c r="P48" s="9"/>
    </row>
    <row r="49" spans="1:16">
      <c r="A49" s="12"/>
      <c r="B49" s="25">
        <v>343.6</v>
      </c>
      <c r="C49" s="20" t="s">
        <v>54</v>
      </c>
      <c r="D49" s="46">
        <v>0</v>
      </c>
      <c r="E49" s="46">
        <v>1878504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1878504</v>
      </c>
      <c r="O49" s="47">
        <f t="shared" si="7"/>
        <v>43.358430467397575</v>
      </c>
      <c r="P49" s="9"/>
    </row>
    <row r="50" spans="1:16">
      <c r="A50" s="12"/>
      <c r="B50" s="25">
        <v>343.9</v>
      </c>
      <c r="C50" s="20" t="s">
        <v>55</v>
      </c>
      <c r="D50" s="46">
        <v>4822</v>
      </c>
      <c r="E50" s="46">
        <v>0</v>
      </c>
      <c r="F50" s="46">
        <v>0</v>
      </c>
      <c r="G50" s="46">
        <v>0</v>
      </c>
      <c r="H50" s="46">
        <v>0</v>
      </c>
      <c r="I50" s="46">
        <v>10875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15697</v>
      </c>
      <c r="O50" s="47">
        <f t="shared" si="7"/>
        <v>0.3623081361800346</v>
      </c>
      <c r="P50" s="9"/>
    </row>
    <row r="51" spans="1:16">
      <c r="A51" s="12"/>
      <c r="B51" s="25">
        <v>344.9</v>
      </c>
      <c r="C51" s="20" t="s">
        <v>117</v>
      </c>
      <c r="D51" s="46">
        <v>8521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8521</v>
      </c>
      <c r="O51" s="47">
        <f t="shared" si="7"/>
        <v>0.19667628390075015</v>
      </c>
      <c r="P51" s="9"/>
    </row>
    <row r="52" spans="1:16">
      <c r="A52" s="12"/>
      <c r="B52" s="25">
        <v>347.1</v>
      </c>
      <c r="C52" s="20" t="s">
        <v>57</v>
      </c>
      <c r="D52" s="46">
        <v>11287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11287</v>
      </c>
      <c r="O52" s="47">
        <f t="shared" si="7"/>
        <v>0.26051933064050781</v>
      </c>
      <c r="P52" s="9"/>
    </row>
    <row r="53" spans="1:16">
      <c r="A53" s="12"/>
      <c r="B53" s="25">
        <v>347.2</v>
      </c>
      <c r="C53" s="20" t="s">
        <v>58</v>
      </c>
      <c r="D53" s="46">
        <v>742095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742095</v>
      </c>
      <c r="O53" s="47">
        <f t="shared" si="7"/>
        <v>17.128563185227929</v>
      </c>
      <c r="P53" s="9"/>
    </row>
    <row r="54" spans="1:16">
      <c r="A54" s="12"/>
      <c r="B54" s="25">
        <v>347.3</v>
      </c>
      <c r="C54" s="20" t="s">
        <v>59</v>
      </c>
      <c r="D54" s="46">
        <v>2025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2025</v>
      </c>
      <c r="O54" s="47">
        <f t="shared" si="7"/>
        <v>4.6739757645701097E-2</v>
      </c>
      <c r="P54" s="9"/>
    </row>
    <row r="55" spans="1:16">
      <c r="A55" s="12"/>
      <c r="B55" s="25">
        <v>349</v>
      </c>
      <c r="C55" s="20" t="s">
        <v>1</v>
      </c>
      <c r="D55" s="46">
        <v>102703</v>
      </c>
      <c r="E55" s="46">
        <v>309755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412458</v>
      </c>
      <c r="O55" s="47">
        <f t="shared" si="7"/>
        <v>9.5200923254472016</v>
      </c>
      <c r="P55" s="9"/>
    </row>
    <row r="56" spans="1:16" ht="15.75">
      <c r="A56" s="29" t="s">
        <v>46</v>
      </c>
      <c r="B56" s="30"/>
      <c r="C56" s="31"/>
      <c r="D56" s="32">
        <f t="shared" ref="D56:M56" si="10">SUM(D57:D59)</f>
        <v>215222</v>
      </c>
      <c r="E56" s="32">
        <f t="shared" si="10"/>
        <v>34658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1" si="11">SUM(D56:M56)</f>
        <v>249880</v>
      </c>
      <c r="O56" s="45">
        <f t="shared" si="7"/>
        <v>5.7675706866705134</v>
      </c>
      <c r="P56" s="10"/>
    </row>
    <row r="57" spans="1:16">
      <c r="A57" s="13"/>
      <c r="B57" s="39">
        <v>351.5</v>
      </c>
      <c r="C57" s="21" t="s">
        <v>63</v>
      </c>
      <c r="D57" s="46">
        <v>128766</v>
      </c>
      <c r="E57" s="46">
        <v>34658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163424</v>
      </c>
      <c r="O57" s="47">
        <f t="shared" si="7"/>
        <v>3.7720484708597808</v>
      </c>
      <c r="P57" s="9"/>
    </row>
    <row r="58" spans="1:16">
      <c r="A58" s="13"/>
      <c r="B58" s="39">
        <v>354</v>
      </c>
      <c r="C58" s="21" t="s">
        <v>64</v>
      </c>
      <c r="D58" s="46">
        <v>84517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84517</v>
      </c>
      <c r="O58" s="47">
        <f t="shared" si="7"/>
        <v>1.9507674552798615</v>
      </c>
      <c r="P58" s="9"/>
    </row>
    <row r="59" spans="1:16">
      <c r="A59" s="13"/>
      <c r="B59" s="39">
        <v>359</v>
      </c>
      <c r="C59" s="21" t="s">
        <v>65</v>
      </c>
      <c r="D59" s="46">
        <v>1939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1939</v>
      </c>
      <c r="O59" s="47">
        <f t="shared" si="7"/>
        <v>4.4754760530871324E-2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SUM(D61:D68)</f>
        <v>5615991</v>
      </c>
      <c r="E60" s="32">
        <f t="shared" si="12"/>
        <v>555272</v>
      </c>
      <c r="F60" s="32">
        <f t="shared" si="12"/>
        <v>0</v>
      </c>
      <c r="G60" s="32">
        <f t="shared" si="12"/>
        <v>468250</v>
      </c>
      <c r="H60" s="32">
        <f t="shared" si="12"/>
        <v>0</v>
      </c>
      <c r="I60" s="32">
        <f t="shared" si="12"/>
        <v>635236</v>
      </c>
      <c r="J60" s="32">
        <f t="shared" si="12"/>
        <v>67632</v>
      </c>
      <c r="K60" s="32">
        <f t="shared" si="12"/>
        <v>705921</v>
      </c>
      <c r="L60" s="32">
        <f t="shared" si="12"/>
        <v>0</v>
      </c>
      <c r="M60" s="32">
        <f t="shared" si="12"/>
        <v>0</v>
      </c>
      <c r="N60" s="32">
        <f t="shared" si="11"/>
        <v>8048302</v>
      </c>
      <c r="O60" s="45">
        <f t="shared" si="7"/>
        <v>185.76577034045008</v>
      </c>
      <c r="P60" s="10"/>
    </row>
    <row r="61" spans="1:16">
      <c r="A61" s="12"/>
      <c r="B61" s="25">
        <v>361.1</v>
      </c>
      <c r="C61" s="20" t="s">
        <v>67</v>
      </c>
      <c r="D61" s="46">
        <v>272935</v>
      </c>
      <c r="E61" s="46">
        <v>451520</v>
      </c>
      <c r="F61" s="46">
        <v>0</v>
      </c>
      <c r="G61" s="46">
        <v>344418</v>
      </c>
      <c r="H61" s="46">
        <v>0</v>
      </c>
      <c r="I61" s="46">
        <v>353287</v>
      </c>
      <c r="J61" s="46">
        <v>14852</v>
      </c>
      <c r="K61" s="46">
        <v>526426</v>
      </c>
      <c r="L61" s="46">
        <v>0</v>
      </c>
      <c r="M61" s="46">
        <v>0</v>
      </c>
      <c r="N61" s="46">
        <f t="shared" si="11"/>
        <v>1963438</v>
      </c>
      <c r="O61" s="47">
        <f t="shared" si="7"/>
        <v>45.31882285054818</v>
      </c>
      <c r="P61" s="9"/>
    </row>
    <row r="62" spans="1:16">
      <c r="A62" s="12"/>
      <c r="B62" s="25">
        <v>361.3</v>
      </c>
      <c r="C62" s="20" t="s">
        <v>68</v>
      </c>
      <c r="D62" s="46">
        <v>90022</v>
      </c>
      <c r="E62" s="46">
        <v>129896</v>
      </c>
      <c r="F62" s="46">
        <v>0</v>
      </c>
      <c r="G62" s="46">
        <v>80407</v>
      </c>
      <c r="H62" s="46">
        <v>0</v>
      </c>
      <c r="I62" s="46">
        <v>130290</v>
      </c>
      <c r="J62" s="46">
        <v>4509</v>
      </c>
      <c r="K62" s="46">
        <v>-1064235</v>
      </c>
      <c r="L62" s="46">
        <v>0</v>
      </c>
      <c r="M62" s="46">
        <v>0</v>
      </c>
      <c r="N62" s="46">
        <f t="shared" ref="N62:N68" si="13">SUM(D62:M62)</f>
        <v>-629111</v>
      </c>
      <c r="O62" s="47">
        <f t="shared" si="7"/>
        <v>-14.520738603577611</v>
      </c>
      <c r="P62" s="9"/>
    </row>
    <row r="63" spans="1:16">
      <c r="A63" s="12"/>
      <c r="B63" s="25">
        <v>361.4</v>
      </c>
      <c r="C63" s="20" t="s">
        <v>118</v>
      </c>
      <c r="D63" s="46">
        <v>-17622</v>
      </c>
      <c r="E63" s="46">
        <v>-31144</v>
      </c>
      <c r="F63" s="46">
        <v>0</v>
      </c>
      <c r="G63" s="46">
        <v>-23188</v>
      </c>
      <c r="H63" s="46">
        <v>0</v>
      </c>
      <c r="I63" s="46">
        <v>-24894</v>
      </c>
      <c r="J63" s="46">
        <v>-1038</v>
      </c>
      <c r="K63" s="46">
        <v>-962414</v>
      </c>
      <c r="L63" s="46">
        <v>0</v>
      </c>
      <c r="M63" s="46">
        <v>0</v>
      </c>
      <c r="N63" s="46">
        <f t="shared" si="13"/>
        <v>-1060300</v>
      </c>
      <c r="O63" s="47">
        <f t="shared" si="7"/>
        <v>-24.473167916907098</v>
      </c>
      <c r="P63" s="9"/>
    </row>
    <row r="64" spans="1:16">
      <c r="A64" s="12"/>
      <c r="B64" s="25">
        <v>364</v>
      </c>
      <c r="C64" s="20" t="s">
        <v>119</v>
      </c>
      <c r="D64" s="46">
        <v>33021</v>
      </c>
      <c r="E64" s="46">
        <v>770</v>
      </c>
      <c r="F64" s="46">
        <v>0</v>
      </c>
      <c r="G64" s="46">
        <v>66613</v>
      </c>
      <c r="H64" s="46">
        <v>0</v>
      </c>
      <c r="I64" s="46">
        <v>59066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159470</v>
      </c>
      <c r="O64" s="47">
        <f t="shared" si="7"/>
        <v>3.6807847663012119</v>
      </c>
      <c r="P64" s="9"/>
    </row>
    <row r="65" spans="1:119">
      <c r="A65" s="12"/>
      <c r="B65" s="25">
        <v>366</v>
      </c>
      <c r="C65" s="20" t="s">
        <v>70</v>
      </c>
      <c r="D65" s="46">
        <v>199377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199377</v>
      </c>
      <c r="O65" s="47">
        <f t="shared" si="7"/>
        <v>4.6018926716676285</v>
      </c>
      <c r="P65" s="9"/>
    </row>
    <row r="66" spans="1:119">
      <c r="A66" s="12"/>
      <c r="B66" s="25">
        <v>368</v>
      </c>
      <c r="C66" s="20" t="s">
        <v>71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2206144</v>
      </c>
      <c r="L66" s="46">
        <v>0</v>
      </c>
      <c r="M66" s="46">
        <v>0</v>
      </c>
      <c r="N66" s="46">
        <f t="shared" si="13"/>
        <v>2206144</v>
      </c>
      <c r="O66" s="47">
        <f t="shared" si="7"/>
        <v>50.920807847663013</v>
      </c>
      <c r="P66" s="9"/>
    </row>
    <row r="67" spans="1:119">
      <c r="A67" s="12"/>
      <c r="B67" s="25">
        <v>369.3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49309</v>
      </c>
      <c r="K67" s="46">
        <v>0</v>
      </c>
      <c r="L67" s="46">
        <v>0</v>
      </c>
      <c r="M67" s="46">
        <v>0</v>
      </c>
      <c r="N67" s="46">
        <f t="shared" si="13"/>
        <v>49309</v>
      </c>
      <c r="O67" s="47">
        <f t="shared" si="7"/>
        <v>1.1381188690132718</v>
      </c>
      <c r="P67" s="9"/>
    </row>
    <row r="68" spans="1:119">
      <c r="A68" s="12"/>
      <c r="B68" s="25">
        <v>369.9</v>
      </c>
      <c r="C68" s="20" t="s">
        <v>73</v>
      </c>
      <c r="D68" s="46">
        <v>5038258</v>
      </c>
      <c r="E68" s="46">
        <v>4230</v>
      </c>
      <c r="F68" s="46">
        <v>0</v>
      </c>
      <c r="G68" s="46">
        <v>0</v>
      </c>
      <c r="H68" s="46">
        <v>0</v>
      </c>
      <c r="I68" s="46">
        <v>117487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5159975</v>
      </c>
      <c r="O68" s="47">
        <f t="shared" si="7"/>
        <v>119.09924985574149</v>
      </c>
      <c r="P68" s="9"/>
    </row>
    <row r="69" spans="1:119" ht="15.75">
      <c r="A69" s="29" t="s">
        <v>47</v>
      </c>
      <c r="B69" s="30"/>
      <c r="C69" s="31"/>
      <c r="D69" s="32">
        <f t="shared" ref="D69:M69" si="14">SUM(D70:D71)</f>
        <v>16920</v>
      </c>
      <c r="E69" s="32">
        <f t="shared" si="14"/>
        <v>1352775</v>
      </c>
      <c r="F69" s="32">
        <f t="shared" si="14"/>
        <v>0</v>
      </c>
      <c r="G69" s="32">
        <f t="shared" si="14"/>
        <v>13750000</v>
      </c>
      <c r="H69" s="32">
        <f t="shared" si="14"/>
        <v>0</v>
      </c>
      <c r="I69" s="32">
        <f t="shared" si="14"/>
        <v>280457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15400152</v>
      </c>
      <c r="O69" s="45">
        <f>(N69/O$74)</f>
        <v>355.45648009232542</v>
      </c>
      <c r="P69" s="9"/>
    </row>
    <row r="70" spans="1:119">
      <c r="A70" s="12"/>
      <c r="B70" s="25">
        <v>381</v>
      </c>
      <c r="C70" s="20" t="s">
        <v>74</v>
      </c>
      <c r="D70" s="46">
        <v>16920</v>
      </c>
      <c r="E70" s="46">
        <v>1352775</v>
      </c>
      <c r="F70" s="46">
        <v>0</v>
      </c>
      <c r="G70" s="46">
        <v>13750000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15119695</v>
      </c>
      <c r="O70" s="47">
        <f>(N70/O$74)</f>
        <v>348.98315060588573</v>
      </c>
      <c r="P70" s="9"/>
    </row>
    <row r="71" spans="1:119" ht="15.75" thickBot="1">
      <c r="A71" s="12"/>
      <c r="B71" s="25">
        <v>389.8</v>
      </c>
      <c r="C71" s="20" t="s">
        <v>120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280457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280457</v>
      </c>
      <c r="O71" s="47">
        <f>(N71/O$74)</f>
        <v>6.4733294864396997</v>
      </c>
      <c r="P71" s="9"/>
    </row>
    <row r="72" spans="1:119" ht="16.5" thickBot="1">
      <c r="A72" s="14" t="s">
        <v>61</v>
      </c>
      <c r="B72" s="23"/>
      <c r="C72" s="22"/>
      <c r="D72" s="15">
        <f t="shared" ref="D72:M72" si="15">SUM(D5,D16,D29,D41,D56,D60,D69)</f>
        <v>30433846</v>
      </c>
      <c r="E72" s="15">
        <f t="shared" si="15"/>
        <v>8351544</v>
      </c>
      <c r="F72" s="15">
        <f t="shared" si="15"/>
        <v>0</v>
      </c>
      <c r="G72" s="15">
        <f t="shared" si="15"/>
        <v>20173254</v>
      </c>
      <c r="H72" s="15">
        <f t="shared" si="15"/>
        <v>0</v>
      </c>
      <c r="I72" s="15">
        <f t="shared" si="15"/>
        <v>26160321</v>
      </c>
      <c r="J72" s="15">
        <f t="shared" si="15"/>
        <v>511632</v>
      </c>
      <c r="K72" s="15">
        <f t="shared" si="15"/>
        <v>705921</v>
      </c>
      <c r="L72" s="15">
        <f t="shared" si="15"/>
        <v>0</v>
      </c>
      <c r="M72" s="15">
        <f t="shared" si="15"/>
        <v>0</v>
      </c>
      <c r="N72" s="15">
        <f>SUM(D72:M72)</f>
        <v>86336518</v>
      </c>
      <c r="O72" s="38">
        <f>(N72/O$74)</f>
        <v>1992.7644085401039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130</v>
      </c>
      <c r="M74" s="48"/>
      <c r="N74" s="48"/>
      <c r="O74" s="43">
        <v>43325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14248330</v>
      </c>
      <c r="E5" s="27">
        <f t="shared" si="0"/>
        <v>2233084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16481414</v>
      </c>
      <c r="O5" s="33">
        <f t="shared" ref="O5:O36" si="1">(N5/O$70)</f>
        <v>385.80992064420985</v>
      </c>
      <c r="P5" s="6"/>
    </row>
    <row r="6" spans="1:133">
      <c r="A6" s="12"/>
      <c r="B6" s="25">
        <v>311</v>
      </c>
      <c r="C6" s="20" t="s">
        <v>3</v>
      </c>
      <c r="D6" s="46">
        <v>6577557</v>
      </c>
      <c r="E6" s="46">
        <v>1923253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8500810</v>
      </c>
      <c r="O6" s="47">
        <f t="shared" si="1"/>
        <v>198.99365621854443</v>
      </c>
      <c r="P6" s="9"/>
    </row>
    <row r="7" spans="1:133">
      <c r="A7" s="12"/>
      <c r="B7" s="25">
        <v>312.10000000000002</v>
      </c>
      <c r="C7" s="20" t="s">
        <v>11</v>
      </c>
      <c r="D7" s="46">
        <v>603662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603662</v>
      </c>
      <c r="O7" s="47">
        <f t="shared" si="1"/>
        <v>14.130995575739133</v>
      </c>
      <c r="P7" s="9"/>
    </row>
    <row r="8" spans="1:133">
      <c r="A8" s="12"/>
      <c r="B8" s="25">
        <v>312.52</v>
      </c>
      <c r="C8" s="20" t="s">
        <v>109</v>
      </c>
      <c r="D8" s="46">
        <v>0</v>
      </c>
      <c r="E8" s="46">
        <v>309831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309831</v>
      </c>
      <c r="O8" s="47">
        <f t="shared" si="1"/>
        <v>7.2527680891406634</v>
      </c>
      <c r="P8" s="9"/>
    </row>
    <row r="9" spans="1:133">
      <c r="A9" s="12"/>
      <c r="B9" s="25">
        <v>314.10000000000002</v>
      </c>
      <c r="C9" s="20" t="s">
        <v>13</v>
      </c>
      <c r="D9" s="46">
        <v>3461845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3461845</v>
      </c>
      <c r="O9" s="47">
        <f t="shared" si="1"/>
        <v>81.037594512980178</v>
      </c>
      <c r="P9" s="9"/>
    </row>
    <row r="10" spans="1:133">
      <c r="A10" s="12"/>
      <c r="B10" s="25">
        <v>314.3</v>
      </c>
      <c r="C10" s="20" t="s">
        <v>14</v>
      </c>
      <c r="D10" s="46">
        <v>313802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313802</v>
      </c>
      <c r="O10" s="47">
        <f t="shared" si="1"/>
        <v>7.3457243849341038</v>
      </c>
      <c r="P10" s="9"/>
    </row>
    <row r="11" spans="1:133">
      <c r="A11" s="12"/>
      <c r="B11" s="25">
        <v>314.39999999999998</v>
      </c>
      <c r="C11" s="20" t="s">
        <v>15</v>
      </c>
      <c r="D11" s="46">
        <v>25594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25594</v>
      </c>
      <c r="O11" s="47">
        <f t="shared" si="1"/>
        <v>0.59912451134155764</v>
      </c>
      <c r="P11" s="9"/>
    </row>
    <row r="12" spans="1:133">
      <c r="A12" s="12"/>
      <c r="B12" s="25">
        <v>314.8</v>
      </c>
      <c r="C12" s="20" t="s">
        <v>16</v>
      </c>
      <c r="D12" s="46">
        <v>40360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40360</v>
      </c>
      <c r="O12" s="47">
        <f t="shared" si="1"/>
        <v>0.94477866991268522</v>
      </c>
      <c r="P12" s="9"/>
    </row>
    <row r="13" spans="1:133">
      <c r="A13" s="12"/>
      <c r="B13" s="25">
        <v>315</v>
      </c>
      <c r="C13" s="20" t="s">
        <v>110</v>
      </c>
      <c r="D13" s="46">
        <v>2360224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2360224</v>
      </c>
      <c r="O13" s="47">
        <f t="shared" si="1"/>
        <v>55.249982443409259</v>
      </c>
      <c r="P13" s="9"/>
    </row>
    <row r="14" spans="1:133">
      <c r="A14" s="12"/>
      <c r="B14" s="25">
        <v>316</v>
      </c>
      <c r="C14" s="20" t="s">
        <v>111</v>
      </c>
      <c r="D14" s="46">
        <v>865286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865286</v>
      </c>
      <c r="O14" s="47">
        <f t="shared" si="1"/>
        <v>20.255296238207823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SUM(D16:D27)</f>
        <v>4524981</v>
      </c>
      <c r="E15" s="32">
        <f t="shared" si="3"/>
        <v>871206</v>
      </c>
      <c r="F15" s="32">
        <f t="shared" si="3"/>
        <v>0</v>
      </c>
      <c r="G15" s="32">
        <f t="shared" si="3"/>
        <v>496777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5892964</v>
      </c>
      <c r="O15" s="45">
        <f t="shared" si="1"/>
        <v>137.94714295746624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871206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871206</v>
      </c>
      <c r="O16" s="47">
        <f t="shared" si="1"/>
        <v>20.393876261148435</v>
      </c>
      <c r="P16" s="9"/>
    </row>
    <row r="17" spans="1:16">
      <c r="A17" s="12"/>
      <c r="B17" s="25">
        <v>323.10000000000002</v>
      </c>
      <c r="C17" s="20" t="s">
        <v>20</v>
      </c>
      <c r="D17" s="46">
        <v>3727356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3727356</v>
      </c>
      <c r="O17" s="47">
        <f t="shared" si="1"/>
        <v>87.252885133078962</v>
      </c>
      <c r="P17" s="9"/>
    </row>
    <row r="18" spans="1:16">
      <c r="A18" s="12"/>
      <c r="B18" s="25">
        <v>323.39999999999998</v>
      </c>
      <c r="C18" s="20" t="s">
        <v>21</v>
      </c>
      <c r="D18" s="46">
        <v>70738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70738</v>
      </c>
      <c r="O18" s="47">
        <f t="shared" si="1"/>
        <v>1.6558908214143591</v>
      </c>
      <c r="P18" s="9"/>
    </row>
    <row r="19" spans="1:16">
      <c r="A19" s="12"/>
      <c r="B19" s="25">
        <v>323.7</v>
      </c>
      <c r="C19" s="20" t="s">
        <v>22</v>
      </c>
      <c r="D19" s="46">
        <v>714654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714654</v>
      </c>
      <c r="O19" s="47">
        <f t="shared" si="1"/>
        <v>16.729183735574335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371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</v>
      </c>
      <c r="O20" s="47">
        <f t="shared" si="1"/>
        <v>8.6846602214471318E-3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82259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82259</v>
      </c>
      <c r="O21" s="47">
        <f t="shared" si="1"/>
        <v>1.9255834640323977</v>
      </c>
      <c r="P21" s="9"/>
    </row>
    <row r="22" spans="1:16">
      <c r="A22" s="12"/>
      <c r="B22" s="25">
        <v>324.22000000000003</v>
      </c>
      <c r="C22" s="20" t="s">
        <v>26</v>
      </c>
      <c r="D22" s="46">
        <v>0</v>
      </c>
      <c r="E22" s="46">
        <v>0</v>
      </c>
      <c r="F22" s="46">
        <v>0</v>
      </c>
      <c r="G22" s="46">
        <v>23921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23921</v>
      </c>
      <c r="O22" s="47">
        <f t="shared" si="1"/>
        <v>0.55996160958823937</v>
      </c>
      <c r="P22" s="9"/>
    </row>
    <row r="23" spans="1:16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12643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12643</v>
      </c>
      <c r="O23" s="47">
        <f t="shared" si="1"/>
        <v>0.29595730237131018</v>
      </c>
      <c r="P23" s="9"/>
    </row>
    <row r="24" spans="1:16">
      <c r="A24" s="12"/>
      <c r="B24" s="25">
        <v>324.32</v>
      </c>
      <c r="C24" s="20" t="s">
        <v>28</v>
      </c>
      <c r="D24" s="46">
        <v>0</v>
      </c>
      <c r="E24" s="46">
        <v>0</v>
      </c>
      <c r="F24" s="46">
        <v>0</v>
      </c>
      <c r="G24" s="46">
        <v>312451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312451</v>
      </c>
      <c r="O24" s="47">
        <f t="shared" si="1"/>
        <v>7.3140991128069475</v>
      </c>
      <c r="P24" s="9"/>
    </row>
    <row r="25" spans="1:16">
      <c r="A25" s="12"/>
      <c r="B25" s="25">
        <v>324.61</v>
      </c>
      <c r="C25" s="20" t="s">
        <v>29</v>
      </c>
      <c r="D25" s="46">
        <v>0</v>
      </c>
      <c r="E25" s="46">
        <v>0</v>
      </c>
      <c r="F25" s="46">
        <v>0</v>
      </c>
      <c r="G25" s="46">
        <v>604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604</v>
      </c>
      <c r="O25" s="47">
        <f t="shared" si="1"/>
        <v>1.4138907745967837E-2</v>
      </c>
      <c r="P25" s="9"/>
    </row>
    <row r="26" spans="1:16">
      <c r="A26" s="12"/>
      <c r="B26" s="25">
        <v>324.62</v>
      </c>
      <c r="C26" s="20" t="s">
        <v>123</v>
      </c>
      <c r="D26" s="46">
        <v>0</v>
      </c>
      <c r="E26" s="46">
        <v>0</v>
      </c>
      <c r="F26" s="46">
        <v>0</v>
      </c>
      <c r="G26" s="46">
        <v>64528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64528</v>
      </c>
      <c r="O26" s="47">
        <f t="shared" si="1"/>
        <v>1.5105222500526698</v>
      </c>
      <c r="P26" s="9"/>
    </row>
    <row r="27" spans="1:16">
      <c r="A27" s="12"/>
      <c r="B27" s="25">
        <v>329</v>
      </c>
      <c r="C27" s="20" t="s">
        <v>30</v>
      </c>
      <c r="D27" s="46">
        <v>12233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12233</v>
      </c>
      <c r="O27" s="47">
        <f t="shared" si="1"/>
        <v>0.28635969943116646</v>
      </c>
      <c r="P27" s="9"/>
    </row>
    <row r="28" spans="1:16" ht="15.75">
      <c r="A28" s="29" t="s">
        <v>31</v>
      </c>
      <c r="B28" s="30"/>
      <c r="C28" s="31"/>
      <c r="D28" s="32">
        <f t="shared" ref="D28:M28" si="5">SUM(D29:D36)</f>
        <v>4133183</v>
      </c>
      <c r="E28" s="32">
        <f t="shared" si="5"/>
        <v>0</v>
      </c>
      <c r="F28" s="32">
        <f t="shared" si="5"/>
        <v>0</v>
      </c>
      <c r="G28" s="32">
        <f t="shared" si="5"/>
        <v>195801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4328984</v>
      </c>
      <c r="O28" s="45">
        <f t="shared" si="1"/>
        <v>101.33626723471991</v>
      </c>
      <c r="P28" s="10"/>
    </row>
    <row r="29" spans="1:16">
      <c r="A29" s="12"/>
      <c r="B29" s="25">
        <v>331.2</v>
      </c>
      <c r="C29" s="20" t="s">
        <v>87</v>
      </c>
      <c r="D29" s="46">
        <v>36682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36682</v>
      </c>
      <c r="O29" s="47">
        <f t="shared" si="1"/>
        <v>0.85868114890329827</v>
      </c>
      <c r="P29" s="9"/>
    </row>
    <row r="30" spans="1:16">
      <c r="A30" s="12"/>
      <c r="B30" s="25">
        <v>334.49</v>
      </c>
      <c r="C30" s="20" t="s">
        <v>34</v>
      </c>
      <c r="D30" s="46">
        <v>0</v>
      </c>
      <c r="E30" s="46">
        <v>0</v>
      </c>
      <c r="F30" s="46">
        <v>0</v>
      </c>
      <c r="G30" s="46">
        <v>195801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195801</v>
      </c>
      <c r="O30" s="47">
        <f t="shared" si="1"/>
        <v>4.583464032397762</v>
      </c>
      <c r="P30" s="9"/>
    </row>
    <row r="31" spans="1:16">
      <c r="A31" s="12"/>
      <c r="B31" s="25">
        <v>334.7</v>
      </c>
      <c r="C31" s="20" t="s">
        <v>35</v>
      </c>
      <c r="D31" s="46">
        <v>11499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11499</v>
      </c>
      <c r="O31" s="47">
        <f t="shared" si="1"/>
        <v>0.2691776492895433</v>
      </c>
      <c r="P31" s="9"/>
    </row>
    <row r="32" spans="1:16">
      <c r="A32" s="12"/>
      <c r="B32" s="25">
        <v>335.12</v>
      </c>
      <c r="C32" s="20" t="s">
        <v>112</v>
      </c>
      <c r="D32" s="46">
        <v>1277850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1277850</v>
      </c>
      <c r="O32" s="47">
        <f t="shared" si="1"/>
        <v>29.91291930990894</v>
      </c>
      <c r="P32" s="9"/>
    </row>
    <row r="33" spans="1:16">
      <c r="A33" s="12"/>
      <c r="B33" s="25">
        <v>335.15</v>
      </c>
      <c r="C33" s="20" t="s">
        <v>113</v>
      </c>
      <c r="D33" s="46">
        <v>35855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35855</v>
      </c>
      <c r="O33" s="47">
        <f t="shared" si="1"/>
        <v>0.83932208150939858</v>
      </c>
      <c r="P33" s="9"/>
    </row>
    <row r="34" spans="1:16">
      <c r="A34" s="12"/>
      <c r="B34" s="25">
        <v>335.18</v>
      </c>
      <c r="C34" s="20" t="s">
        <v>114</v>
      </c>
      <c r="D34" s="46">
        <v>2653900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2653900</v>
      </c>
      <c r="O34" s="47">
        <f t="shared" si="1"/>
        <v>62.1245815679206</v>
      </c>
      <c r="P34" s="9"/>
    </row>
    <row r="35" spans="1:16">
      <c r="A35" s="12"/>
      <c r="B35" s="25">
        <v>335.49</v>
      </c>
      <c r="C35" s="20" t="s">
        <v>39</v>
      </c>
      <c r="D35" s="46">
        <v>36044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36044</v>
      </c>
      <c r="O35" s="47">
        <f t="shared" si="1"/>
        <v>0.84374634237692825</v>
      </c>
      <c r="P35" s="9"/>
    </row>
    <row r="36" spans="1:16">
      <c r="A36" s="12"/>
      <c r="B36" s="25">
        <v>337.2</v>
      </c>
      <c r="C36" s="20" t="s">
        <v>40</v>
      </c>
      <c r="D36" s="46">
        <v>81353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81353</v>
      </c>
      <c r="O36" s="47">
        <f t="shared" si="1"/>
        <v>1.9043751024134461</v>
      </c>
      <c r="P36" s="9"/>
    </row>
    <row r="37" spans="1:16" ht="15.75">
      <c r="A37" s="29" t="s">
        <v>45</v>
      </c>
      <c r="B37" s="30"/>
      <c r="C37" s="31"/>
      <c r="D37" s="32">
        <f t="shared" ref="D37:M37" si="7">SUM(D38:D51)</f>
        <v>1664520</v>
      </c>
      <c r="E37" s="32">
        <f t="shared" si="7"/>
        <v>3051405</v>
      </c>
      <c r="F37" s="32">
        <f t="shared" si="7"/>
        <v>0</v>
      </c>
      <c r="G37" s="32">
        <f t="shared" si="7"/>
        <v>1501014</v>
      </c>
      <c r="H37" s="32">
        <f t="shared" si="7"/>
        <v>0</v>
      </c>
      <c r="I37" s="32">
        <f t="shared" si="7"/>
        <v>18436026</v>
      </c>
      <c r="J37" s="32">
        <f t="shared" si="7"/>
        <v>240000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24892965</v>
      </c>
      <c r="O37" s="45">
        <f t="shared" ref="O37:O68" si="8">(N37/O$70)</f>
        <v>582.71413188510962</v>
      </c>
      <c r="P37" s="10"/>
    </row>
    <row r="38" spans="1:16">
      <c r="A38" s="12"/>
      <c r="B38" s="25">
        <v>341.2</v>
      </c>
      <c r="C38" s="20" t="s">
        <v>115</v>
      </c>
      <c r="D38" s="46">
        <v>424139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240000</v>
      </c>
      <c r="K38" s="46">
        <v>0</v>
      </c>
      <c r="L38" s="46">
        <v>0</v>
      </c>
      <c r="M38" s="46">
        <v>0</v>
      </c>
      <c r="N38" s="46">
        <f t="shared" ref="N38:N51" si="9">SUM(D38:M38)</f>
        <v>664139</v>
      </c>
      <c r="O38" s="47">
        <f t="shared" si="8"/>
        <v>15.546688826985651</v>
      </c>
      <c r="P38" s="9"/>
    </row>
    <row r="39" spans="1:16">
      <c r="A39" s="12"/>
      <c r="B39" s="25">
        <v>341.9</v>
      </c>
      <c r="C39" s="20" t="s">
        <v>116</v>
      </c>
      <c r="D39" s="46">
        <v>174363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174363</v>
      </c>
      <c r="O39" s="47">
        <f t="shared" si="8"/>
        <v>4.0816264425665398</v>
      </c>
      <c r="P39" s="9"/>
    </row>
    <row r="40" spans="1:16">
      <c r="A40" s="12"/>
      <c r="B40" s="25">
        <v>342.1</v>
      </c>
      <c r="C40" s="20" t="s">
        <v>90</v>
      </c>
      <c r="D40" s="46">
        <v>214928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214928</v>
      </c>
      <c r="O40" s="47">
        <f t="shared" si="8"/>
        <v>5.0312039139492963</v>
      </c>
      <c r="P40" s="9"/>
    </row>
    <row r="41" spans="1:16">
      <c r="A41" s="12"/>
      <c r="B41" s="25">
        <v>342.5</v>
      </c>
      <c r="C41" s="20" t="s">
        <v>50</v>
      </c>
      <c r="D41" s="46">
        <v>0</v>
      </c>
      <c r="E41" s="46">
        <v>869830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869830</v>
      </c>
      <c r="O41" s="47">
        <f t="shared" si="8"/>
        <v>20.361665769329807</v>
      </c>
      <c r="P41" s="9"/>
    </row>
    <row r="42" spans="1:16">
      <c r="A42" s="12"/>
      <c r="B42" s="25">
        <v>343.3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7777659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7777659</v>
      </c>
      <c r="O42" s="47">
        <f t="shared" si="8"/>
        <v>182.06556801423255</v>
      </c>
      <c r="P42" s="9"/>
    </row>
    <row r="43" spans="1:16">
      <c r="A43" s="12"/>
      <c r="B43" s="25">
        <v>343.4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1730562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1730562</v>
      </c>
      <c r="O43" s="47">
        <f t="shared" si="8"/>
        <v>40.510358388539061</v>
      </c>
      <c r="P43" s="9"/>
    </row>
    <row r="44" spans="1:16">
      <c r="A44" s="12"/>
      <c r="B44" s="25">
        <v>343.5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8916709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8916709</v>
      </c>
      <c r="O44" s="47">
        <f t="shared" si="8"/>
        <v>208.72934759708795</v>
      </c>
      <c r="P44" s="9"/>
    </row>
    <row r="45" spans="1:16">
      <c r="A45" s="12"/>
      <c r="B45" s="25">
        <v>343.6</v>
      </c>
      <c r="C45" s="20" t="s">
        <v>54</v>
      </c>
      <c r="D45" s="46">
        <v>0</v>
      </c>
      <c r="E45" s="46">
        <v>1933285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1933285</v>
      </c>
      <c r="O45" s="47">
        <f t="shared" si="8"/>
        <v>45.255858049111637</v>
      </c>
      <c r="P45" s="9"/>
    </row>
    <row r="46" spans="1:16">
      <c r="A46" s="12"/>
      <c r="B46" s="25">
        <v>343.9</v>
      </c>
      <c r="C46" s="20" t="s">
        <v>55</v>
      </c>
      <c r="D46" s="46">
        <v>3547</v>
      </c>
      <c r="E46" s="46">
        <v>0</v>
      </c>
      <c r="F46" s="46">
        <v>0</v>
      </c>
      <c r="G46" s="46">
        <v>0</v>
      </c>
      <c r="H46" s="46">
        <v>0</v>
      </c>
      <c r="I46" s="46">
        <v>11096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14643</v>
      </c>
      <c r="O46" s="47">
        <f t="shared" si="8"/>
        <v>0.34277487768908449</v>
      </c>
      <c r="P46" s="9"/>
    </row>
    <row r="47" spans="1:16">
      <c r="A47" s="12"/>
      <c r="B47" s="25">
        <v>344.9</v>
      </c>
      <c r="C47" s="20" t="s">
        <v>117</v>
      </c>
      <c r="D47" s="46">
        <v>8965</v>
      </c>
      <c r="E47" s="46">
        <v>0</v>
      </c>
      <c r="F47" s="46">
        <v>0</v>
      </c>
      <c r="G47" s="46">
        <v>1501014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1509979</v>
      </c>
      <c r="O47" s="47">
        <f t="shared" si="8"/>
        <v>35.346777780378751</v>
      </c>
      <c r="P47" s="9"/>
    </row>
    <row r="48" spans="1:16">
      <c r="A48" s="12"/>
      <c r="B48" s="25">
        <v>347.1</v>
      </c>
      <c r="C48" s="20" t="s">
        <v>57</v>
      </c>
      <c r="D48" s="46">
        <v>11745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11745</v>
      </c>
      <c r="O48" s="47">
        <f t="shared" si="8"/>
        <v>0.27493621105362953</v>
      </c>
      <c r="P48" s="9"/>
    </row>
    <row r="49" spans="1:16">
      <c r="A49" s="12"/>
      <c r="B49" s="25">
        <v>347.2</v>
      </c>
      <c r="C49" s="20" t="s">
        <v>58</v>
      </c>
      <c r="D49" s="46">
        <v>748377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748377</v>
      </c>
      <c r="O49" s="47">
        <f t="shared" si="8"/>
        <v>17.518598281794986</v>
      </c>
      <c r="P49" s="9"/>
    </row>
    <row r="50" spans="1:16">
      <c r="A50" s="12"/>
      <c r="B50" s="25">
        <v>347.3</v>
      </c>
      <c r="C50" s="20" t="s">
        <v>59</v>
      </c>
      <c r="D50" s="46">
        <v>2175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2175</v>
      </c>
      <c r="O50" s="47">
        <f t="shared" si="8"/>
        <v>5.0914113158079546E-2</v>
      </c>
      <c r="P50" s="9"/>
    </row>
    <row r="51" spans="1:16">
      <c r="A51" s="12"/>
      <c r="B51" s="25">
        <v>349</v>
      </c>
      <c r="C51" s="20" t="s">
        <v>1</v>
      </c>
      <c r="D51" s="46">
        <v>76281</v>
      </c>
      <c r="E51" s="46">
        <v>248290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324571</v>
      </c>
      <c r="O51" s="47">
        <f t="shared" si="8"/>
        <v>7.5978136192326602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SUM(D53:D55)</f>
        <v>302089</v>
      </c>
      <c r="E52" s="32">
        <f t="shared" si="10"/>
        <v>59377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361466</v>
      </c>
      <c r="O52" s="45">
        <f t="shared" si="8"/>
        <v>8.4614808399073009</v>
      </c>
      <c r="P52" s="10"/>
    </row>
    <row r="53" spans="1:16">
      <c r="A53" s="13"/>
      <c r="B53" s="39">
        <v>351.1</v>
      </c>
      <c r="C53" s="21" t="s">
        <v>124</v>
      </c>
      <c r="D53" s="46">
        <v>154768</v>
      </c>
      <c r="E53" s="46">
        <v>59377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214145</v>
      </c>
      <c r="O53" s="47">
        <f t="shared" si="8"/>
        <v>5.012874833212388</v>
      </c>
      <c r="P53" s="9"/>
    </row>
    <row r="54" spans="1:16">
      <c r="A54" s="13"/>
      <c r="B54" s="39">
        <v>354</v>
      </c>
      <c r="C54" s="21" t="s">
        <v>64</v>
      </c>
      <c r="D54" s="46">
        <v>128717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128717</v>
      </c>
      <c r="O54" s="47">
        <f t="shared" si="8"/>
        <v>3.013108921088977</v>
      </c>
      <c r="P54" s="9"/>
    </row>
    <row r="55" spans="1:16">
      <c r="A55" s="13"/>
      <c r="B55" s="39">
        <v>359</v>
      </c>
      <c r="C55" s="21" t="s">
        <v>65</v>
      </c>
      <c r="D55" s="46">
        <v>18604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18604</v>
      </c>
      <c r="O55" s="47">
        <f t="shared" si="8"/>
        <v>0.43549708560593647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SUM(D57:D64)</f>
        <v>5385151</v>
      </c>
      <c r="E56" s="32">
        <f t="shared" si="12"/>
        <v>5821882</v>
      </c>
      <c r="F56" s="32">
        <f t="shared" si="12"/>
        <v>0</v>
      </c>
      <c r="G56" s="32">
        <f t="shared" si="12"/>
        <v>388449</v>
      </c>
      <c r="H56" s="32">
        <f t="shared" si="12"/>
        <v>0</v>
      </c>
      <c r="I56" s="32">
        <f t="shared" si="12"/>
        <v>455888</v>
      </c>
      <c r="J56" s="32">
        <f t="shared" si="12"/>
        <v>81107</v>
      </c>
      <c r="K56" s="32">
        <f t="shared" si="12"/>
        <v>5660973</v>
      </c>
      <c r="L56" s="32">
        <f t="shared" si="12"/>
        <v>0</v>
      </c>
      <c r="M56" s="32">
        <f t="shared" si="12"/>
        <v>0</v>
      </c>
      <c r="N56" s="32">
        <f t="shared" si="11"/>
        <v>17793450</v>
      </c>
      <c r="O56" s="45">
        <f t="shared" si="8"/>
        <v>416.52309276902548</v>
      </c>
      <c r="P56" s="10"/>
    </row>
    <row r="57" spans="1:16">
      <c r="A57" s="12"/>
      <c r="B57" s="25">
        <v>361.1</v>
      </c>
      <c r="C57" s="20" t="s">
        <v>67</v>
      </c>
      <c r="D57" s="46">
        <v>301763</v>
      </c>
      <c r="E57" s="46">
        <v>337469</v>
      </c>
      <c r="F57" s="46">
        <v>0</v>
      </c>
      <c r="G57" s="46">
        <v>274480</v>
      </c>
      <c r="H57" s="46">
        <v>0</v>
      </c>
      <c r="I57" s="46">
        <v>367656</v>
      </c>
      <c r="J57" s="46">
        <v>15410</v>
      </c>
      <c r="K57" s="46">
        <v>500833</v>
      </c>
      <c r="L57" s="46">
        <v>0</v>
      </c>
      <c r="M57" s="46">
        <v>0</v>
      </c>
      <c r="N57" s="46">
        <f t="shared" si="11"/>
        <v>1797611</v>
      </c>
      <c r="O57" s="47">
        <f t="shared" si="8"/>
        <v>42.079894192279781</v>
      </c>
      <c r="P57" s="9"/>
    </row>
    <row r="58" spans="1:16">
      <c r="A58" s="12"/>
      <c r="B58" s="25">
        <v>361.3</v>
      </c>
      <c r="C58" s="20" t="s">
        <v>68</v>
      </c>
      <c r="D58" s="46">
        <v>22196</v>
      </c>
      <c r="E58" s="46">
        <v>5207</v>
      </c>
      <c r="F58" s="46">
        <v>0</v>
      </c>
      <c r="G58" s="46">
        <v>29024</v>
      </c>
      <c r="H58" s="46">
        <v>0</v>
      </c>
      <c r="I58" s="46">
        <v>28197</v>
      </c>
      <c r="J58" s="46">
        <v>2099</v>
      </c>
      <c r="K58" s="46">
        <v>3099622</v>
      </c>
      <c r="L58" s="46">
        <v>0</v>
      </c>
      <c r="M58" s="46">
        <v>0</v>
      </c>
      <c r="N58" s="46">
        <f t="shared" ref="N58:N64" si="13">SUM(D58:M58)</f>
        <v>3186345</v>
      </c>
      <c r="O58" s="47">
        <f t="shared" si="8"/>
        <v>74.588473512956767</v>
      </c>
      <c r="P58" s="9"/>
    </row>
    <row r="59" spans="1:16">
      <c r="A59" s="12"/>
      <c r="B59" s="25">
        <v>361.4</v>
      </c>
      <c r="C59" s="20" t="s">
        <v>118</v>
      </c>
      <c r="D59" s="46">
        <v>8826</v>
      </c>
      <c r="E59" s="46">
        <v>9341</v>
      </c>
      <c r="F59" s="46">
        <v>0</v>
      </c>
      <c r="G59" s="46">
        <v>8155</v>
      </c>
      <c r="H59" s="46">
        <v>0</v>
      </c>
      <c r="I59" s="46">
        <v>10385</v>
      </c>
      <c r="J59" s="46">
        <v>467</v>
      </c>
      <c r="K59" s="46">
        <v>-76945</v>
      </c>
      <c r="L59" s="46">
        <v>0</v>
      </c>
      <c r="M59" s="46">
        <v>0</v>
      </c>
      <c r="N59" s="46">
        <f t="shared" si="13"/>
        <v>-39771</v>
      </c>
      <c r="O59" s="47">
        <f t="shared" si="8"/>
        <v>-0.93099089398160073</v>
      </c>
      <c r="P59" s="9"/>
    </row>
    <row r="60" spans="1:16">
      <c r="A60" s="12"/>
      <c r="B60" s="25">
        <v>364</v>
      </c>
      <c r="C60" s="20" t="s">
        <v>119</v>
      </c>
      <c r="D60" s="46">
        <v>52581</v>
      </c>
      <c r="E60" s="46">
        <v>5465520</v>
      </c>
      <c r="F60" s="46">
        <v>0</v>
      </c>
      <c r="G60" s="46">
        <v>49888</v>
      </c>
      <c r="H60" s="46">
        <v>0</v>
      </c>
      <c r="I60" s="46">
        <v>18739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5586728</v>
      </c>
      <c r="O60" s="47">
        <f t="shared" si="8"/>
        <v>130.77852945995926</v>
      </c>
      <c r="P60" s="9"/>
    </row>
    <row r="61" spans="1:16">
      <c r="A61" s="12"/>
      <c r="B61" s="25">
        <v>366</v>
      </c>
      <c r="C61" s="20" t="s">
        <v>70</v>
      </c>
      <c r="D61" s="46">
        <v>197753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197753</v>
      </c>
      <c r="O61" s="47">
        <f t="shared" si="8"/>
        <v>4.6291579859079102</v>
      </c>
      <c r="P61" s="9"/>
    </row>
    <row r="62" spans="1:16">
      <c r="A62" s="12"/>
      <c r="B62" s="25">
        <v>368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2137463</v>
      </c>
      <c r="L62" s="46">
        <v>0</v>
      </c>
      <c r="M62" s="46">
        <v>0</v>
      </c>
      <c r="N62" s="46">
        <f t="shared" si="13"/>
        <v>2137463</v>
      </c>
      <c r="O62" s="47">
        <f t="shared" si="8"/>
        <v>50.035417495727899</v>
      </c>
      <c r="P62" s="9"/>
    </row>
    <row r="63" spans="1:16">
      <c r="A63" s="12"/>
      <c r="B63" s="25">
        <v>369.3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63131</v>
      </c>
      <c r="K63" s="46">
        <v>0</v>
      </c>
      <c r="L63" s="46">
        <v>0</v>
      </c>
      <c r="M63" s="46">
        <v>0</v>
      </c>
      <c r="N63" s="46">
        <f t="shared" si="13"/>
        <v>63131</v>
      </c>
      <c r="O63" s="47">
        <f t="shared" si="8"/>
        <v>1.4778201736932044</v>
      </c>
      <c r="P63" s="9"/>
    </row>
    <row r="64" spans="1:16">
      <c r="A64" s="12"/>
      <c r="B64" s="25">
        <v>369.9</v>
      </c>
      <c r="C64" s="20" t="s">
        <v>73</v>
      </c>
      <c r="D64" s="46">
        <v>4802032</v>
      </c>
      <c r="E64" s="46">
        <v>4345</v>
      </c>
      <c r="F64" s="46">
        <v>0</v>
      </c>
      <c r="G64" s="46">
        <v>26902</v>
      </c>
      <c r="H64" s="46">
        <v>0</v>
      </c>
      <c r="I64" s="46">
        <v>30911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4864190</v>
      </c>
      <c r="O64" s="47">
        <f t="shared" si="8"/>
        <v>113.86479084248226</v>
      </c>
      <c r="P64" s="9"/>
    </row>
    <row r="65" spans="1:119" ht="15.75">
      <c r="A65" s="29" t="s">
        <v>47</v>
      </c>
      <c r="B65" s="30"/>
      <c r="C65" s="31"/>
      <c r="D65" s="32">
        <f t="shared" ref="D65:M65" si="14">SUM(D66:D67)</f>
        <v>0</v>
      </c>
      <c r="E65" s="32">
        <f t="shared" si="14"/>
        <v>1290121</v>
      </c>
      <c r="F65" s="32">
        <f t="shared" si="14"/>
        <v>0</v>
      </c>
      <c r="G65" s="32">
        <f t="shared" si="14"/>
        <v>2250000</v>
      </c>
      <c r="H65" s="32">
        <f t="shared" si="14"/>
        <v>0</v>
      </c>
      <c r="I65" s="32">
        <f t="shared" si="14"/>
        <v>924747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4464868</v>
      </c>
      <c r="O65" s="45">
        <f t="shared" si="8"/>
        <v>104.51714693696013</v>
      </c>
      <c r="P65" s="9"/>
    </row>
    <row r="66" spans="1:119">
      <c r="A66" s="12"/>
      <c r="B66" s="25">
        <v>381</v>
      </c>
      <c r="C66" s="20" t="s">
        <v>74</v>
      </c>
      <c r="D66" s="46">
        <v>0</v>
      </c>
      <c r="E66" s="46">
        <v>1290121</v>
      </c>
      <c r="F66" s="46">
        <v>0</v>
      </c>
      <c r="G66" s="46">
        <v>2250000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3540121</v>
      </c>
      <c r="O66" s="47">
        <f t="shared" si="8"/>
        <v>82.869940775767219</v>
      </c>
      <c r="P66" s="9"/>
    </row>
    <row r="67" spans="1:119" ht="15.75" thickBot="1">
      <c r="A67" s="12"/>
      <c r="B67" s="25">
        <v>389.8</v>
      </c>
      <c r="C67" s="20" t="s">
        <v>120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924747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924747</v>
      </c>
      <c r="O67" s="47">
        <f t="shared" si="8"/>
        <v>21.647206161192912</v>
      </c>
      <c r="P67" s="9"/>
    </row>
    <row r="68" spans="1:119" ht="16.5" thickBot="1">
      <c r="A68" s="14" t="s">
        <v>61</v>
      </c>
      <c r="B68" s="23"/>
      <c r="C68" s="22"/>
      <c r="D68" s="15">
        <f t="shared" ref="D68:M68" si="15">SUM(D5,D15,D28,D37,D52,D56,D65)</f>
        <v>30258254</v>
      </c>
      <c r="E68" s="15">
        <f t="shared" si="15"/>
        <v>13327075</v>
      </c>
      <c r="F68" s="15">
        <f t="shared" si="15"/>
        <v>0</v>
      </c>
      <c r="G68" s="15">
        <f t="shared" si="15"/>
        <v>4832041</v>
      </c>
      <c r="H68" s="15">
        <f t="shared" si="15"/>
        <v>0</v>
      </c>
      <c r="I68" s="15">
        <f t="shared" si="15"/>
        <v>19816661</v>
      </c>
      <c r="J68" s="15">
        <f t="shared" si="15"/>
        <v>321107</v>
      </c>
      <c r="K68" s="15">
        <f t="shared" si="15"/>
        <v>5660973</v>
      </c>
      <c r="L68" s="15">
        <f t="shared" si="15"/>
        <v>0</v>
      </c>
      <c r="M68" s="15">
        <f t="shared" si="15"/>
        <v>0</v>
      </c>
      <c r="N68" s="15">
        <f>SUM(D68:M68)</f>
        <v>74216111</v>
      </c>
      <c r="O68" s="38">
        <f t="shared" si="8"/>
        <v>1737.3091832673986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125</v>
      </c>
      <c r="M70" s="48"/>
      <c r="N70" s="48"/>
      <c r="O70" s="43">
        <v>42719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2023-05-15T17:17:40Z</cp:lastPrinted>
  <dcterms:created xsi:type="dcterms:W3CDTF">2000-08-31T21:26:31Z</dcterms:created>
  <dcterms:modified xsi:type="dcterms:W3CDTF">2023-05-15T19:22:49Z</dcterms:modified>
</cp:coreProperties>
</file>