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'2008'!$A$1:$O$74</definedName>
    <definedName name="_xlnm.Print_Area" localSheetId="13">'2009'!$A$1:$O$79</definedName>
    <definedName name="_xlnm.Print_Area" localSheetId="12">'2010'!$A$1:$O$77</definedName>
    <definedName name="_xlnm.Print_Area" localSheetId="11">'2011'!$A$1:$O$79</definedName>
    <definedName name="_xlnm.Print_Area" localSheetId="10">'2012'!$A$1:$O$77</definedName>
    <definedName name="_xlnm.Print_Area" localSheetId="9">'2013'!$A$1:$O$77</definedName>
    <definedName name="_xlnm.Print_Area" localSheetId="8">'2014'!$A$1:$O$78</definedName>
    <definedName name="_xlnm.Print_Area" localSheetId="7">'2015'!$A$1:$O$79</definedName>
    <definedName name="_xlnm.Print_Area" localSheetId="6">'2016'!$A$1:$O$77</definedName>
    <definedName name="_xlnm.Print_Area" localSheetId="5">'2017'!$A$1:$O$77</definedName>
    <definedName name="_xlnm.Print_Area" localSheetId="4">'2018'!$A$1:$O$73</definedName>
    <definedName name="_xlnm.Print_Area" localSheetId="3">'2019'!$A$1:$O$72</definedName>
    <definedName name="_xlnm.Print_Area" localSheetId="2">'2020'!$A$1:$O$68</definedName>
    <definedName name="_xlnm.Print_Area" localSheetId="1">'2021'!$A$1:$P$72</definedName>
    <definedName name="_xlnm.Print_Area" localSheetId="0">'2022'!$A$1:$P$69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4" i="47" l="1"/>
  <c r="P64" i="47" s="1"/>
  <c r="N63" i="47"/>
  <c r="M63" i="47"/>
  <c r="L63" i="47"/>
  <c r="K63" i="47"/>
  <c r="J63" i="47"/>
  <c r="I63" i="47"/>
  <c r="H63" i="47"/>
  <c r="G63" i="47"/>
  <c r="F63" i="47"/>
  <c r="E63" i="47"/>
  <c r="D63" i="47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N52" i="47"/>
  <c r="M52" i="47"/>
  <c r="L52" i="47"/>
  <c r="K52" i="47"/>
  <c r="J52" i="47"/>
  <c r="I52" i="47"/>
  <c r="H52" i="47"/>
  <c r="G52" i="47"/>
  <c r="F52" i="47"/>
  <c r="E52" i="47"/>
  <c r="D52" i="47"/>
  <c r="O51" i="47"/>
  <c r="P51" i="47" s="1"/>
  <c r="O50" i="47"/>
  <c r="P50" i="47" s="1"/>
  <c r="O49" i="47"/>
  <c r="P49" i="47" s="1"/>
  <c r="O48" i="47"/>
  <c r="P48" i="47" s="1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3" i="47" l="1"/>
  <c r="P63" i="47" s="1"/>
  <c r="O52" i="47"/>
  <c r="P52" i="47" s="1"/>
  <c r="O47" i="47"/>
  <c r="P47" i="47" s="1"/>
  <c r="O34" i="47"/>
  <c r="P34" i="47" s="1"/>
  <c r="O23" i="47"/>
  <c r="P23" i="47" s="1"/>
  <c r="L65" i="47"/>
  <c r="E65" i="47"/>
  <c r="M65" i="47"/>
  <c r="I65" i="47"/>
  <c r="J65" i="47"/>
  <c r="N65" i="47"/>
  <c r="D65" i="47"/>
  <c r="G65" i="47"/>
  <c r="K65" i="47"/>
  <c r="F65" i="47"/>
  <c r="H65" i="47"/>
  <c r="O15" i="47"/>
  <c r="P15" i="47" s="1"/>
  <c r="O5" i="47"/>
  <c r="P5" i="47" s="1"/>
  <c r="O67" i="46"/>
  <c r="P67" i="46" s="1"/>
  <c r="N66" i="46"/>
  <c r="M66" i="46"/>
  <c r="L66" i="46"/>
  <c r="K66" i="46"/>
  <c r="J66" i="46"/>
  <c r="I66" i="46"/>
  <c r="H66" i="46"/>
  <c r="G66" i="46"/>
  <c r="F66" i="46"/>
  <c r="E66" i="46"/>
  <c r="D66" i="46"/>
  <c r="O65" i="46"/>
  <c r="P65" i="46" s="1"/>
  <c r="O64" i="46"/>
  <c r="P64" i="46"/>
  <c r="O63" i="46"/>
  <c r="P63" i="46"/>
  <c r="O62" i="46"/>
  <c r="P62" i="46"/>
  <c r="O61" i="46"/>
  <c r="P61" i="46"/>
  <c r="O60" i="46"/>
  <c r="P60" i="46" s="1"/>
  <c r="O59" i="46"/>
  <c r="P59" i="46" s="1"/>
  <c r="O58" i="46"/>
  <c r="P58" i="46"/>
  <c r="O57" i="46"/>
  <c r="P57" i="46"/>
  <c r="O56" i="46"/>
  <c r="P56" i="46"/>
  <c r="O55" i="46"/>
  <c r="P55" i="46"/>
  <c r="N54" i="46"/>
  <c r="M54" i="46"/>
  <c r="L54" i="46"/>
  <c r="K54" i="46"/>
  <c r="J54" i="46"/>
  <c r="I54" i="46"/>
  <c r="H54" i="46"/>
  <c r="G54" i="46"/>
  <c r="F54" i="46"/>
  <c r="E54" i="46"/>
  <c r="D54" i="46"/>
  <c r="O53" i="46"/>
  <c r="P53" i="46" s="1"/>
  <c r="O52" i="46"/>
  <c r="P52" i="46" s="1"/>
  <c r="O51" i="46"/>
  <c r="P51" i="46" s="1"/>
  <c r="O50" i="46"/>
  <c r="P50" i="46" s="1"/>
  <c r="O49" i="46"/>
  <c r="P49" i="46" s="1"/>
  <c r="O48" i="46"/>
  <c r="P48" i="46"/>
  <c r="N47" i="46"/>
  <c r="M47" i="46"/>
  <c r="L47" i="46"/>
  <c r="K47" i="46"/>
  <c r="J47" i="46"/>
  <c r="I47" i="46"/>
  <c r="H47" i="46"/>
  <c r="G47" i="46"/>
  <c r="F47" i="46"/>
  <c r="E47" i="46"/>
  <c r="D47" i="46"/>
  <c r="O46" i="46"/>
  <c r="P46" i="46"/>
  <c r="O45" i="46"/>
  <c r="P45" i="46" s="1"/>
  <c r="O44" i="46"/>
  <c r="P44" i="46" s="1"/>
  <c r="O43" i="46"/>
  <c r="P43" i="46" s="1"/>
  <c r="O42" i="46"/>
  <c r="P42" i="46"/>
  <c r="O41" i="46"/>
  <c r="P41" i="46"/>
  <c r="O40" i="46"/>
  <c r="P40" i="46"/>
  <c r="O39" i="46"/>
  <c r="P39" i="46" s="1"/>
  <c r="O38" i="46"/>
  <c r="P38" i="46" s="1"/>
  <c r="O37" i="46"/>
  <c r="P37" i="46" s="1"/>
  <c r="O36" i="46"/>
  <c r="P36" i="46"/>
  <c r="O35" i="46"/>
  <c r="P35" i="46"/>
  <c r="O34" i="46"/>
  <c r="P34" i="46"/>
  <c r="N33" i="46"/>
  <c r="M33" i="46"/>
  <c r="L33" i="46"/>
  <c r="K33" i="46"/>
  <c r="J33" i="46"/>
  <c r="I33" i="46"/>
  <c r="H33" i="46"/>
  <c r="G33" i="46"/>
  <c r="F33" i="46"/>
  <c r="E33" i="46"/>
  <c r="D33" i="46"/>
  <c r="O32" i="46"/>
  <c r="P32" i="46" s="1"/>
  <c r="O31" i="46"/>
  <c r="P31" i="46" s="1"/>
  <c r="O30" i="46"/>
  <c r="P30" i="46" s="1"/>
  <c r="O29" i="46"/>
  <c r="P29" i="46" s="1"/>
  <c r="O28" i="46"/>
  <c r="P28" i="46" s="1"/>
  <c r="O27" i="46"/>
  <c r="P27" i="46"/>
  <c r="O26" i="46"/>
  <c r="P26" i="46" s="1"/>
  <c r="O25" i="46"/>
  <c r="P25" i="46" s="1"/>
  <c r="O24" i="46"/>
  <c r="P24" i="46" s="1"/>
  <c r="O23" i="46"/>
  <c r="P23" i="46" s="1"/>
  <c r="N22" i="46"/>
  <c r="M22" i="46"/>
  <c r="L22" i="46"/>
  <c r="K22" i="46"/>
  <c r="J22" i="46"/>
  <c r="J68" i="46" s="1"/>
  <c r="I22" i="46"/>
  <c r="H22" i="46"/>
  <c r="G22" i="46"/>
  <c r="F22" i="46"/>
  <c r="E22" i="46"/>
  <c r="D22" i="46"/>
  <c r="O21" i="46"/>
  <c r="P21" i="46" s="1"/>
  <c r="O20" i="46"/>
  <c r="P20" i="46"/>
  <c r="O19" i="46"/>
  <c r="P19" i="46"/>
  <c r="O18" i="46"/>
  <c r="P18" i="46" s="1"/>
  <c r="O17" i="46"/>
  <c r="P17" i="46" s="1"/>
  <c r="O16" i="46"/>
  <c r="P16" i="46" s="1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 s="1"/>
  <c r="O12" i="46"/>
  <c r="P12" i="46"/>
  <c r="O11" i="46"/>
  <c r="P11" i="46" s="1"/>
  <c r="O10" i="46"/>
  <c r="P10" i="46" s="1"/>
  <c r="O9" i="46"/>
  <c r="P9" i="46" s="1"/>
  <c r="O8" i="46"/>
  <c r="P8" i="46" s="1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63" i="45"/>
  <c r="O63" i="45"/>
  <c r="M62" i="45"/>
  <c r="L62" i="45"/>
  <c r="K62" i="45"/>
  <c r="J62" i="45"/>
  <c r="I62" i="45"/>
  <c r="H62" i="45"/>
  <c r="G62" i="45"/>
  <c r="F62" i="45"/>
  <c r="E62" i="45"/>
  <c r="D62" i="45"/>
  <c r="N61" i="45"/>
  <c r="O61" i="45"/>
  <c r="N60" i="45"/>
  <c r="O60" i="45" s="1"/>
  <c r="N59" i="45"/>
  <c r="O59" i="45" s="1"/>
  <c r="N58" i="45"/>
  <c r="O58" i="45" s="1"/>
  <c r="N57" i="45"/>
  <c r="O57" i="45" s="1"/>
  <c r="N56" i="45"/>
  <c r="O56" i="45" s="1"/>
  <c r="N55" i="45"/>
  <c r="O55" i="45"/>
  <c r="N54" i="45"/>
  <c r="O54" i="45" s="1"/>
  <c r="N53" i="45"/>
  <c r="O53" i="45" s="1"/>
  <c r="M52" i="45"/>
  <c r="L52" i="45"/>
  <c r="K52" i="45"/>
  <c r="J52" i="45"/>
  <c r="I52" i="45"/>
  <c r="H52" i="45"/>
  <c r="G52" i="45"/>
  <c r="F52" i="45"/>
  <c r="E52" i="45"/>
  <c r="D52" i="45"/>
  <c r="N51" i="45"/>
  <c r="O51" i="45" s="1"/>
  <c r="N50" i="45"/>
  <c r="O50" i="45" s="1"/>
  <c r="N49" i="45"/>
  <c r="O49" i="45" s="1"/>
  <c r="N48" i="45"/>
  <c r="O48" i="45" s="1"/>
  <c r="N47" i="45"/>
  <c r="O47" i="45"/>
  <c r="M46" i="45"/>
  <c r="L46" i="45"/>
  <c r="K46" i="45"/>
  <c r="J46" i="45"/>
  <c r="I46" i="45"/>
  <c r="H46" i="45"/>
  <c r="G46" i="45"/>
  <c r="F46" i="45"/>
  <c r="E46" i="45"/>
  <c r="D46" i="45"/>
  <c r="N45" i="45"/>
  <c r="O45" i="45"/>
  <c r="N44" i="45"/>
  <c r="O44" i="45" s="1"/>
  <c r="N43" i="45"/>
  <c r="O43" i="45" s="1"/>
  <c r="N42" i="45"/>
  <c r="O42" i="45" s="1"/>
  <c r="N41" i="45"/>
  <c r="O41" i="45" s="1"/>
  <c r="N40" i="45"/>
  <c r="O40" i="45" s="1"/>
  <c r="N39" i="45"/>
  <c r="O39" i="45"/>
  <c r="N38" i="45"/>
  <c r="O38" i="45" s="1"/>
  <c r="N37" i="45"/>
  <c r="O37" i="45" s="1"/>
  <c r="N36" i="45"/>
  <c r="O36" i="45" s="1"/>
  <c r="N35" i="45"/>
  <c r="O35" i="45" s="1"/>
  <c r="N34" i="45"/>
  <c r="O34" i="45" s="1"/>
  <c r="N33" i="45"/>
  <c r="O33" i="45"/>
  <c r="M32" i="45"/>
  <c r="L32" i="45"/>
  <c r="K32" i="45"/>
  <c r="J32" i="45"/>
  <c r="I32" i="45"/>
  <c r="H32" i="45"/>
  <c r="G32" i="45"/>
  <c r="F32" i="45"/>
  <c r="E32" i="45"/>
  <c r="D32" i="45"/>
  <c r="N31" i="45"/>
  <c r="O31" i="45"/>
  <c r="N30" i="45"/>
  <c r="O30" i="45" s="1"/>
  <c r="N29" i="45"/>
  <c r="O29" i="45" s="1"/>
  <c r="N28" i="45"/>
  <c r="O28" i="45" s="1"/>
  <c r="N27" i="45"/>
  <c r="O27" i="45" s="1"/>
  <c r="N26" i="45"/>
  <c r="O26" i="45" s="1"/>
  <c r="N25" i="45"/>
  <c r="O25" i="45"/>
  <c r="N24" i="45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 s="1"/>
  <c r="N19" i="45"/>
  <c r="O19" i="45" s="1"/>
  <c r="N18" i="45"/>
  <c r="O18" i="45" s="1"/>
  <c r="N17" i="45"/>
  <c r="O17" i="45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 s="1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67" i="44"/>
  <c r="O67" i="44" s="1"/>
  <c r="M66" i="44"/>
  <c r="L66" i="44"/>
  <c r="K66" i="44"/>
  <c r="J66" i="44"/>
  <c r="I66" i="44"/>
  <c r="H66" i="44"/>
  <c r="G66" i="44"/>
  <c r="F66" i="44"/>
  <c r="E66" i="44"/>
  <c r="D66" i="44"/>
  <c r="N65" i="44"/>
  <c r="O65" i="44" s="1"/>
  <c r="N64" i="44"/>
  <c r="O64" i="44" s="1"/>
  <c r="N63" i="44"/>
  <c r="O63" i="44" s="1"/>
  <c r="N62" i="44"/>
  <c r="O62" i="44"/>
  <c r="N61" i="44"/>
  <c r="O61" i="44" s="1"/>
  <c r="N60" i="44"/>
  <c r="O60" i="44" s="1"/>
  <c r="N59" i="44"/>
  <c r="O59" i="44" s="1"/>
  <c r="N58" i="44"/>
  <c r="O58" i="44" s="1"/>
  <c r="N57" i="44"/>
  <c r="O57" i="44" s="1"/>
  <c r="N56" i="44"/>
  <c r="O56" i="44"/>
  <c r="M55" i="44"/>
  <c r="L55" i="44"/>
  <c r="K55" i="44"/>
  <c r="J55" i="44"/>
  <c r="I55" i="44"/>
  <c r="H55" i="44"/>
  <c r="G55" i="44"/>
  <c r="F55" i="44"/>
  <c r="E55" i="44"/>
  <c r="D55" i="44"/>
  <c r="N54" i="44"/>
  <c r="O54" i="44"/>
  <c r="N53" i="44"/>
  <c r="O53" i="44" s="1"/>
  <c r="N52" i="44"/>
  <c r="O52" i="44" s="1"/>
  <c r="N51" i="44"/>
  <c r="O51" i="44" s="1"/>
  <c r="N50" i="44"/>
  <c r="O50" i="44" s="1"/>
  <c r="M49" i="44"/>
  <c r="L49" i="44"/>
  <c r="K49" i="44"/>
  <c r="J49" i="44"/>
  <c r="I49" i="44"/>
  <c r="H49" i="44"/>
  <c r="G49" i="44"/>
  <c r="F49" i="44"/>
  <c r="E49" i="44"/>
  <c r="D49" i="44"/>
  <c r="N48" i="44"/>
  <c r="O48" i="44" s="1"/>
  <c r="N47" i="44"/>
  <c r="O47" i="44" s="1"/>
  <c r="N46" i="44"/>
  <c r="O46" i="44"/>
  <c r="N45" i="44"/>
  <c r="O45" i="44" s="1"/>
  <c r="N44" i="44"/>
  <c r="O44" i="44" s="1"/>
  <c r="N43" i="44"/>
  <c r="O43" i="44" s="1"/>
  <c r="N42" i="44"/>
  <c r="O42" i="44" s="1"/>
  <c r="N41" i="44"/>
  <c r="O41" i="44" s="1"/>
  <c r="N40" i="44"/>
  <c r="O40" i="44"/>
  <c r="N39" i="44"/>
  <c r="O39" i="44" s="1"/>
  <c r="N38" i="44"/>
  <c r="O38" i="44" s="1"/>
  <c r="N37" i="44"/>
  <c r="O37" i="44" s="1"/>
  <c r="N36" i="44"/>
  <c r="O36" i="44" s="1"/>
  <c r="M35" i="44"/>
  <c r="L35" i="44"/>
  <c r="K35" i="44"/>
  <c r="J35" i="44"/>
  <c r="I35" i="44"/>
  <c r="H35" i="44"/>
  <c r="G35" i="44"/>
  <c r="F35" i="44"/>
  <c r="E35" i="44"/>
  <c r="D35" i="44"/>
  <c r="N34" i="44"/>
  <c r="O34" i="44" s="1"/>
  <c r="N33" i="44"/>
  <c r="O33" i="44" s="1"/>
  <c r="N32" i="44"/>
  <c r="O32" i="44"/>
  <c r="N31" i="44"/>
  <c r="O31" i="44" s="1"/>
  <c r="N30" i="44"/>
  <c r="O30" i="44" s="1"/>
  <c r="N29" i="44"/>
  <c r="O29" i="44" s="1"/>
  <c r="N28" i="44"/>
  <c r="O28" i="44" s="1"/>
  <c r="N27" i="44"/>
  <c r="O27" i="44" s="1"/>
  <c r="N26" i="44"/>
  <c r="O26" i="44"/>
  <c r="N25" i="44"/>
  <c r="O25" i="44" s="1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 s="1"/>
  <c r="N20" i="44"/>
  <c r="O20" i="44" s="1"/>
  <c r="N19" i="44"/>
  <c r="O19" i="44" s="1"/>
  <c r="N18" i="44"/>
  <c r="O18" i="44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8" i="43"/>
  <c r="O68" i="43" s="1"/>
  <c r="N67" i="43"/>
  <c r="O67" i="43" s="1"/>
  <c r="N66" i="43"/>
  <c r="O66" i="43"/>
  <c r="M65" i="43"/>
  <c r="L65" i="43"/>
  <c r="K65" i="43"/>
  <c r="J65" i="43"/>
  <c r="I65" i="43"/>
  <c r="H65" i="43"/>
  <c r="G65" i="43"/>
  <c r="F65" i="43"/>
  <c r="E65" i="43"/>
  <c r="D65" i="43"/>
  <c r="N64" i="43"/>
  <c r="O64" i="43"/>
  <c r="N63" i="43"/>
  <c r="O63" i="43" s="1"/>
  <c r="N62" i="43"/>
  <c r="O62" i="43" s="1"/>
  <c r="N61" i="43"/>
  <c r="O61" i="43" s="1"/>
  <c r="N60" i="43"/>
  <c r="O60" i="43" s="1"/>
  <c r="N59" i="43"/>
  <c r="O59" i="43" s="1"/>
  <c r="N58" i="43"/>
  <c r="O58" i="43"/>
  <c r="N57" i="43"/>
  <c r="O57" i="43" s="1"/>
  <c r="N56" i="43"/>
  <c r="O56" i="43" s="1"/>
  <c r="N55" i="43"/>
  <c r="O55" i="43" s="1"/>
  <c r="M54" i="43"/>
  <c r="L54" i="43"/>
  <c r="K54" i="43"/>
  <c r="J54" i="43"/>
  <c r="I54" i="43"/>
  <c r="H54" i="43"/>
  <c r="G54" i="43"/>
  <c r="F54" i="43"/>
  <c r="E54" i="43"/>
  <c r="D54" i="43"/>
  <c r="N53" i="43"/>
  <c r="O53" i="43" s="1"/>
  <c r="N52" i="43"/>
  <c r="O52" i="43" s="1"/>
  <c r="N51" i="43"/>
  <c r="O51" i="43" s="1"/>
  <c r="N50" i="43"/>
  <c r="O50" i="43"/>
  <c r="N49" i="43"/>
  <c r="O49" i="43" s="1"/>
  <c r="N48" i="43"/>
  <c r="O48" i="43" s="1"/>
  <c r="M47" i="43"/>
  <c r="L47" i="43"/>
  <c r="K47" i="43"/>
  <c r="J47" i="43"/>
  <c r="I47" i="43"/>
  <c r="H47" i="43"/>
  <c r="G47" i="43"/>
  <c r="F47" i="43"/>
  <c r="E47" i="43"/>
  <c r="D47" i="43"/>
  <c r="N46" i="43"/>
  <c r="O46" i="43" s="1"/>
  <c r="N45" i="43"/>
  <c r="O45" i="43" s="1"/>
  <c r="N44" i="43"/>
  <c r="O44" i="43" s="1"/>
  <c r="N43" i="43"/>
  <c r="O43" i="43" s="1"/>
  <c r="N42" i="43"/>
  <c r="O42" i="43"/>
  <c r="N41" i="43"/>
  <c r="O41" i="43" s="1"/>
  <c r="N40" i="43"/>
  <c r="O40" i="43" s="1"/>
  <c r="N39" i="43"/>
  <c r="O39" i="43" s="1"/>
  <c r="N38" i="43"/>
  <c r="O38" i="43" s="1"/>
  <c r="N37" i="43"/>
  <c r="O37" i="43" s="1"/>
  <c r="N36" i="43"/>
  <c r="O36" i="43"/>
  <c r="N35" i="43"/>
  <c r="O35" i="43"/>
  <c r="N34" i="43"/>
  <c r="O34" i="43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N30" i="43"/>
  <c r="O30" i="43" s="1"/>
  <c r="N29" i="43"/>
  <c r="O29" i="43" s="1"/>
  <c r="N28" i="43"/>
  <c r="O28" i="43"/>
  <c r="N27" i="43"/>
  <c r="O27" i="43"/>
  <c r="N26" i="43"/>
  <c r="O26" i="43"/>
  <c r="N25" i="43"/>
  <c r="O25" i="43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 s="1"/>
  <c r="N20" i="43"/>
  <c r="O20" i="43"/>
  <c r="N19" i="43"/>
  <c r="O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 s="1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72" i="42"/>
  <c r="O72" i="42"/>
  <c r="N71" i="42"/>
  <c r="O71" i="42" s="1"/>
  <c r="M70" i="42"/>
  <c r="L70" i="42"/>
  <c r="K70" i="42"/>
  <c r="J70" i="42"/>
  <c r="I70" i="42"/>
  <c r="H70" i="42"/>
  <c r="G70" i="42"/>
  <c r="F70" i="42"/>
  <c r="E70" i="42"/>
  <c r="D70" i="42"/>
  <c r="N69" i="42"/>
  <c r="O69" i="42" s="1"/>
  <c r="N68" i="42"/>
  <c r="O68" i="42" s="1"/>
  <c r="N67" i="42"/>
  <c r="O67" i="42" s="1"/>
  <c r="N66" i="42"/>
  <c r="O66" i="42" s="1"/>
  <c r="N65" i="42"/>
  <c r="O65" i="42" s="1"/>
  <c r="N64" i="42"/>
  <c r="O64" i="42"/>
  <c r="N63" i="42"/>
  <c r="O63" i="42" s="1"/>
  <c r="N62" i="42"/>
  <c r="O62" i="42" s="1"/>
  <c r="N61" i="42"/>
  <c r="O61" i="42" s="1"/>
  <c r="N60" i="42"/>
  <c r="O60" i="42" s="1"/>
  <c r="N59" i="42"/>
  <c r="O59" i="42" s="1"/>
  <c r="M58" i="42"/>
  <c r="L58" i="42"/>
  <c r="K58" i="42"/>
  <c r="J58" i="42"/>
  <c r="I58" i="42"/>
  <c r="H58" i="42"/>
  <c r="G58" i="42"/>
  <c r="F58" i="42"/>
  <c r="E58" i="42"/>
  <c r="D58" i="42"/>
  <c r="N57" i="42"/>
  <c r="O57" i="42" s="1"/>
  <c r="N56" i="42"/>
  <c r="O56" i="42"/>
  <c r="N55" i="42"/>
  <c r="O55" i="42" s="1"/>
  <c r="N54" i="42"/>
  <c r="O54" i="42" s="1"/>
  <c r="N53" i="42"/>
  <c r="O53" i="42" s="1"/>
  <c r="N52" i="42"/>
  <c r="O52" i="42" s="1"/>
  <c r="M51" i="42"/>
  <c r="L51" i="42"/>
  <c r="K51" i="42"/>
  <c r="J51" i="42"/>
  <c r="I51" i="42"/>
  <c r="H51" i="42"/>
  <c r="G51" i="42"/>
  <c r="F51" i="42"/>
  <c r="E51" i="42"/>
  <c r="D51" i="42"/>
  <c r="N50" i="42"/>
  <c r="O50" i="42" s="1"/>
  <c r="N49" i="42"/>
  <c r="O49" i="42" s="1"/>
  <c r="N48" i="42"/>
  <c r="O48" i="42"/>
  <c r="N47" i="42"/>
  <c r="O47" i="42" s="1"/>
  <c r="N46" i="42"/>
  <c r="O46" i="42" s="1"/>
  <c r="N45" i="42"/>
  <c r="O45" i="42" s="1"/>
  <c r="N44" i="42"/>
  <c r="O44" i="42" s="1"/>
  <c r="N43" i="42"/>
  <c r="O43" i="42" s="1"/>
  <c r="N42" i="42"/>
  <c r="O42" i="42"/>
  <c r="N41" i="42"/>
  <c r="O41" i="42" s="1"/>
  <c r="N40" i="42"/>
  <c r="O40" i="42" s="1"/>
  <c r="N39" i="42"/>
  <c r="O39" i="42" s="1"/>
  <c r="N38" i="42"/>
  <c r="O38" i="42" s="1"/>
  <c r="N37" i="42"/>
  <c r="O37" i="42" s="1"/>
  <c r="M36" i="42"/>
  <c r="L36" i="42"/>
  <c r="K36" i="42"/>
  <c r="J36" i="42"/>
  <c r="I36" i="42"/>
  <c r="H36" i="42"/>
  <c r="G36" i="42"/>
  <c r="F36" i="42"/>
  <c r="E36" i="42"/>
  <c r="D36" i="42"/>
  <c r="N35" i="42"/>
  <c r="O35" i="42" s="1"/>
  <c r="N34" i="42"/>
  <c r="O34" i="42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/>
  <c r="N27" i="42"/>
  <c r="O27" i="42" s="1"/>
  <c r="N26" i="42"/>
  <c r="O26" i="42" s="1"/>
  <c r="N25" i="42"/>
  <c r="O25" i="42" s="1"/>
  <c r="N24" i="42"/>
  <c r="O24" i="42" s="1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/>
  <c r="N19" i="42"/>
  <c r="O19" i="42" s="1"/>
  <c r="N18" i="42"/>
  <c r="O18" i="42" s="1"/>
  <c r="N17" i="42"/>
  <c r="O17" i="42" s="1"/>
  <c r="N16" i="42"/>
  <c r="O16" i="42" s="1"/>
  <c r="M15" i="42"/>
  <c r="L15" i="42"/>
  <c r="K15" i="42"/>
  <c r="J15" i="42"/>
  <c r="N15" i="42" s="1"/>
  <c r="O15" i="42" s="1"/>
  <c r="I15" i="42"/>
  <c r="H15" i="42"/>
  <c r="G15" i="42"/>
  <c r="F15" i="42"/>
  <c r="E15" i="42"/>
  <c r="D15" i="42"/>
  <c r="N14" i="42"/>
  <c r="O14" i="42" s="1"/>
  <c r="N13" i="42"/>
  <c r="O13" i="42" s="1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72" i="41"/>
  <c r="O72" i="41"/>
  <c r="N71" i="41"/>
  <c r="O71" i="41" s="1"/>
  <c r="N70" i="41"/>
  <c r="O70" i="41" s="1"/>
  <c r="M69" i="41"/>
  <c r="L69" i="41"/>
  <c r="K69" i="41"/>
  <c r="J69" i="41"/>
  <c r="I69" i="41"/>
  <c r="H69" i="41"/>
  <c r="G69" i="41"/>
  <c r="F69" i="41"/>
  <c r="E69" i="41"/>
  <c r="D69" i="41"/>
  <c r="N68" i="41"/>
  <c r="O68" i="41" s="1"/>
  <c r="N67" i="41"/>
  <c r="O67" i="41" s="1"/>
  <c r="N66" i="41"/>
  <c r="O66" i="41" s="1"/>
  <c r="N65" i="41"/>
  <c r="O65" i="41" s="1"/>
  <c r="N64" i="41"/>
  <c r="O64" i="41"/>
  <c r="N63" i="41"/>
  <c r="O63" i="41" s="1"/>
  <c r="N62" i="41"/>
  <c r="O62" i="41" s="1"/>
  <c r="N61" i="41"/>
  <c r="O61" i="41" s="1"/>
  <c r="N60" i="41"/>
  <c r="O60" i="41" s="1"/>
  <c r="N59" i="41"/>
  <c r="O59" i="41" s="1"/>
  <c r="M58" i="41"/>
  <c r="L58" i="41"/>
  <c r="K58" i="41"/>
  <c r="J58" i="41"/>
  <c r="I58" i="41"/>
  <c r="H58" i="41"/>
  <c r="G58" i="41"/>
  <c r="F58" i="41"/>
  <c r="E58" i="41"/>
  <c r="D58" i="41"/>
  <c r="N57" i="41"/>
  <c r="O57" i="41" s="1"/>
  <c r="N56" i="41"/>
  <c r="O56" i="41" s="1"/>
  <c r="N55" i="41"/>
  <c r="O55" i="41" s="1"/>
  <c r="N54" i="41"/>
  <c r="O54" i="41" s="1"/>
  <c r="N53" i="41"/>
  <c r="O53" i="41" s="1"/>
  <c r="N52" i="41"/>
  <c r="O52" i="41" s="1"/>
  <c r="N51" i="41"/>
  <c r="O51" i="41" s="1"/>
  <c r="M50" i="41"/>
  <c r="L50" i="41"/>
  <c r="K50" i="41"/>
  <c r="J50" i="41"/>
  <c r="I50" i="41"/>
  <c r="H50" i="41"/>
  <c r="G50" i="41"/>
  <c r="F50" i="41"/>
  <c r="E50" i="41"/>
  <c r="D50" i="41"/>
  <c r="N49" i="41"/>
  <c r="O49" i="41" s="1"/>
  <c r="N48" i="41"/>
  <c r="O48" i="41" s="1"/>
  <c r="N47" i="41"/>
  <c r="O47" i="41" s="1"/>
  <c r="N46" i="41"/>
  <c r="O46" i="41" s="1"/>
  <c r="N45" i="41"/>
  <c r="O45" i="41" s="1"/>
  <c r="N44" i="41"/>
  <c r="O44" i="41" s="1"/>
  <c r="N43" i="41"/>
  <c r="O43" i="41" s="1"/>
  <c r="N42" i="41"/>
  <c r="O42" i="41" s="1"/>
  <c r="N41" i="41"/>
  <c r="O41" i="41" s="1"/>
  <c r="N40" i="41"/>
  <c r="O40" i="41" s="1"/>
  <c r="N39" i="41"/>
  <c r="O39" i="41" s="1"/>
  <c r="N38" i="41"/>
  <c r="O38" i="41" s="1"/>
  <c r="N37" i="41"/>
  <c r="O37" i="41" s="1"/>
  <c r="N36" i="41"/>
  <c r="O36" i="41" s="1"/>
  <c r="M35" i="41"/>
  <c r="L35" i="41"/>
  <c r="K35" i="41"/>
  <c r="J35" i="41"/>
  <c r="I35" i="41"/>
  <c r="H35" i="41"/>
  <c r="G35" i="41"/>
  <c r="F35" i="41"/>
  <c r="E35" i="41"/>
  <c r="D35" i="4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3" i="41"/>
  <c r="O23" i="41" s="1"/>
  <c r="N22" i="41"/>
  <c r="O22" i="41" s="1"/>
  <c r="N21" i="41"/>
  <c r="O21" i="41" s="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N14" i="41"/>
  <c r="O14" i="41" s="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J73" i="41" s="1"/>
  <c r="I5" i="41"/>
  <c r="H5" i="41"/>
  <c r="G5" i="41"/>
  <c r="F5" i="41"/>
  <c r="E5" i="41"/>
  <c r="E73" i="41" s="1"/>
  <c r="D5" i="41"/>
  <c r="N74" i="40"/>
  <c r="O74" i="40" s="1"/>
  <c r="N73" i="40"/>
  <c r="O73" i="40" s="1"/>
  <c r="N72" i="40"/>
  <c r="O72" i="40" s="1"/>
  <c r="M71" i="40"/>
  <c r="L71" i="40"/>
  <c r="K71" i="40"/>
  <c r="J71" i="40"/>
  <c r="I71" i="40"/>
  <c r="N71" i="40" s="1"/>
  <c r="O71" i="40" s="1"/>
  <c r="H71" i="40"/>
  <c r="G71" i="40"/>
  <c r="F71" i="40"/>
  <c r="E71" i="40"/>
  <c r="D71" i="40"/>
  <c r="N70" i="40"/>
  <c r="O70" i="40" s="1"/>
  <c r="N69" i="40"/>
  <c r="O69" i="40" s="1"/>
  <c r="N68" i="40"/>
  <c r="O68" i="40" s="1"/>
  <c r="N67" i="40"/>
  <c r="O67" i="40" s="1"/>
  <c r="N66" i="40"/>
  <c r="O66" i="40" s="1"/>
  <c r="N65" i="40"/>
  <c r="O65" i="40" s="1"/>
  <c r="N64" i="40"/>
  <c r="O64" i="40" s="1"/>
  <c r="N63" i="40"/>
  <c r="O63" i="40" s="1"/>
  <c r="N62" i="40"/>
  <c r="O62" i="40" s="1"/>
  <c r="N61" i="40"/>
  <c r="O61" i="40" s="1"/>
  <c r="N60" i="40"/>
  <c r="O60" i="40" s="1"/>
  <c r="M59" i="40"/>
  <c r="L59" i="40"/>
  <c r="K59" i="40"/>
  <c r="J59" i="40"/>
  <c r="I59" i="40"/>
  <c r="H59" i="40"/>
  <c r="G59" i="40"/>
  <c r="F59" i="40"/>
  <c r="E59" i="40"/>
  <c r="D59" i="40"/>
  <c r="N58" i="40"/>
  <c r="O58" i="40" s="1"/>
  <c r="N57" i="40"/>
  <c r="O57" i="40" s="1"/>
  <c r="N56" i="40"/>
  <c r="O56" i="40" s="1"/>
  <c r="N55" i="40"/>
  <c r="O55" i="40" s="1"/>
  <c r="N54" i="40"/>
  <c r="O54" i="40" s="1"/>
  <c r="N53" i="40"/>
  <c r="O53" i="40" s="1"/>
  <c r="N52" i="40"/>
  <c r="O52" i="40" s="1"/>
  <c r="M51" i="40"/>
  <c r="L51" i="40"/>
  <c r="K51" i="40"/>
  <c r="J51" i="40"/>
  <c r="I51" i="40"/>
  <c r="H51" i="40"/>
  <c r="G51" i="40"/>
  <c r="F51" i="40"/>
  <c r="E51" i="40"/>
  <c r="D51" i="40"/>
  <c r="N50" i="40"/>
  <c r="O50" i="40" s="1"/>
  <c r="N49" i="40"/>
  <c r="O49" i="40" s="1"/>
  <c r="N48" i="40"/>
  <c r="O48" i="40" s="1"/>
  <c r="N47" i="40"/>
  <c r="O47" i="40" s="1"/>
  <c r="N46" i="40"/>
  <c r="O46" i="40" s="1"/>
  <c r="N45" i="40"/>
  <c r="O45" i="40" s="1"/>
  <c r="N44" i="40"/>
  <c r="O44" i="40" s="1"/>
  <c r="N43" i="40"/>
  <c r="O43" i="40" s="1"/>
  <c r="N42" i="40"/>
  <c r="O42" i="40" s="1"/>
  <c r="N41" i="40"/>
  <c r="O41" i="40" s="1"/>
  <c r="N40" i="40"/>
  <c r="O40" i="40" s="1"/>
  <c r="N39" i="40"/>
  <c r="O39" i="40" s="1"/>
  <c r="N38" i="40"/>
  <c r="O38" i="40" s="1"/>
  <c r="N37" i="40"/>
  <c r="O37" i="40" s="1"/>
  <c r="N36" i="40"/>
  <c r="O36" i="40" s="1"/>
  <c r="M35" i="40"/>
  <c r="L35" i="40"/>
  <c r="K35" i="40"/>
  <c r="J35" i="40"/>
  <c r="I35" i="40"/>
  <c r="H35" i="40"/>
  <c r="G35" i="40"/>
  <c r="F35" i="40"/>
  <c r="E35" i="40"/>
  <c r="D35" i="40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6" i="40"/>
  <c r="O16" i="40" s="1"/>
  <c r="N15" i="40"/>
  <c r="O15" i="40" s="1"/>
  <c r="N14" i="40"/>
  <c r="O14" i="40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73" i="39"/>
  <c r="O73" i="39" s="1"/>
  <c r="N72" i="39"/>
  <c r="O72" i="39" s="1"/>
  <c r="M71" i="39"/>
  <c r="L71" i="39"/>
  <c r="K71" i="39"/>
  <c r="N71" i="39" s="1"/>
  <c r="O71" i="39" s="1"/>
  <c r="J71" i="39"/>
  <c r="I71" i="39"/>
  <c r="H71" i="39"/>
  <c r="G71" i="39"/>
  <c r="F71" i="39"/>
  <c r="E71" i="39"/>
  <c r="D71" i="39"/>
  <c r="N70" i="39"/>
  <c r="O70" i="39" s="1"/>
  <c r="N69" i="39"/>
  <c r="O69" i="39" s="1"/>
  <c r="N68" i="39"/>
  <c r="O68" i="39" s="1"/>
  <c r="N67" i="39"/>
  <c r="O67" i="39" s="1"/>
  <c r="N66" i="39"/>
  <c r="O66" i="39" s="1"/>
  <c r="N65" i="39"/>
  <c r="O65" i="39" s="1"/>
  <c r="N64" i="39"/>
  <c r="O64" i="39" s="1"/>
  <c r="N63" i="39"/>
  <c r="O63" i="39" s="1"/>
  <c r="N62" i="39"/>
  <c r="O62" i="39" s="1"/>
  <c r="N61" i="39"/>
  <c r="O61" i="39" s="1"/>
  <c r="N60" i="39"/>
  <c r="O60" i="39" s="1"/>
  <c r="M59" i="39"/>
  <c r="L59" i="39"/>
  <c r="K59" i="39"/>
  <c r="J59" i="39"/>
  <c r="I59" i="39"/>
  <c r="H59" i="39"/>
  <c r="G59" i="39"/>
  <c r="F59" i="39"/>
  <c r="E59" i="39"/>
  <c r="D59" i="39"/>
  <c r="N59" i="39" s="1"/>
  <c r="O59" i="39" s="1"/>
  <c r="N58" i="39"/>
  <c r="O58" i="39" s="1"/>
  <c r="N57" i="39"/>
  <c r="O57" i="39" s="1"/>
  <c r="N56" i="39"/>
  <c r="O56" i="39" s="1"/>
  <c r="N55" i="39"/>
  <c r="O55" i="39" s="1"/>
  <c r="N54" i="39"/>
  <c r="O54" i="39" s="1"/>
  <c r="N53" i="39"/>
  <c r="O53" i="39" s="1"/>
  <c r="N52" i="39"/>
  <c r="O52" i="39" s="1"/>
  <c r="M51" i="39"/>
  <c r="L51" i="39"/>
  <c r="K51" i="39"/>
  <c r="J51" i="39"/>
  <c r="I51" i="39"/>
  <c r="H51" i="39"/>
  <c r="G51" i="39"/>
  <c r="F51" i="39"/>
  <c r="E51" i="39"/>
  <c r="D51" i="39"/>
  <c r="N50" i="39"/>
  <c r="O50" i="39" s="1"/>
  <c r="N49" i="39"/>
  <c r="O49" i="39" s="1"/>
  <c r="N48" i="39"/>
  <c r="O48" i="39" s="1"/>
  <c r="N47" i="39"/>
  <c r="O47" i="39" s="1"/>
  <c r="N46" i="39"/>
  <c r="O46" i="39" s="1"/>
  <c r="N45" i="39"/>
  <c r="O45" i="39" s="1"/>
  <c r="N44" i="39"/>
  <c r="O44" i="39" s="1"/>
  <c r="N43" i="39"/>
  <c r="O43" i="39" s="1"/>
  <c r="N42" i="39"/>
  <c r="O42" i="39" s="1"/>
  <c r="N41" i="39"/>
  <c r="O41" i="39" s="1"/>
  <c r="N40" i="39"/>
  <c r="O40" i="39" s="1"/>
  <c r="N39" i="39"/>
  <c r="O39" i="39" s="1"/>
  <c r="N38" i="39"/>
  <c r="O38" i="39" s="1"/>
  <c r="N37" i="39"/>
  <c r="O37" i="39" s="1"/>
  <c r="N36" i="39"/>
  <c r="O36" i="39" s="1"/>
  <c r="M35" i="39"/>
  <c r="L35" i="39"/>
  <c r="K35" i="39"/>
  <c r="J35" i="39"/>
  <c r="I35" i="39"/>
  <c r="H35" i="39"/>
  <c r="G35" i="39"/>
  <c r="F35" i="39"/>
  <c r="E35" i="39"/>
  <c r="D35" i="39"/>
  <c r="N34" i="39"/>
  <c r="O34" i="39" s="1"/>
  <c r="N33" i="39"/>
  <c r="O33" i="39" s="1"/>
  <c r="N32" i="39"/>
  <c r="O32" i="39" s="1"/>
  <c r="N31" i="39"/>
  <c r="O31" i="39" s="1"/>
  <c r="N30" i="39"/>
  <c r="O30" i="39" s="1"/>
  <c r="N29" i="39"/>
  <c r="O29" i="39" s="1"/>
  <c r="N28" i="39"/>
  <c r="O28" i="39" s="1"/>
  <c r="N27" i="39"/>
  <c r="O27" i="39" s="1"/>
  <c r="N26" i="39"/>
  <c r="O26" i="39" s="1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4" i="39" s="1"/>
  <c r="O24" i="39" s="1"/>
  <c r="N23" i="39"/>
  <c r="O23" i="39"/>
  <c r="N22" i="39"/>
  <c r="O22" i="39" s="1"/>
  <c r="N21" i="39"/>
  <c r="O21" i="39"/>
  <c r="N20" i="39"/>
  <c r="O20" i="39" s="1"/>
  <c r="N19" i="39"/>
  <c r="O19" i="39" s="1"/>
  <c r="N18" i="39"/>
  <c r="O18" i="39"/>
  <c r="M17" i="39"/>
  <c r="L17" i="39"/>
  <c r="K17" i="39"/>
  <c r="J17" i="39"/>
  <c r="I17" i="39"/>
  <c r="H17" i="39"/>
  <c r="G17" i="39"/>
  <c r="F17" i="39"/>
  <c r="E17" i="39"/>
  <c r="D17" i="39"/>
  <c r="N16" i="39"/>
  <c r="O16" i="39"/>
  <c r="N15" i="39"/>
  <c r="O15" i="39"/>
  <c r="N14" i="39"/>
  <c r="O14" i="39" s="1"/>
  <c r="N13" i="39"/>
  <c r="O13" i="39" s="1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 s="1"/>
  <c r="M5" i="39"/>
  <c r="L5" i="39"/>
  <c r="L74" i="39" s="1"/>
  <c r="K5" i="39"/>
  <c r="J5" i="39"/>
  <c r="I5" i="39"/>
  <c r="H5" i="39"/>
  <c r="H74" i="39" s="1"/>
  <c r="G5" i="39"/>
  <c r="F5" i="39"/>
  <c r="E5" i="39"/>
  <c r="D5" i="39"/>
  <c r="N72" i="38"/>
  <c r="O72" i="38" s="1"/>
  <c r="N71" i="38"/>
  <c r="O71" i="38" s="1"/>
  <c r="M70" i="38"/>
  <c r="L70" i="38"/>
  <c r="K70" i="38"/>
  <c r="J70" i="38"/>
  <c r="I70" i="38"/>
  <c r="H70" i="38"/>
  <c r="G70" i="38"/>
  <c r="F70" i="38"/>
  <c r="E70" i="38"/>
  <c r="D70" i="38"/>
  <c r="N70" i="38" s="1"/>
  <c r="O70" i="38" s="1"/>
  <c r="N69" i="38"/>
  <c r="O69" i="38" s="1"/>
  <c r="N68" i="38"/>
  <c r="O68" i="38"/>
  <c r="N67" i="38"/>
  <c r="O67" i="38" s="1"/>
  <c r="N66" i="38"/>
  <c r="O66" i="38" s="1"/>
  <c r="N65" i="38"/>
  <c r="O65" i="38" s="1"/>
  <c r="N64" i="38"/>
  <c r="O64" i="38" s="1"/>
  <c r="N63" i="38"/>
  <c r="O63" i="38" s="1"/>
  <c r="N62" i="38"/>
  <c r="O62" i="38"/>
  <c r="N61" i="38"/>
  <c r="O61" i="38" s="1"/>
  <c r="N60" i="38"/>
  <c r="O60" i="38" s="1"/>
  <c r="N59" i="38"/>
  <c r="O59" i="38" s="1"/>
  <c r="M58" i="38"/>
  <c r="L58" i="38"/>
  <c r="K58" i="38"/>
  <c r="J58" i="38"/>
  <c r="I58" i="38"/>
  <c r="H58" i="38"/>
  <c r="N58" i="38" s="1"/>
  <c r="O58" i="38" s="1"/>
  <c r="G58" i="38"/>
  <c r="F58" i="38"/>
  <c r="E58" i="38"/>
  <c r="D58" i="38"/>
  <c r="N57" i="38"/>
  <c r="O57" i="38" s="1"/>
  <c r="N56" i="38"/>
  <c r="O56" i="38" s="1"/>
  <c r="N55" i="38"/>
  <c r="O55" i="38" s="1"/>
  <c r="N54" i="38"/>
  <c r="O54" i="38"/>
  <c r="N53" i="38"/>
  <c r="O53" i="38" s="1"/>
  <c r="N52" i="38"/>
  <c r="O52" i="38" s="1"/>
  <c r="N51" i="38"/>
  <c r="O51" i="38" s="1"/>
  <c r="M50" i="38"/>
  <c r="L50" i="38"/>
  <c r="K50" i="38"/>
  <c r="J50" i="38"/>
  <c r="I50" i="38"/>
  <c r="H50" i="38"/>
  <c r="H73" i="38" s="1"/>
  <c r="G50" i="38"/>
  <c r="F50" i="38"/>
  <c r="E50" i="38"/>
  <c r="D50" i="38"/>
  <c r="N49" i="38"/>
  <c r="O49" i="38" s="1"/>
  <c r="N48" i="38"/>
  <c r="O48" i="38" s="1"/>
  <c r="N47" i="38"/>
  <c r="O47" i="38" s="1"/>
  <c r="N46" i="38"/>
  <c r="O46" i="38"/>
  <c r="N45" i="38"/>
  <c r="O45" i="38" s="1"/>
  <c r="N44" i="38"/>
  <c r="O44" i="38" s="1"/>
  <c r="N43" i="38"/>
  <c r="O43" i="38" s="1"/>
  <c r="N42" i="38"/>
  <c r="O42" i="38" s="1"/>
  <c r="N41" i="38"/>
  <c r="O41" i="38" s="1"/>
  <c r="N40" i="38"/>
  <c r="O40" i="38"/>
  <c r="N39" i="38"/>
  <c r="O39" i="38" s="1"/>
  <c r="N38" i="38"/>
  <c r="O38" i="38" s="1"/>
  <c r="N37" i="38"/>
  <c r="O37" i="38" s="1"/>
  <c r="N36" i="38"/>
  <c r="O36" i="38" s="1"/>
  <c r="M35" i="38"/>
  <c r="L35" i="38"/>
  <c r="K35" i="38"/>
  <c r="J35" i="38"/>
  <c r="N35" i="38" s="1"/>
  <c r="O35" i="38" s="1"/>
  <c r="I35" i="38"/>
  <c r="H35" i="38"/>
  <c r="G35" i="38"/>
  <c r="F35" i="38"/>
  <c r="E35" i="38"/>
  <c r="D35" i="38"/>
  <c r="N34" i="38"/>
  <c r="O34" i="38" s="1"/>
  <c r="N33" i="38"/>
  <c r="O33" i="38" s="1"/>
  <c r="N32" i="38"/>
  <c r="O32" i="38"/>
  <c r="N31" i="38"/>
  <c r="O31" i="38" s="1"/>
  <c r="N30" i="38"/>
  <c r="O30" i="38" s="1"/>
  <c r="N29" i="38"/>
  <c r="O29" i="38" s="1"/>
  <c r="N28" i="38"/>
  <c r="O28" i="38" s="1"/>
  <c r="N27" i="38"/>
  <c r="O27" i="38" s="1"/>
  <c r="N26" i="38"/>
  <c r="O26" i="38"/>
  <c r="M25" i="38"/>
  <c r="L25" i="38"/>
  <c r="K25" i="38"/>
  <c r="J25" i="38"/>
  <c r="I25" i="38"/>
  <c r="H25" i="38"/>
  <c r="G25" i="38"/>
  <c r="F25" i="38"/>
  <c r="E25" i="38"/>
  <c r="D25" i="38"/>
  <c r="N24" i="38"/>
  <c r="O24" i="38"/>
  <c r="N23" i="38"/>
  <c r="O23" i="38" s="1"/>
  <c r="N22" i="38"/>
  <c r="O22" i="38" s="1"/>
  <c r="N21" i="38"/>
  <c r="O21" i="38"/>
  <c r="N20" i="38"/>
  <c r="O20" i="38" s="1"/>
  <c r="N19" i="38"/>
  <c r="O19" i="38" s="1"/>
  <c r="N18" i="38"/>
  <c r="O18" i="38"/>
  <c r="M17" i="38"/>
  <c r="L17" i="38"/>
  <c r="K17" i="38"/>
  <c r="J17" i="38"/>
  <c r="I17" i="38"/>
  <c r="H17" i="38"/>
  <c r="G17" i="38"/>
  <c r="F17" i="38"/>
  <c r="E17" i="38"/>
  <c r="D17" i="38"/>
  <c r="N16" i="38"/>
  <c r="O16" i="38"/>
  <c r="N15" i="38"/>
  <c r="O15" i="38" s="1"/>
  <c r="N14" i="38"/>
  <c r="O14" i="38" s="1"/>
  <c r="N13" i="38"/>
  <c r="O13" i="38" s="1"/>
  <c r="N12" i="38"/>
  <c r="O12" i="38" s="1"/>
  <c r="N11" i="38"/>
  <c r="O11" i="38" s="1"/>
  <c r="N10" i="38"/>
  <c r="O10" i="38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D5" i="38"/>
  <c r="N69" i="37"/>
  <c r="O69" i="37" s="1"/>
  <c r="N68" i="37"/>
  <c r="O68" i="37" s="1"/>
  <c r="N67" i="37"/>
  <c r="O67" i="37" s="1"/>
  <c r="M66" i="37"/>
  <c r="L66" i="37"/>
  <c r="K66" i="37"/>
  <c r="J66" i="37"/>
  <c r="I66" i="37"/>
  <c r="H66" i="37"/>
  <c r="G66" i="37"/>
  <c r="F66" i="37"/>
  <c r="E66" i="37"/>
  <c r="D66" i="37"/>
  <c r="N65" i="37"/>
  <c r="O65" i="37" s="1"/>
  <c r="N64" i="37"/>
  <c r="O64" i="37" s="1"/>
  <c r="N63" i="37"/>
  <c r="O63" i="37" s="1"/>
  <c r="N62" i="37"/>
  <c r="O62" i="37" s="1"/>
  <c r="N61" i="37"/>
  <c r="O61" i="37" s="1"/>
  <c r="N60" i="37"/>
  <c r="O60" i="37" s="1"/>
  <c r="N59" i="37"/>
  <c r="O59" i="37" s="1"/>
  <c r="N58" i="37"/>
  <c r="O58" i="37" s="1"/>
  <c r="N57" i="37"/>
  <c r="O57" i="37" s="1"/>
  <c r="N56" i="37"/>
  <c r="O56" i="37" s="1"/>
  <c r="N55" i="37"/>
  <c r="O55" i="37" s="1"/>
  <c r="M54" i="37"/>
  <c r="L54" i="37"/>
  <c r="K54" i="37"/>
  <c r="N54" i="37" s="1"/>
  <c r="J54" i="37"/>
  <c r="I54" i="37"/>
  <c r="H54" i="37"/>
  <c r="G54" i="37"/>
  <c r="F54" i="37"/>
  <c r="E54" i="37"/>
  <c r="D54" i="37"/>
  <c r="N53" i="37"/>
  <c r="O53" i="37" s="1"/>
  <c r="N52" i="37"/>
  <c r="O52" i="37" s="1"/>
  <c r="N51" i="37"/>
  <c r="O51" i="37" s="1"/>
  <c r="N50" i="37"/>
  <c r="O50" i="37" s="1"/>
  <c r="M49" i="37"/>
  <c r="L49" i="37"/>
  <c r="K49" i="37"/>
  <c r="J49" i="37"/>
  <c r="I49" i="37"/>
  <c r="H49" i="37"/>
  <c r="G49" i="37"/>
  <c r="F49" i="37"/>
  <c r="E49" i="37"/>
  <c r="N49" i="37" s="1"/>
  <c r="O49" i="37" s="1"/>
  <c r="D49" i="37"/>
  <c r="N48" i="37"/>
  <c r="O48" i="37" s="1"/>
  <c r="N47" i="37"/>
  <c r="O47" i="37" s="1"/>
  <c r="N46" i="37"/>
  <c r="O46" i="37" s="1"/>
  <c r="N45" i="37"/>
  <c r="O45" i="37" s="1"/>
  <c r="N44" i="37"/>
  <c r="O44" i="37" s="1"/>
  <c r="N43" i="37"/>
  <c r="O43" i="37" s="1"/>
  <c r="N42" i="37"/>
  <c r="O42" i="37" s="1"/>
  <c r="N41" i="37"/>
  <c r="O41" i="37" s="1"/>
  <c r="N40" i="37"/>
  <c r="O40" i="37" s="1"/>
  <c r="N39" i="37"/>
  <c r="O39" i="37" s="1"/>
  <c r="M38" i="37"/>
  <c r="L38" i="37"/>
  <c r="K38" i="37"/>
  <c r="N38" i="37" s="1"/>
  <c r="J38" i="37"/>
  <c r="I38" i="37"/>
  <c r="H38" i="37"/>
  <c r="G38" i="37"/>
  <c r="F38" i="37"/>
  <c r="E38" i="37"/>
  <c r="D38" i="37"/>
  <c r="N37" i="37"/>
  <c r="O37" i="37" s="1"/>
  <c r="N36" i="37"/>
  <c r="O36" i="37" s="1"/>
  <c r="N35" i="37"/>
  <c r="O35" i="37" s="1"/>
  <c r="N34" i="37"/>
  <c r="O34" i="37" s="1"/>
  <c r="N33" i="37"/>
  <c r="O33" i="37" s="1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 s="1"/>
  <c r="N26" i="37"/>
  <c r="O26" i="37" s="1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3" i="37"/>
  <c r="O23" i="37" s="1"/>
  <c r="N22" i="37"/>
  <c r="O22" i="37" s="1"/>
  <c r="N21" i="37"/>
  <c r="O21" i="37" s="1"/>
  <c r="N20" i="37"/>
  <c r="O20" i="37" s="1"/>
  <c r="N19" i="37"/>
  <c r="O19" i="37" s="1"/>
  <c r="M18" i="37"/>
  <c r="L18" i="37"/>
  <c r="K18" i="37"/>
  <c r="J18" i="37"/>
  <c r="I18" i="37"/>
  <c r="H18" i="37"/>
  <c r="G18" i="37"/>
  <c r="G70" i="37" s="1"/>
  <c r="F18" i="37"/>
  <c r="E18" i="37"/>
  <c r="D18" i="37"/>
  <c r="N17" i="37"/>
  <c r="O17" i="37" s="1"/>
  <c r="N16" i="37"/>
  <c r="O16" i="37" s="1"/>
  <c r="N15" i="37"/>
  <c r="O15" i="37" s="1"/>
  <c r="N14" i="37"/>
  <c r="O14" i="37" s="1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I5" i="37"/>
  <c r="H5" i="37"/>
  <c r="G5" i="37"/>
  <c r="F5" i="37"/>
  <c r="E5" i="37"/>
  <c r="D5" i="37"/>
  <c r="N72" i="36"/>
  <c r="O72" i="36" s="1"/>
  <c r="N71" i="36"/>
  <c r="O71" i="36" s="1"/>
  <c r="M70" i="36"/>
  <c r="L70" i="36"/>
  <c r="K70" i="36"/>
  <c r="J70" i="36"/>
  <c r="I70" i="36"/>
  <c r="H70" i="36"/>
  <c r="G70" i="36"/>
  <c r="N70" i="36" s="1"/>
  <c r="O70" i="36" s="1"/>
  <c r="F70" i="36"/>
  <c r="E70" i="36"/>
  <c r="D70" i="36"/>
  <c r="N69" i="36"/>
  <c r="O69" i="36" s="1"/>
  <c r="N68" i="36"/>
  <c r="O68" i="36" s="1"/>
  <c r="N67" i="36"/>
  <c r="O67" i="36" s="1"/>
  <c r="N66" i="36"/>
  <c r="O66" i="36" s="1"/>
  <c r="N65" i="36"/>
  <c r="O65" i="36" s="1"/>
  <c r="N64" i="36"/>
  <c r="O64" i="36" s="1"/>
  <c r="N63" i="36"/>
  <c r="O63" i="36" s="1"/>
  <c r="N62" i="36"/>
  <c r="O62" i="36" s="1"/>
  <c r="N61" i="36"/>
  <c r="O61" i="36" s="1"/>
  <c r="N60" i="36"/>
  <c r="O60" i="36" s="1"/>
  <c r="N59" i="36"/>
  <c r="O59" i="36" s="1"/>
  <c r="M58" i="36"/>
  <c r="L58" i="36"/>
  <c r="K58" i="36"/>
  <c r="J58" i="36"/>
  <c r="I58" i="36"/>
  <c r="H58" i="36"/>
  <c r="G58" i="36"/>
  <c r="F58" i="36"/>
  <c r="E58" i="36"/>
  <c r="D58" i="36"/>
  <c r="N57" i="36"/>
  <c r="O57" i="36" s="1"/>
  <c r="N56" i="36"/>
  <c r="O56" i="36" s="1"/>
  <c r="N55" i="36"/>
  <c r="O55" i="36" s="1"/>
  <c r="N54" i="36"/>
  <c r="O54" i="36" s="1"/>
  <c r="N53" i="36"/>
  <c r="O53" i="36" s="1"/>
  <c r="N52" i="36"/>
  <c r="O52" i="36" s="1"/>
  <c r="N51" i="36"/>
  <c r="O51" i="36" s="1"/>
  <c r="M50" i="36"/>
  <c r="L50" i="36"/>
  <c r="K50" i="36"/>
  <c r="J50" i="36"/>
  <c r="I50" i="36"/>
  <c r="H50" i="36"/>
  <c r="G50" i="36"/>
  <c r="F50" i="36"/>
  <c r="E50" i="36"/>
  <c r="D50" i="36"/>
  <c r="N49" i="36"/>
  <c r="O49" i="36" s="1"/>
  <c r="N48" i="36"/>
  <c r="O48" i="36" s="1"/>
  <c r="N47" i="36"/>
  <c r="O47" i="36" s="1"/>
  <c r="N46" i="36"/>
  <c r="O46" i="36" s="1"/>
  <c r="N45" i="36"/>
  <c r="O45" i="36" s="1"/>
  <c r="N44" i="36"/>
  <c r="O44" i="36" s="1"/>
  <c r="N43" i="36"/>
  <c r="O43" i="36" s="1"/>
  <c r="N42" i="36"/>
  <c r="O42" i="36" s="1"/>
  <c r="N41" i="36"/>
  <c r="O41" i="36" s="1"/>
  <c r="N40" i="36"/>
  <c r="O40" i="36" s="1"/>
  <c r="N39" i="36"/>
  <c r="O39" i="36" s="1"/>
  <c r="N38" i="36"/>
  <c r="O38" i="36" s="1"/>
  <c r="N37" i="36"/>
  <c r="O37" i="36" s="1"/>
  <c r="N36" i="36"/>
  <c r="O36" i="36" s="1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3" i="36"/>
  <c r="O33" i="36" s="1"/>
  <c r="N32" i="36"/>
  <c r="O32" i="36" s="1"/>
  <c r="N31" i="36"/>
  <c r="O31" i="36" s="1"/>
  <c r="N30" i="36"/>
  <c r="O30" i="36" s="1"/>
  <c r="N29" i="36"/>
  <c r="O29" i="36" s="1"/>
  <c r="N28" i="36"/>
  <c r="O28" i="36" s="1"/>
  <c r="N27" i="36"/>
  <c r="O27" i="36" s="1"/>
  <c r="N26" i="36"/>
  <c r="O26" i="36" s="1"/>
  <c r="M25" i="36"/>
  <c r="L25" i="36"/>
  <c r="K25" i="36"/>
  <c r="J25" i="36"/>
  <c r="I25" i="36"/>
  <c r="N25" i="36" s="1"/>
  <c r="O25" i="36" s="1"/>
  <c r="H25" i="36"/>
  <c r="G25" i="36"/>
  <c r="F25" i="36"/>
  <c r="E25" i="36"/>
  <c r="D25" i="36"/>
  <c r="N24" i="36"/>
  <c r="O24" i="36" s="1"/>
  <c r="N23" i="36"/>
  <c r="O23" i="36" s="1"/>
  <c r="N22" i="36"/>
  <c r="O22" i="36" s="1"/>
  <c r="N21" i="36"/>
  <c r="O21" i="36" s="1"/>
  <c r="N20" i="36"/>
  <c r="O20" i="36"/>
  <c r="N19" i="36"/>
  <c r="O19" i="36" s="1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6" i="36"/>
  <c r="O16" i="36" s="1"/>
  <c r="N15" i="36"/>
  <c r="O15" i="36" s="1"/>
  <c r="N14" i="36"/>
  <c r="O14" i="36" s="1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K5" i="36"/>
  <c r="J5" i="36"/>
  <c r="J73" i="36"/>
  <c r="I5" i="36"/>
  <c r="H5" i="36"/>
  <c r="G5" i="36"/>
  <c r="F5" i="36"/>
  <c r="F73" i="36" s="1"/>
  <c r="E5" i="36"/>
  <c r="D5" i="36"/>
  <c r="N74" i="35"/>
  <c r="O74" i="35" s="1"/>
  <c r="N73" i="35"/>
  <c r="O73" i="35" s="1"/>
  <c r="M72" i="35"/>
  <c r="L72" i="35"/>
  <c r="K72" i="35"/>
  <c r="J72" i="35"/>
  <c r="I72" i="35"/>
  <c r="H72" i="35"/>
  <c r="G72" i="35"/>
  <c r="F72" i="35"/>
  <c r="E72" i="35"/>
  <c r="D72" i="35"/>
  <c r="N72" i="35" s="1"/>
  <c r="O72" i="35" s="1"/>
  <c r="N71" i="35"/>
  <c r="O71" i="35" s="1"/>
  <c r="N70" i="35"/>
  <c r="O70" i="35" s="1"/>
  <c r="N69" i="35"/>
  <c r="O69" i="35" s="1"/>
  <c r="N68" i="35"/>
  <c r="O68" i="35" s="1"/>
  <c r="N67" i="35"/>
  <c r="O67" i="35" s="1"/>
  <c r="N66" i="35"/>
  <c r="O66" i="35" s="1"/>
  <c r="N65" i="35"/>
  <c r="O65" i="35" s="1"/>
  <c r="N64" i="35"/>
  <c r="O64" i="35" s="1"/>
  <c r="N63" i="35"/>
  <c r="O63" i="35" s="1"/>
  <c r="N62" i="35"/>
  <c r="O62" i="35" s="1"/>
  <c r="M61" i="35"/>
  <c r="L61" i="35"/>
  <c r="K61" i="35"/>
  <c r="J61" i="35"/>
  <c r="I61" i="35"/>
  <c r="H61" i="35"/>
  <c r="G61" i="35"/>
  <c r="F61" i="35"/>
  <c r="E61" i="35"/>
  <c r="N61" i="35" s="1"/>
  <c r="O61" i="35" s="1"/>
  <c r="D61" i="35"/>
  <c r="N60" i="35"/>
  <c r="O60" i="35" s="1"/>
  <c r="N59" i="35"/>
  <c r="O59" i="35" s="1"/>
  <c r="N58" i="35"/>
  <c r="O58" i="35" s="1"/>
  <c r="N57" i="35"/>
  <c r="O57" i="35" s="1"/>
  <c r="N56" i="35"/>
  <c r="O56" i="35" s="1"/>
  <c r="N55" i="35"/>
  <c r="O55" i="35" s="1"/>
  <c r="N54" i="35"/>
  <c r="O54" i="35" s="1"/>
  <c r="M53" i="35"/>
  <c r="L53" i="35"/>
  <c r="K53" i="35"/>
  <c r="J53" i="35"/>
  <c r="I53" i="35"/>
  <c r="H53" i="35"/>
  <c r="G53" i="35"/>
  <c r="G75" i="35" s="1"/>
  <c r="F53" i="35"/>
  <c r="E53" i="35"/>
  <c r="D53" i="35"/>
  <c r="N52" i="35"/>
  <c r="O52" i="35" s="1"/>
  <c r="N51" i="35"/>
  <c r="O51" i="35" s="1"/>
  <c r="N50" i="35"/>
  <c r="O50" i="35" s="1"/>
  <c r="N49" i="35"/>
  <c r="O49" i="35" s="1"/>
  <c r="N48" i="35"/>
  <c r="O48" i="35" s="1"/>
  <c r="N47" i="35"/>
  <c r="O47" i="35" s="1"/>
  <c r="N46" i="35"/>
  <c r="O46" i="35" s="1"/>
  <c r="N45" i="35"/>
  <c r="O45" i="35" s="1"/>
  <c r="N44" i="35"/>
  <c r="O44" i="35" s="1"/>
  <c r="N43" i="35"/>
  <c r="O43" i="35" s="1"/>
  <c r="N42" i="35"/>
  <c r="O42" i="35" s="1"/>
  <c r="N41" i="35"/>
  <c r="O41" i="35" s="1"/>
  <c r="N40" i="35"/>
  <c r="O40" i="35" s="1"/>
  <c r="N39" i="35"/>
  <c r="O39" i="35" s="1"/>
  <c r="M38" i="35"/>
  <c r="L38" i="35"/>
  <c r="N38" i="35" s="1"/>
  <c r="O38" i="35" s="1"/>
  <c r="K38" i="35"/>
  <c r="J38" i="35"/>
  <c r="I38" i="35"/>
  <c r="H38" i="35"/>
  <c r="G38" i="35"/>
  <c r="F38" i="35"/>
  <c r="E38" i="35"/>
  <c r="D38" i="35"/>
  <c r="N37" i="35"/>
  <c r="O37" i="35"/>
  <c r="N36" i="35"/>
  <c r="O36" i="35" s="1"/>
  <c r="N35" i="35"/>
  <c r="O35" i="35" s="1"/>
  <c r="N34" i="35"/>
  <c r="O34" i="35" s="1"/>
  <c r="N33" i="35"/>
  <c r="O33" i="35" s="1"/>
  <c r="N32" i="35"/>
  <c r="O32" i="35" s="1"/>
  <c r="N31" i="35"/>
  <c r="O31" i="35"/>
  <c r="N30" i="35"/>
  <c r="O30" i="35" s="1"/>
  <c r="N29" i="35"/>
  <c r="O29" i="35" s="1"/>
  <c r="N28" i="35"/>
  <c r="O28" i="35" s="1"/>
  <c r="N27" i="35"/>
  <c r="O27" i="35" s="1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4" i="35"/>
  <c r="O24" i="35"/>
  <c r="N23" i="35"/>
  <c r="O23" i="35" s="1"/>
  <c r="N22" i="35"/>
  <c r="O22" i="35" s="1"/>
  <c r="N21" i="35"/>
  <c r="O21" i="35" s="1"/>
  <c r="N20" i="35"/>
  <c r="O20" i="35" s="1"/>
  <c r="N19" i="35"/>
  <c r="O19" i="35" s="1"/>
  <c r="N18" i="35"/>
  <c r="O18" i="35"/>
  <c r="M17" i="35"/>
  <c r="L17" i="35"/>
  <c r="K17" i="35"/>
  <c r="J17" i="35"/>
  <c r="I17" i="35"/>
  <c r="H17" i="35"/>
  <c r="G17" i="35"/>
  <c r="F17" i="35"/>
  <c r="E17" i="35"/>
  <c r="D17" i="35"/>
  <c r="N17" i="35"/>
  <c r="O17" i="35"/>
  <c r="N16" i="35"/>
  <c r="O16" i="35" s="1"/>
  <c r="N15" i="35"/>
  <c r="O15" i="35" s="1"/>
  <c r="N14" i="35"/>
  <c r="O14" i="35" s="1"/>
  <c r="N13" i="35"/>
  <c r="O13" i="35" s="1"/>
  <c r="N12" i="35"/>
  <c r="O12" i="35" s="1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 s="1"/>
  <c r="M5" i="35"/>
  <c r="M75" i="35" s="1"/>
  <c r="L5" i="35"/>
  <c r="L75" i="35" s="1"/>
  <c r="K5" i="35"/>
  <c r="J5" i="35"/>
  <c r="J75" i="35" s="1"/>
  <c r="I5" i="35"/>
  <c r="H5" i="35"/>
  <c r="H75" i="35"/>
  <c r="G5" i="35"/>
  <c r="F5" i="35"/>
  <c r="F75" i="35"/>
  <c r="E5" i="35"/>
  <c r="E75" i="35" s="1"/>
  <c r="D5" i="35"/>
  <c r="N72" i="34"/>
  <c r="O72" i="34" s="1"/>
  <c r="N71" i="34"/>
  <c r="O71" i="34" s="1"/>
  <c r="N70" i="34"/>
  <c r="O70" i="34" s="1"/>
  <c r="N69" i="34"/>
  <c r="O69" i="34" s="1"/>
  <c r="M68" i="34"/>
  <c r="L68" i="34"/>
  <c r="N68" i="34" s="1"/>
  <c r="O68" i="34" s="1"/>
  <c r="K68" i="34"/>
  <c r="J68" i="34"/>
  <c r="I68" i="34"/>
  <c r="H68" i="34"/>
  <c r="G68" i="34"/>
  <c r="F68" i="34"/>
  <c r="E68" i="34"/>
  <c r="D68" i="34"/>
  <c r="N67" i="34"/>
  <c r="O67" i="34"/>
  <c r="N66" i="34"/>
  <c r="O66" i="34" s="1"/>
  <c r="N65" i="34"/>
  <c r="O65" i="34" s="1"/>
  <c r="N64" i="34"/>
  <c r="O64" i="34" s="1"/>
  <c r="N63" i="34"/>
  <c r="O63" i="34" s="1"/>
  <c r="N62" i="34"/>
  <c r="O62" i="34" s="1"/>
  <c r="N61" i="34"/>
  <c r="O61" i="34"/>
  <c r="N60" i="34"/>
  <c r="O60" i="34" s="1"/>
  <c r="N59" i="34"/>
  <c r="O59" i="34" s="1"/>
  <c r="N58" i="34"/>
  <c r="O58" i="34" s="1"/>
  <c r="M57" i="34"/>
  <c r="L57" i="34"/>
  <c r="K57" i="34"/>
  <c r="J57" i="34"/>
  <c r="I57" i="34"/>
  <c r="H57" i="34"/>
  <c r="G57" i="34"/>
  <c r="F57" i="34"/>
  <c r="E57" i="34"/>
  <c r="D57" i="34"/>
  <c r="N56" i="34"/>
  <c r="O56" i="34" s="1"/>
  <c r="N55" i="34"/>
  <c r="O55" i="34" s="1"/>
  <c r="N54" i="34"/>
  <c r="O54" i="34"/>
  <c r="N53" i="34"/>
  <c r="O53" i="34" s="1"/>
  <c r="N52" i="34"/>
  <c r="O52" i="34" s="1"/>
  <c r="N51" i="34"/>
  <c r="O51" i="34" s="1"/>
  <c r="N50" i="34"/>
  <c r="O50" i="34" s="1"/>
  <c r="M49" i="34"/>
  <c r="L49" i="34"/>
  <c r="K49" i="34"/>
  <c r="J49" i="34"/>
  <c r="J73" i="34" s="1"/>
  <c r="I49" i="34"/>
  <c r="H49" i="34"/>
  <c r="G49" i="34"/>
  <c r="F49" i="34"/>
  <c r="E49" i="34"/>
  <c r="D49" i="34"/>
  <c r="N48" i="34"/>
  <c r="O48" i="34" s="1"/>
  <c r="N47" i="34"/>
  <c r="O47" i="34" s="1"/>
  <c r="N46" i="34"/>
  <c r="O46" i="34"/>
  <c r="N45" i="34"/>
  <c r="O45" i="34" s="1"/>
  <c r="N44" i="34"/>
  <c r="O44" i="34" s="1"/>
  <c r="N43" i="34"/>
  <c r="O43" i="34" s="1"/>
  <c r="N42" i="34"/>
  <c r="O42" i="34" s="1"/>
  <c r="N41" i="34"/>
  <c r="O41" i="34" s="1"/>
  <c r="N40" i="34"/>
  <c r="O40" i="34"/>
  <c r="N39" i="34"/>
  <c r="O39" i="34" s="1"/>
  <c r="N38" i="34"/>
  <c r="O38" i="34" s="1"/>
  <c r="N37" i="34"/>
  <c r="O37" i="34" s="1"/>
  <c r="N36" i="34"/>
  <c r="O36" i="34" s="1"/>
  <c r="N35" i="34"/>
  <c r="O35" i="34" s="1"/>
  <c r="M34" i="34"/>
  <c r="L34" i="34"/>
  <c r="L73" i="34" s="1"/>
  <c r="K34" i="34"/>
  <c r="J34" i="34"/>
  <c r="I34" i="34"/>
  <c r="H34" i="34"/>
  <c r="G34" i="34"/>
  <c r="F34" i="34"/>
  <c r="E34" i="34"/>
  <c r="D34" i="34"/>
  <c r="N33" i="34"/>
  <c r="O33" i="34" s="1"/>
  <c r="N32" i="34"/>
  <c r="O32" i="34"/>
  <c r="N31" i="34"/>
  <c r="O31" i="34" s="1"/>
  <c r="N30" i="34"/>
  <c r="O30" i="34" s="1"/>
  <c r="N29" i="34"/>
  <c r="O29" i="34" s="1"/>
  <c r="N28" i="34"/>
  <c r="O28" i="34" s="1"/>
  <c r="N27" i="34"/>
  <c r="O27" i="34" s="1"/>
  <c r="N26" i="34"/>
  <c r="O26" i="34"/>
  <c r="M25" i="34"/>
  <c r="L25" i="34"/>
  <c r="K25" i="34"/>
  <c r="J25" i="34"/>
  <c r="I25" i="34"/>
  <c r="H25" i="34"/>
  <c r="G25" i="34"/>
  <c r="F25" i="34"/>
  <c r="E25" i="34"/>
  <c r="D25" i="34"/>
  <c r="N25" i="34"/>
  <c r="O25" i="34"/>
  <c r="N24" i="34"/>
  <c r="O24" i="34"/>
  <c r="N23" i="34"/>
  <c r="O23" i="34" s="1"/>
  <c r="N22" i="34"/>
  <c r="O22" i="34" s="1"/>
  <c r="N21" i="34"/>
  <c r="O21" i="34" s="1"/>
  <c r="N20" i="34"/>
  <c r="O20" i="34" s="1"/>
  <c r="N19" i="34"/>
  <c r="O19" i="34"/>
  <c r="N18" i="34"/>
  <c r="O18" i="34" s="1"/>
  <c r="M17" i="34"/>
  <c r="L17" i="34"/>
  <c r="K17" i="34"/>
  <c r="J17" i="34"/>
  <c r="I17" i="34"/>
  <c r="H17" i="34"/>
  <c r="G17" i="34"/>
  <c r="F17" i="34"/>
  <c r="E17" i="34"/>
  <c r="N17" i="34"/>
  <c r="O17" i="34" s="1"/>
  <c r="D17" i="34"/>
  <c r="N16" i="34"/>
  <c r="O16" i="34" s="1"/>
  <c r="N15" i="34"/>
  <c r="O15" i="34" s="1"/>
  <c r="N14" i="34"/>
  <c r="O14" i="34" s="1"/>
  <c r="N13" i="34"/>
  <c r="O13" i="34" s="1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/>
  <c r="M5" i="34"/>
  <c r="L5" i="34"/>
  <c r="K5" i="34"/>
  <c r="J5" i="34"/>
  <c r="I5" i="34"/>
  <c r="H5" i="34"/>
  <c r="G5" i="34"/>
  <c r="F5" i="34"/>
  <c r="F73" i="34"/>
  <c r="E5" i="34"/>
  <c r="D5" i="34"/>
  <c r="D73" i="34"/>
  <c r="N73" i="33"/>
  <c r="O73" i="33" s="1"/>
  <c r="N74" i="33"/>
  <c r="O74" i="33" s="1"/>
  <c r="N38" i="33"/>
  <c r="O38" i="33" s="1"/>
  <c r="N39" i="33"/>
  <c r="O39" i="33" s="1"/>
  <c r="N40" i="33"/>
  <c r="O40" i="33" s="1"/>
  <c r="N41" i="33"/>
  <c r="O41" i="33"/>
  <c r="N42" i="33"/>
  <c r="O42" i="33" s="1"/>
  <c r="N43" i="33"/>
  <c r="O43" i="33" s="1"/>
  <c r="N44" i="33"/>
  <c r="O44" i="33" s="1"/>
  <c r="N45" i="33"/>
  <c r="O45" i="33" s="1"/>
  <c r="N46" i="33"/>
  <c r="O46" i="33" s="1"/>
  <c r="N47" i="33"/>
  <c r="O47" i="33" s="1"/>
  <c r="N48" i="33"/>
  <c r="O48" i="33" s="1"/>
  <c r="N49" i="33"/>
  <c r="O49" i="33" s="1"/>
  <c r="N50" i="33"/>
  <c r="O50" i="33" s="1"/>
  <c r="N51" i="33"/>
  <c r="O51" i="33" s="1"/>
  <c r="N26" i="33"/>
  <c r="O26" i="33" s="1"/>
  <c r="N27" i="33"/>
  <c r="O27" i="33" s="1"/>
  <c r="N28" i="33"/>
  <c r="O28" i="33" s="1"/>
  <c r="N29" i="33"/>
  <c r="O29" i="33" s="1"/>
  <c r="N30" i="33"/>
  <c r="O30" i="33" s="1"/>
  <c r="N31" i="33"/>
  <c r="O31" i="33" s="1"/>
  <c r="N32" i="33"/>
  <c r="O32" i="33" s="1"/>
  <c r="N33" i="33"/>
  <c r="O33" i="33" s="1"/>
  <c r="N34" i="33"/>
  <c r="O34" i="33" s="1"/>
  <c r="N35" i="33"/>
  <c r="O35" i="33" s="1"/>
  <c r="N9" i="33"/>
  <c r="O9" i="33" s="1"/>
  <c r="E36" i="33"/>
  <c r="F36" i="33"/>
  <c r="G36" i="33"/>
  <c r="N36" i="33" s="1"/>
  <c r="O36" i="33" s="1"/>
  <c r="H36" i="33"/>
  <c r="I36" i="33"/>
  <c r="J36" i="33"/>
  <c r="K36" i="33"/>
  <c r="L36" i="33"/>
  <c r="M36" i="33"/>
  <c r="D36" i="33"/>
  <c r="E25" i="33"/>
  <c r="F25" i="33"/>
  <c r="G25" i="33"/>
  <c r="H25" i="33"/>
  <c r="I25" i="33"/>
  <c r="J25" i="33"/>
  <c r="K25" i="33"/>
  <c r="L25" i="33"/>
  <c r="M25" i="33"/>
  <c r="D25" i="33"/>
  <c r="E17" i="33"/>
  <c r="F17" i="33"/>
  <c r="G17" i="33"/>
  <c r="H17" i="33"/>
  <c r="I17" i="33"/>
  <c r="J17" i="33"/>
  <c r="K17" i="33"/>
  <c r="L17" i="33"/>
  <c r="M17" i="33"/>
  <c r="D17" i="33"/>
  <c r="N17" i="33" s="1"/>
  <c r="O17" i="33" s="1"/>
  <c r="E5" i="33"/>
  <c r="E75" i="33" s="1"/>
  <c r="F5" i="33"/>
  <c r="G5" i="33"/>
  <c r="H5" i="33"/>
  <c r="H75" i="33" s="1"/>
  <c r="I5" i="33"/>
  <c r="J5" i="33"/>
  <c r="K5" i="33"/>
  <c r="K75" i="33" s="1"/>
  <c r="L5" i="33"/>
  <c r="L75" i="33" s="1"/>
  <c r="M5" i="33"/>
  <c r="M75" i="33" s="1"/>
  <c r="D5" i="33"/>
  <c r="E71" i="33"/>
  <c r="F71" i="33"/>
  <c r="G71" i="33"/>
  <c r="H71" i="33"/>
  <c r="I71" i="33"/>
  <c r="N71" i="33" s="1"/>
  <c r="O71" i="33" s="1"/>
  <c r="J71" i="33"/>
  <c r="K71" i="33"/>
  <c r="L71" i="33"/>
  <c r="M71" i="33"/>
  <c r="D71" i="33"/>
  <c r="N72" i="33"/>
  <c r="O72" i="33" s="1"/>
  <c r="N62" i="33"/>
  <c r="O62" i="33"/>
  <c r="N63" i="33"/>
  <c r="N64" i="33"/>
  <c r="O64" i="33"/>
  <c r="N65" i="33"/>
  <c r="O65" i="33" s="1"/>
  <c r="N66" i="33"/>
  <c r="O66" i="33" s="1"/>
  <c r="N67" i="33"/>
  <c r="O67" i="33" s="1"/>
  <c r="N68" i="33"/>
  <c r="O68" i="33" s="1"/>
  <c r="N69" i="33"/>
  <c r="N70" i="33"/>
  <c r="O70" i="33" s="1"/>
  <c r="N61" i="33"/>
  <c r="O61" i="33" s="1"/>
  <c r="E60" i="33"/>
  <c r="F60" i="33"/>
  <c r="G60" i="33"/>
  <c r="H60" i="33"/>
  <c r="I60" i="33"/>
  <c r="J60" i="33"/>
  <c r="K60" i="33"/>
  <c r="L60" i="33"/>
  <c r="M60" i="33"/>
  <c r="D60" i="33"/>
  <c r="N60" i="33" s="1"/>
  <c r="O60" i="33" s="1"/>
  <c r="E52" i="33"/>
  <c r="F52" i="33"/>
  <c r="F75" i="33"/>
  <c r="G52" i="33"/>
  <c r="H52" i="33"/>
  <c r="I52" i="33"/>
  <c r="J52" i="33"/>
  <c r="J75" i="33"/>
  <c r="K52" i="33"/>
  <c r="L52" i="33"/>
  <c r="M52" i="33"/>
  <c r="D52" i="33"/>
  <c r="N52" i="33" s="1"/>
  <c r="O52" i="33" s="1"/>
  <c r="N54" i="33"/>
  <c r="O54" i="33" s="1"/>
  <c r="N55" i="33"/>
  <c r="O55" i="33" s="1"/>
  <c r="N56" i="33"/>
  <c r="O56" i="33" s="1"/>
  <c r="N57" i="33"/>
  <c r="O57" i="33"/>
  <c r="N58" i="33"/>
  <c r="O58" i="33" s="1"/>
  <c r="N59" i="33"/>
  <c r="O59" i="33" s="1"/>
  <c r="N53" i="33"/>
  <c r="O53" i="33" s="1"/>
  <c r="N22" i="33"/>
  <c r="O22" i="33" s="1"/>
  <c r="N23" i="33"/>
  <c r="O23" i="33" s="1"/>
  <c r="N37" i="33"/>
  <c r="O37" i="33"/>
  <c r="O69" i="33"/>
  <c r="O63" i="33"/>
  <c r="N19" i="33"/>
  <c r="O19" i="33" s="1"/>
  <c r="N20" i="33"/>
  <c r="O20" i="33" s="1"/>
  <c r="N21" i="33"/>
  <c r="O21" i="33" s="1"/>
  <c r="N24" i="33"/>
  <c r="O24" i="33" s="1"/>
  <c r="N7" i="33"/>
  <c r="O7" i="33"/>
  <c r="N8" i="33"/>
  <c r="O8" i="33" s="1"/>
  <c r="N10" i="33"/>
  <c r="O10" i="33" s="1"/>
  <c r="N11" i="33"/>
  <c r="O11" i="33" s="1"/>
  <c r="N12" i="33"/>
  <c r="O12" i="33" s="1"/>
  <c r="N13" i="33"/>
  <c r="O13" i="33" s="1"/>
  <c r="N14" i="33"/>
  <c r="O14" i="33"/>
  <c r="N15" i="33"/>
  <c r="O15" i="33" s="1"/>
  <c r="N16" i="33"/>
  <c r="O16" i="33" s="1"/>
  <c r="N6" i="33"/>
  <c r="O6" i="33" s="1"/>
  <c r="N18" i="33"/>
  <c r="O18" i="33" s="1"/>
  <c r="K73" i="36"/>
  <c r="H73" i="36"/>
  <c r="L73" i="36"/>
  <c r="M73" i="36"/>
  <c r="N58" i="36"/>
  <c r="O58" i="36" s="1"/>
  <c r="N50" i="36"/>
  <c r="O50" i="36" s="1"/>
  <c r="E73" i="36"/>
  <c r="D73" i="36"/>
  <c r="H70" i="37"/>
  <c r="M70" i="37"/>
  <c r="E70" i="37"/>
  <c r="N66" i="37"/>
  <c r="O66" i="37" s="1"/>
  <c r="I70" i="37"/>
  <c r="O54" i="37"/>
  <c r="O38" i="37"/>
  <c r="D70" i="37"/>
  <c r="N18" i="37"/>
  <c r="O18" i="37"/>
  <c r="L73" i="38"/>
  <c r="G73" i="38"/>
  <c r="M73" i="38"/>
  <c r="F73" i="38"/>
  <c r="K73" i="38"/>
  <c r="N50" i="38"/>
  <c r="O50" i="38" s="1"/>
  <c r="E73" i="38"/>
  <c r="N25" i="38"/>
  <c r="O25" i="38"/>
  <c r="D73" i="38"/>
  <c r="N17" i="38"/>
  <c r="O17" i="38" s="1"/>
  <c r="I73" i="38"/>
  <c r="N5" i="38"/>
  <c r="O5" i="38"/>
  <c r="F70" i="37"/>
  <c r="N5" i="36"/>
  <c r="O5" i="36" s="1"/>
  <c r="D75" i="35"/>
  <c r="N75" i="35" s="1"/>
  <c r="O75" i="35" s="1"/>
  <c r="M74" i="39"/>
  <c r="F74" i="39"/>
  <c r="J74" i="39"/>
  <c r="G74" i="39"/>
  <c r="N51" i="39"/>
  <c r="O51" i="39"/>
  <c r="I74" i="39"/>
  <c r="N35" i="39"/>
  <c r="O35" i="39" s="1"/>
  <c r="E74" i="39"/>
  <c r="D74" i="39"/>
  <c r="N17" i="39"/>
  <c r="O17" i="39" s="1"/>
  <c r="G75" i="33"/>
  <c r="E73" i="34"/>
  <c r="I73" i="34"/>
  <c r="M73" i="34"/>
  <c r="L70" i="37"/>
  <c r="N5" i="37"/>
  <c r="O5" i="37"/>
  <c r="N25" i="33"/>
  <c r="O25" i="33"/>
  <c r="N5" i="33"/>
  <c r="O5" i="33"/>
  <c r="I75" i="35"/>
  <c r="N5" i="34"/>
  <c r="O5" i="34" s="1"/>
  <c r="D75" i="33"/>
  <c r="G73" i="34"/>
  <c r="K73" i="34"/>
  <c r="J70" i="37"/>
  <c r="K75" i="35"/>
  <c r="M75" i="40"/>
  <c r="F75" i="40"/>
  <c r="G75" i="40"/>
  <c r="N17" i="40"/>
  <c r="O17" i="40" s="1"/>
  <c r="N5" i="40"/>
  <c r="O5" i="40" s="1"/>
  <c r="H75" i="40"/>
  <c r="L75" i="40"/>
  <c r="K75" i="40"/>
  <c r="N59" i="40"/>
  <c r="O59" i="40"/>
  <c r="N51" i="40"/>
  <c r="O51" i="40"/>
  <c r="E75" i="40"/>
  <c r="I75" i="40"/>
  <c r="N35" i="40"/>
  <c r="O35" i="40"/>
  <c r="N25" i="40"/>
  <c r="O25" i="40"/>
  <c r="J75" i="40"/>
  <c r="D75" i="40"/>
  <c r="N75" i="40" s="1"/>
  <c r="O75" i="40" s="1"/>
  <c r="L73" i="41"/>
  <c r="M73" i="41"/>
  <c r="F73" i="41"/>
  <c r="N69" i="41"/>
  <c r="O69" i="41" s="1"/>
  <c r="G73" i="41"/>
  <c r="H73" i="41"/>
  <c r="I73" i="41"/>
  <c r="N50" i="41"/>
  <c r="O50" i="41"/>
  <c r="N35" i="41"/>
  <c r="O35" i="41"/>
  <c r="N24" i="41"/>
  <c r="O24" i="41"/>
  <c r="N17" i="41"/>
  <c r="O17" i="41"/>
  <c r="D73" i="41"/>
  <c r="N5" i="41"/>
  <c r="O5" i="41" s="1"/>
  <c r="N58" i="41"/>
  <c r="O58" i="41" s="1"/>
  <c r="G73" i="42"/>
  <c r="M73" i="42"/>
  <c r="L73" i="42"/>
  <c r="K73" i="42"/>
  <c r="H73" i="42"/>
  <c r="N70" i="42"/>
  <c r="O70" i="42" s="1"/>
  <c r="N58" i="42"/>
  <c r="O58" i="42" s="1"/>
  <c r="I73" i="42"/>
  <c r="F73" i="42"/>
  <c r="N51" i="42"/>
  <c r="O51" i="42" s="1"/>
  <c r="N36" i="42"/>
  <c r="O36" i="42" s="1"/>
  <c r="D73" i="42"/>
  <c r="N22" i="42"/>
  <c r="O22" i="42"/>
  <c r="E73" i="42"/>
  <c r="N5" i="42"/>
  <c r="O5" i="42" s="1"/>
  <c r="J69" i="43"/>
  <c r="L69" i="43"/>
  <c r="M69" i="43"/>
  <c r="K69" i="43"/>
  <c r="N65" i="43"/>
  <c r="O65" i="43" s="1"/>
  <c r="N54" i="43"/>
  <c r="O54" i="43" s="1"/>
  <c r="N47" i="43"/>
  <c r="O47" i="43" s="1"/>
  <c r="N32" i="43"/>
  <c r="O32" i="43" s="1"/>
  <c r="F69" i="43"/>
  <c r="N69" i="43" s="1"/>
  <c r="O69" i="43" s="1"/>
  <c r="N23" i="43"/>
  <c r="O23" i="43"/>
  <c r="G69" i="43"/>
  <c r="H69" i="43"/>
  <c r="E69" i="43"/>
  <c r="N16" i="43"/>
  <c r="O16" i="43" s="1"/>
  <c r="D69" i="43"/>
  <c r="I69" i="43"/>
  <c r="N5" i="43"/>
  <c r="O5" i="43" s="1"/>
  <c r="L68" i="44"/>
  <c r="M68" i="44"/>
  <c r="N49" i="44"/>
  <c r="O49" i="44" s="1"/>
  <c r="N66" i="44"/>
  <c r="O66" i="44" s="1"/>
  <c r="K68" i="44"/>
  <c r="F68" i="44"/>
  <c r="H68" i="44"/>
  <c r="G68" i="44"/>
  <c r="N55" i="44"/>
  <c r="O55" i="44" s="1"/>
  <c r="J68" i="44"/>
  <c r="N68" i="44" s="1"/>
  <c r="O68" i="44" s="1"/>
  <c r="N35" i="44"/>
  <c r="O35" i="44"/>
  <c r="I68" i="44"/>
  <c r="N23" i="44"/>
  <c r="O23" i="44" s="1"/>
  <c r="E68" i="44"/>
  <c r="N15" i="44"/>
  <c r="O15" i="44"/>
  <c r="D68" i="44"/>
  <c r="N5" i="44"/>
  <c r="O5" i="44" s="1"/>
  <c r="M64" i="45"/>
  <c r="K64" i="45"/>
  <c r="L64" i="45"/>
  <c r="G64" i="45"/>
  <c r="J64" i="45"/>
  <c r="N62" i="45"/>
  <c r="O62" i="45"/>
  <c r="N52" i="45"/>
  <c r="O52" i="45"/>
  <c r="F64" i="45"/>
  <c r="H64" i="45"/>
  <c r="N46" i="45"/>
  <c r="O46" i="45"/>
  <c r="N32" i="45"/>
  <c r="O32" i="45"/>
  <c r="N22" i="45"/>
  <c r="O22" i="45"/>
  <c r="E64" i="45"/>
  <c r="N15" i="45"/>
  <c r="O15" i="45" s="1"/>
  <c r="D64" i="45"/>
  <c r="N64" i="45" s="1"/>
  <c r="O64" i="45" s="1"/>
  <c r="I64" i="45"/>
  <c r="N5" i="45"/>
  <c r="O5" i="45" s="1"/>
  <c r="O66" i="46"/>
  <c r="P66" i="46" s="1"/>
  <c r="O54" i="46"/>
  <c r="P54" i="46" s="1"/>
  <c r="O47" i="46"/>
  <c r="P47" i="46" s="1"/>
  <c r="O33" i="46"/>
  <c r="P33" i="46" s="1"/>
  <c r="O22" i="46"/>
  <c r="P22" i="46" s="1"/>
  <c r="I68" i="46"/>
  <c r="O14" i="46"/>
  <c r="P14" i="46" s="1"/>
  <c r="K68" i="46"/>
  <c r="M68" i="46"/>
  <c r="H68" i="46"/>
  <c r="L68" i="46"/>
  <c r="N68" i="46"/>
  <c r="D68" i="46"/>
  <c r="F68" i="46"/>
  <c r="G68" i="46"/>
  <c r="O5" i="46"/>
  <c r="P5" i="46" s="1"/>
  <c r="E68" i="46"/>
  <c r="O68" i="46" s="1"/>
  <c r="P68" i="46" s="1"/>
  <c r="O65" i="47" l="1"/>
  <c r="N75" i="33"/>
  <c r="O75" i="33" s="1"/>
  <c r="N73" i="41"/>
  <c r="O73" i="41" s="1"/>
  <c r="N49" i="34"/>
  <c r="O49" i="34" s="1"/>
  <c r="N25" i="35"/>
  <c r="O25" i="35" s="1"/>
  <c r="N53" i="35"/>
  <c r="O53" i="35" s="1"/>
  <c r="J73" i="42"/>
  <c r="N73" i="42" s="1"/>
  <c r="O73" i="42" s="1"/>
  <c r="N5" i="35"/>
  <c r="O5" i="35" s="1"/>
  <c r="K74" i="39"/>
  <c r="N74" i="39" s="1"/>
  <c r="O74" i="39" s="1"/>
  <c r="K73" i="41"/>
  <c r="G73" i="36"/>
  <c r="N73" i="36" s="1"/>
  <c r="O73" i="36" s="1"/>
  <c r="N34" i="36"/>
  <c r="O34" i="36" s="1"/>
  <c r="N5" i="39"/>
  <c r="O5" i="39" s="1"/>
  <c r="N17" i="36"/>
  <c r="O17" i="36" s="1"/>
  <c r="I73" i="36"/>
  <c r="J73" i="38"/>
  <c r="N73" i="38" s="1"/>
  <c r="O73" i="38" s="1"/>
  <c r="I75" i="33"/>
  <c r="N57" i="34"/>
  <c r="O57" i="34" s="1"/>
  <c r="H73" i="34"/>
  <c r="N73" i="34" s="1"/>
  <c r="O73" i="34" s="1"/>
  <c r="N34" i="34"/>
  <c r="O34" i="34" s="1"/>
  <c r="N24" i="37"/>
  <c r="O24" i="37" s="1"/>
  <c r="K70" i="37"/>
  <c r="N70" i="37" s="1"/>
  <c r="O70" i="37" s="1"/>
  <c r="P65" i="47" l="1"/>
</calcChain>
</file>

<file path=xl/sharedStrings.xml><?xml version="1.0" encoding="utf-8"?>
<sst xmlns="http://schemas.openxmlformats.org/spreadsheetml/2006/main" count="1310" uniqueCount="178">
  <si>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</si>
  <si>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</si>
  <si>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</si>
  <si>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</si>
  <si>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</si>
  <si>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</si>
  <si>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</si>
  <si>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</si>
  <si>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</si>
  <si>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</si>
  <si>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</si>
  <si>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</si>
  <si>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Discretionary Sales Surtaxes</t>
  </si>
  <si>
    <t>Utility Service Tax - Electricity</t>
  </si>
  <si>
    <t>Utility Service Tax - Gas</t>
  </si>
  <si>
    <t>Utility Service Tax - Fuel Oil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</si>
  <si>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</si>
  <si>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</si>
  <si>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</si>
  <si>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</si>
  <si>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</si>
  <si>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</si>
  <si>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</si>
  <si>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Physical Environment</t>
  </si>
  <si>
    <t>Impact Fees - Commercial - Physical Environment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</si>
  <si>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</si>
  <si>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</si>
  <si>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</si>
  <si>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</si>
  <si>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Physical Environment - Stormwater Management</t>
  </si>
  <si>
    <t>State Grant - Economic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</si>
  <si>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</si>
  <si>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</si>
  <si>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</si>
  <si>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</si>
  <si>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</si>
  <si>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</si>
  <si>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</si>
  <si>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</si>
  <si>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</si>
  <si>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</si>
  <si>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</si>
  <si>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</si>
  <si>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</si>
  <si>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</si>
  <si>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</si>
  <si>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Emergency Management Service Fees / Charges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</si>
  <si>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</si>
  <si>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</si>
  <si>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</si>
  <si>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</si>
  <si>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</si>
  <si>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Other Physical Environment Charges</t>
  </si>
  <si>
    <t>Transportation (User Fees) - Parking Facilities</t>
  </si>
  <si>
    <t>Transportation (User Fees) - Other Transportation Charges</t>
  </si>
  <si>
    <t>Human Services - Animal Control and Shelter Fees</t>
  </si>
  <si>
    <t>Culture / Recreation - Parks and Recreation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</si>
  <si>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</si>
  <si>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</si>
  <si>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</si>
  <si>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</si>
  <si>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</si>
  <si>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</si>
  <si>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Court-Ordered Judgments and Fines - As Decided by County Court Civil</t>
  </si>
  <si>
    <t>Court-Ordered Judgments and Fines - As Decided by Traffic Court</t>
  </si>
  <si>
    <t>Fines - Local Ordinance Violations</t>
  </si>
  <si>
    <t>State Fines and Forfeits</t>
  </si>
  <si>
    <t>Forfeits - Assets Seized by Law Enforcement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</si>
  <si>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</si>
  <si>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</si>
  <si>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</si>
  <si>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</si>
  <si>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</si>
  <si>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</si>
  <si>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</si>
  <si>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</si>
  <si>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</si>
  <si>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</si>
  <si>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</si>
  <si>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</si>
  <si>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</si>
  <si>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</si>
  <si>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</si>
  <si>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</si>
  <si>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</si>
  <si>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</si>
  <si>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</si>
  <si>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</si>
  <si>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Contributions from Enterprise Operations</t>
  </si>
  <si>
    <t>Atlantic Beach Revenues Reported by Account Code and Fund Type</t>
  </si>
  <si>
    <t>Local Fiscal Year Ended September 30, 2010</t>
  </si>
  <si>
    <t>Grants from Other Local Units - Physical Environment</t>
  </si>
  <si>
    <t>Other Judgments, Fines, and Forfeits</t>
  </si>
  <si>
    <t>Proprietary Non-Operating Sources - Federal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</si>
  <si>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</si>
  <si>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</si>
  <si>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</si>
  <si>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General Government</t>
  </si>
  <si>
    <t>State Grant - Physical Environment - Sewer / Wastewater</t>
  </si>
  <si>
    <t>State Grant - Culture / Recreation</t>
  </si>
  <si>
    <t>Grants from Other Local Units - Public Safety</t>
  </si>
  <si>
    <t>2011 Municipal Population:</t>
  </si>
  <si>
    <t>Local Fiscal Year Ended September 30, 2012</t>
  </si>
  <si>
    <t>Economic Environment - Other Economic Environment Charges</t>
  </si>
  <si>
    <t>Sale of Surplus Materials and Scrap</t>
  </si>
  <si>
    <t>2012 Municipal Population:</t>
  </si>
  <si>
    <t>Local Fiscal Year Ended September 30, 2008</t>
  </si>
  <si>
    <t>Other General Taxes</t>
  </si>
  <si>
    <t>Permits and Franchise Fees</t>
  </si>
  <si>
    <t>Other Permits and Fees</t>
  </si>
  <si>
    <t>Grants from Other Local Units - Transportation</t>
  </si>
  <si>
    <t>Payments from Other Local Units in Lieu of Taxes</t>
  </si>
  <si>
    <t>Human Services - Health Inspection Fees</t>
  </si>
  <si>
    <t>Court-Ordered Judgments and Fines - As Decided by Circuit Court Criminal</t>
  </si>
  <si>
    <t>Impact Fees - Physical Environment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</si>
  <si>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</si>
  <si>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</si>
  <si>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</si>
  <si>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</si>
  <si>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</si>
  <si>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</si>
  <si>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</si>
  <si>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</si>
  <si>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</si>
  <si>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</si>
  <si>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</si>
  <si>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Transportation - Parking Facilities</t>
  </si>
  <si>
    <t>Transportation - Other Transportation Charges</t>
  </si>
  <si>
    <t>Court-Ordered Judgments and Fines - Intergovernmental Radio Communication Program</t>
  </si>
  <si>
    <t>Sale of Contraband Property Seized by Law Enforcement</t>
  </si>
  <si>
    <t>Interest and Other Earnings - Gain (Loss) on Sale of Investments</t>
  </si>
  <si>
    <t>Sales - Disposition of Fixed Assets</t>
  </si>
  <si>
    <t>Sales - Sale of Surplus Materials and Scrap</t>
  </si>
  <si>
    <t>2013 Municipal Population:</t>
  </si>
  <si>
    <t>Local Fiscal Year Ended September 30, 2014</t>
  </si>
  <si>
    <t>Special Assessments - Charges for Public Services</t>
  </si>
  <si>
    <t>2014 Municipal Population:</t>
  </si>
  <si>
    <t>Local Fiscal Year Ended September 30, 2015</t>
  </si>
  <si>
    <t>Proceeds - Proceeds from Refunding Bonds</t>
  </si>
  <si>
    <t>2015 Municipal Population:</t>
  </si>
  <si>
    <t>Local Fiscal Year Ended September 30, 2016</t>
  </si>
  <si>
    <t>State Grant - Public Safety</t>
  </si>
  <si>
    <t>State Grant - Other</t>
  </si>
  <si>
    <t>Proprietary Non-Operating - Other Grants and Donations</t>
  </si>
  <si>
    <t>2016 Municipal Population:</t>
  </si>
  <si>
    <t>Local Fiscal Year Ended September 30, 2017</t>
  </si>
  <si>
    <t>State Grant - Physical Environment - Garbage / Solid Waste</t>
  </si>
  <si>
    <t>2017 Municipal Population:</t>
  </si>
  <si>
    <t>Local Fiscal Year Ended September 30, 2018</t>
  </si>
  <si>
    <t>Proceeds - Installment Purchases and Capital Lease Proceeds</t>
  </si>
  <si>
    <t>2018 Municipal Population:</t>
  </si>
  <si>
    <t>Local Fiscal Year Ended September 30, 2019</t>
  </si>
  <si>
    <t>State Grant - General Government</t>
  </si>
  <si>
    <t>State Shared Revenues - General Government - Sales and Uses Taxes to Counties</t>
  </si>
  <si>
    <t>Grants from Other Local Units - General Government</t>
  </si>
  <si>
    <t>2019 Municipal Population:</t>
  </si>
  <si>
    <t>Local Fiscal Year Ended September 30, 2020</t>
  </si>
  <si>
    <t>Shared Revenue from Other Local Units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</si>
  <si>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</si>
  <si>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</si>
  <si>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</si>
  <si>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</si>
  <si>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</si>
  <si>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</si>
  <si>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</si>
  <si>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</si>
  <si>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</si>
  <si>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Permits - Other</t>
  </si>
  <si>
    <t>Intergovernmental Revenues</t>
  </si>
  <si>
    <t>Federal Grant - Physical Environment - Other Physical Environment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</si>
  <si>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</si>
  <si>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</si>
  <si>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</si>
  <si>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</si>
  <si>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Second Local Option Fuel Tax (1 to 5 Cents Local Option Fuel Tax) - Municipal Proceeds</t>
  </si>
  <si>
    <t>Federal Grant - Physical Environment - Sewer / Wastewater</t>
  </si>
  <si>
    <t>State Shared Revenues - Other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</si>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</sst>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80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160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161</v>
      </c>
      <c r="N4" s="35" t="s">
        <v>9</v>
      </c>
      <c r="O4" s="35" t="s">
        <v>162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163</v>
      </c>
      <c r="B5" s="26"/>
      <c r="C5" s="26"/>
      <c r="D5" s="27">
        <f>SUM(D6:D14)</f>
        <v>8009857</v>
      </c>
      <c r="E5" s="27">
        <f>SUM(E6:E14)</f>
        <v>699191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8709048</v>
      </c>
      <c r="P5" s="33">
        <f>(O5/P$67)</f>
        <v>645.11466666666672</v>
      </c>
      <c r="Q5" s="6"/>
    </row>
    <row r="6" spans="1:134">
      <c r="A6" s="12"/>
      <c r="B6" s="25">
        <v>311</v>
      </c>
      <c r="C6" s="20" t="s">
        <v>2</v>
      </c>
      <c r="D6" s="46">
        <v>6708984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6708984</v>
      </c>
      <c r="P6" s="47">
        <f>(O6/P$67)</f>
        <v>496.9617777777778</v>
      </c>
      <c r="Q6" s="9"/>
    </row>
    <row r="7" spans="1:134">
      <c r="A7" s="12"/>
      <c r="B7" s="25">
        <v>312.41000000000003</v>
      </c>
      <c r="C7" s="20" t="s">
        <v>164</v>
      </c>
      <c r="D7" s="46">
        <v>0</v>
      </c>
      <c r="E7" s="46">
        <v>471294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471294</v>
      </c>
      <c r="P7" s="47">
        <f>(O7/P$67)</f>
        <v>34.910666666666664</v>
      </c>
      <c r="Q7" s="9"/>
    </row>
    <row r="8" spans="1:134">
      <c r="A8" s="12"/>
      <c r="B8" s="25">
        <v>312.43</v>
      </c>
      <c r="C8" s="20" t="s">
        <v>174</v>
      </c>
      <c r="D8" s="46">
        <v>0</v>
      </c>
      <c r="E8" s="46">
        <v>227897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227897</v>
      </c>
      <c r="P8" s="47">
        <f>(O8/P$67)</f>
        <v>16.881259259259259</v>
      </c>
      <c r="Q8" s="9"/>
    </row>
    <row r="9" spans="1:134">
      <c r="A9" s="12"/>
      <c r="B9" s="25">
        <v>312.52</v>
      </c>
      <c r="C9" s="20" t="s">
        <v>117</v>
      </c>
      <c r="D9" s="46">
        <v>144821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144821</v>
      </c>
      <c r="P9" s="47">
        <f>(O9/P$67)</f>
        <v>10.727481481481481</v>
      </c>
      <c r="Q9" s="9"/>
    </row>
    <row r="10" spans="1:134">
      <c r="A10" s="12"/>
      <c r="B10" s="25">
        <v>314.10000000000002</v>
      </c>
      <c r="C10" s="20" t="s">
        <v>13</v>
      </c>
      <c r="D10" s="46">
        <v>515491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515491</v>
      </c>
      <c r="P10" s="47">
        <f>(O10/P$67)</f>
        <v>38.184518518518516</v>
      </c>
      <c r="Q10" s="9"/>
    </row>
    <row r="11" spans="1:134">
      <c r="A11" s="12"/>
      <c r="B11" s="25">
        <v>314.39999999999998</v>
      </c>
      <c r="C11" s="20" t="s">
        <v>14</v>
      </c>
      <c r="D11" s="46">
        <v>315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315</v>
      </c>
      <c r="P11" s="47">
        <f>(O11/P$67)</f>
        <v>2.3333333333333334E-2</v>
      </c>
      <c r="Q11" s="9"/>
    </row>
    <row r="12" spans="1:134">
      <c r="A12" s="12"/>
      <c r="B12" s="25">
        <v>314.8</v>
      </c>
      <c r="C12" s="20" t="s">
        <v>16</v>
      </c>
      <c r="D12" s="46">
        <v>12652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12652</v>
      </c>
      <c r="P12" s="47">
        <f>(O12/P$67)</f>
        <v>0.93718518518518523</v>
      </c>
      <c r="Q12" s="9"/>
    </row>
    <row r="13" spans="1:134">
      <c r="A13" s="12"/>
      <c r="B13" s="25">
        <v>315.10000000000002</v>
      </c>
      <c r="C13" s="20" t="s">
        <v>165</v>
      </c>
      <c r="D13" s="46">
        <v>525166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525166</v>
      </c>
      <c r="P13" s="47">
        <f>(O13/P$67)</f>
        <v>38.901185185185184</v>
      </c>
      <c r="Q13" s="9"/>
    </row>
    <row r="14" spans="1:134">
      <c r="A14" s="12"/>
      <c r="B14" s="25">
        <v>316</v>
      </c>
      <c r="C14" s="20" t="s">
        <v>119</v>
      </c>
      <c r="D14" s="46">
        <v>102428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102428</v>
      </c>
      <c r="P14" s="47">
        <f>(O14/P$67)</f>
        <v>7.5872592592592589</v>
      </c>
      <c r="Q14" s="9"/>
    </row>
    <row r="15" spans="1:134" ht="15.75">
      <c r="A15" s="29" t="s">
        <v>19</v>
      </c>
      <c r="B15" s="30"/>
      <c r="C15" s="31"/>
      <c r="D15" s="32">
        <f>SUM(D16:D22)</f>
        <v>1097637</v>
      </c>
      <c r="E15" s="32">
        <f>SUM(E16:E22)</f>
        <v>0</v>
      </c>
      <c r="F15" s="32">
        <f>SUM(F16:F22)</f>
        <v>0</v>
      </c>
      <c r="G15" s="32">
        <f>SUM(G16:G22)</f>
        <v>0</v>
      </c>
      <c r="H15" s="32">
        <f>SUM(H16:H22)</f>
        <v>0</v>
      </c>
      <c r="I15" s="32">
        <f>SUM(I16:I22)</f>
        <v>1421386</v>
      </c>
      <c r="J15" s="32">
        <f>SUM(J16:J22)</f>
        <v>0</v>
      </c>
      <c r="K15" s="32">
        <f>SUM(K16:K22)</f>
        <v>0</v>
      </c>
      <c r="L15" s="32">
        <f>SUM(L16:L22)</f>
        <v>0</v>
      </c>
      <c r="M15" s="32">
        <f>SUM(M16:M22)</f>
        <v>0</v>
      </c>
      <c r="N15" s="32">
        <f>SUM(N16:N22)</f>
        <v>0</v>
      </c>
      <c r="O15" s="44">
        <f>SUM(D15:N15)</f>
        <v>2519023</v>
      </c>
      <c r="P15" s="45">
        <f>(O15/P$67)</f>
        <v>186.59429629629631</v>
      </c>
      <c r="Q15" s="10"/>
    </row>
    <row r="16" spans="1:134">
      <c r="A16" s="12"/>
      <c r="B16" s="25">
        <v>322</v>
      </c>
      <c r="C16" s="20" t="s">
        <v>166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337539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337539</v>
      </c>
      <c r="P16" s="47">
        <f>(O16/P$67)</f>
        <v>25.00288888888889</v>
      </c>
      <c r="Q16" s="9"/>
    </row>
    <row r="17" spans="1:17">
      <c r="A17" s="12"/>
      <c r="B17" s="25">
        <v>322.89999999999998</v>
      </c>
      <c r="C17" s="20" t="s">
        <v>167</v>
      </c>
      <c r="D17" s="46">
        <v>65280</v>
      </c>
      <c r="E17" s="46">
        <v>0</v>
      </c>
      <c r="F17" s="46">
        <v>0</v>
      </c>
      <c r="G17" s="46">
        <v>0</v>
      </c>
      <c r="H17" s="46">
        <v>0</v>
      </c>
      <c r="I17" s="46">
        <v>136334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2" si="1">SUM(D17:N17)</f>
        <v>201614</v>
      </c>
      <c r="P17" s="47">
        <f>(O17/P$67)</f>
        <v>14.93437037037037</v>
      </c>
      <c r="Q17" s="9"/>
    </row>
    <row r="18" spans="1:17">
      <c r="A18" s="12"/>
      <c r="B18" s="25">
        <v>323.10000000000002</v>
      </c>
      <c r="C18" s="20" t="s">
        <v>20</v>
      </c>
      <c r="D18" s="46">
        <v>1015826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1015826</v>
      </c>
      <c r="P18" s="47">
        <f>(O18/P$67)</f>
        <v>75.246370370370371</v>
      </c>
      <c r="Q18" s="9"/>
    </row>
    <row r="19" spans="1:17">
      <c r="A19" s="12"/>
      <c r="B19" s="25">
        <v>323.39999999999998</v>
      </c>
      <c r="C19" s="20" t="s">
        <v>21</v>
      </c>
      <c r="D19" s="46">
        <v>16531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16531</v>
      </c>
      <c r="P19" s="47">
        <f>(O19/P$67)</f>
        <v>1.2245185185185186</v>
      </c>
      <c r="Q19" s="9"/>
    </row>
    <row r="20" spans="1:17">
      <c r="A20" s="12"/>
      <c r="B20" s="25">
        <v>323.7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16500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16500</v>
      </c>
      <c r="P20" s="47">
        <f>(O20/P$67)</f>
        <v>1.2222222222222223</v>
      </c>
      <c r="Q20" s="9"/>
    </row>
    <row r="21" spans="1:17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824665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824665</v>
      </c>
      <c r="P21" s="47">
        <f>(O21/P$67)</f>
        <v>61.086296296296297</v>
      </c>
      <c r="Q21" s="9"/>
    </row>
    <row r="22" spans="1:17">
      <c r="A22" s="12"/>
      <c r="B22" s="25">
        <v>324.22000000000003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106348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106348</v>
      </c>
      <c r="P22" s="47">
        <f>(O22/P$67)</f>
        <v>7.87762962962963</v>
      </c>
      <c r="Q22" s="9"/>
    </row>
    <row r="23" spans="1:17" ht="15.75">
      <c r="A23" s="29" t="s">
        <v>168</v>
      </c>
      <c r="B23" s="30"/>
      <c r="C23" s="31"/>
      <c r="D23" s="32">
        <f>SUM(D24:D33)</f>
        <v>2740161</v>
      </c>
      <c r="E23" s="32">
        <f>SUM(E24:E33)</f>
        <v>6225954</v>
      </c>
      <c r="F23" s="32">
        <f>SUM(F24:F33)</f>
        <v>0</v>
      </c>
      <c r="G23" s="32">
        <f>SUM(G24:G33)</f>
        <v>0</v>
      </c>
      <c r="H23" s="32">
        <f>SUM(H24:H33)</f>
        <v>0</v>
      </c>
      <c r="I23" s="32">
        <f>SUM(I24:I33)</f>
        <v>41025</v>
      </c>
      <c r="J23" s="32">
        <f>SUM(J24:J33)</f>
        <v>0</v>
      </c>
      <c r="K23" s="32">
        <f>SUM(K24:K33)</f>
        <v>0</v>
      </c>
      <c r="L23" s="32">
        <f>SUM(L24:L33)</f>
        <v>0</v>
      </c>
      <c r="M23" s="32">
        <f>SUM(M24:M33)</f>
        <v>0</v>
      </c>
      <c r="N23" s="32">
        <f>SUM(N24:N33)</f>
        <v>0</v>
      </c>
      <c r="O23" s="44">
        <f>SUM(D23:N23)</f>
        <v>9007140</v>
      </c>
      <c r="P23" s="45">
        <f>(O23/P$67)</f>
        <v>667.19555555555553</v>
      </c>
      <c r="Q23" s="10"/>
    </row>
    <row r="24" spans="1:17">
      <c r="A24" s="12"/>
      <c r="B24" s="25">
        <v>331.1</v>
      </c>
      <c r="C24" s="20" t="s">
        <v>97</v>
      </c>
      <c r="D24" s="46">
        <v>223046</v>
      </c>
      <c r="E24" s="46">
        <v>4619415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4842461</v>
      </c>
      <c r="P24" s="47">
        <f>(O24/P$67)</f>
        <v>358.70081481481481</v>
      </c>
      <c r="Q24" s="9"/>
    </row>
    <row r="25" spans="1:17">
      <c r="A25" s="12"/>
      <c r="B25" s="25">
        <v>331.35</v>
      </c>
      <c r="C25" s="20" t="s">
        <v>175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41025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1" si="2">SUM(D25:N25)</f>
        <v>41025</v>
      </c>
      <c r="P25" s="47">
        <f>(O25/P$67)</f>
        <v>3.0388888888888888</v>
      </c>
      <c r="Q25" s="9"/>
    </row>
    <row r="26" spans="1:17">
      <c r="A26" s="12"/>
      <c r="B26" s="25">
        <v>331.5</v>
      </c>
      <c r="C26" s="20" t="s">
        <v>28</v>
      </c>
      <c r="D26" s="46">
        <v>0</v>
      </c>
      <c r="E26" s="46">
        <v>58008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58008</v>
      </c>
      <c r="P26" s="47">
        <f>(O26/P$67)</f>
        <v>4.2968888888888888</v>
      </c>
      <c r="Q26" s="9"/>
    </row>
    <row r="27" spans="1:17">
      <c r="A27" s="12"/>
      <c r="B27" s="25">
        <v>334.2</v>
      </c>
      <c r="C27" s="20" t="s">
        <v>141</v>
      </c>
      <c r="D27" s="46">
        <v>0</v>
      </c>
      <c r="E27" s="46">
        <v>52858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52858</v>
      </c>
      <c r="P27" s="47">
        <f>(O27/P$67)</f>
        <v>3.9154074074074074</v>
      </c>
      <c r="Q27" s="9"/>
    </row>
    <row r="28" spans="1:17">
      <c r="A28" s="12"/>
      <c r="B28" s="25">
        <v>335.125</v>
      </c>
      <c r="C28" s="20" t="s">
        <v>170</v>
      </c>
      <c r="D28" s="46">
        <v>658282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658282</v>
      </c>
      <c r="P28" s="47">
        <f>(O28/P$67)</f>
        <v>48.761629629629631</v>
      </c>
      <c r="Q28" s="9"/>
    </row>
    <row r="29" spans="1:17">
      <c r="A29" s="12"/>
      <c r="B29" s="25">
        <v>335.14</v>
      </c>
      <c r="C29" s="20" t="s">
        <v>121</v>
      </c>
      <c r="D29" s="46">
        <v>7296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7296</v>
      </c>
      <c r="P29" s="47">
        <f>(O29/P$67)</f>
        <v>0.54044444444444439</v>
      </c>
      <c r="Q29" s="9"/>
    </row>
    <row r="30" spans="1:17">
      <c r="A30" s="12"/>
      <c r="B30" s="25">
        <v>335.15</v>
      </c>
      <c r="C30" s="20" t="s">
        <v>122</v>
      </c>
      <c r="D30" s="46">
        <v>16340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16340</v>
      </c>
      <c r="P30" s="47">
        <f>(O30/P$67)</f>
        <v>1.2103703703703703</v>
      </c>
      <c r="Q30" s="9"/>
    </row>
    <row r="31" spans="1:17">
      <c r="A31" s="12"/>
      <c r="B31" s="25">
        <v>335.18</v>
      </c>
      <c r="C31" s="20" t="s">
        <v>171</v>
      </c>
      <c r="D31" s="46">
        <v>1835197</v>
      </c>
      <c r="E31" s="46">
        <v>1202628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3037825</v>
      </c>
      <c r="P31" s="47">
        <f>(O31/P$67)</f>
        <v>225.02407407407406</v>
      </c>
      <c r="Q31" s="9"/>
    </row>
    <row r="32" spans="1:17">
      <c r="A32" s="12"/>
      <c r="B32" s="25">
        <v>335.9</v>
      </c>
      <c r="C32" s="20" t="s">
        <v>176</v>
      </c>
      <c r="D32" s="46">
        <v>0</v>
      </c>
      <c r="E32" s="46">
        <v>101823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" si="3">SUM(D32:N32)</f>
        <v>101823</v>
      </c>
      <c r="P32" s="47">
        <f>(O32/P$67)</f>
        <v>7.5424444444444445</v>
      </c>
      <c r="Q32" s="9"/>
    </row>
    <row r="33" spans="1:17">
      <c r="A33" s="12"/>
      <c r="B33" s="25">
        <v>338</v>
      </c>
      <c r="C33" s="20" t="s">
        <v>157</v>
      </c>
      <c r="D33" s="46">
        <v>0</v>
      </c>
      <c r="E33" s="46">
        <v>191222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191222</v>
      </c>
      <c r="P33" s="47">
        <f>(O33/P$67)</f>
        <v>14.164592592592593</v>
      </c>
      <c r="Q33" s="9"/>
    </row>
    <row r="34" spans="1:17" ht="15.75">
      <c r="A34" s="29" t="s">
        <v>41</v>
      </c>
      <c r="B34" s="30"/>
      <c r="C34" s="31"/>
      <c r="D34" s="32">
        <f>SUM(D35:D46)</f>
        <v>847852</v>
      </c>
      <c r="E34" s="32">
        <f>SUM(E35:E46)</f>
        <v>110305</v>
      </c>
      <c r="F34" s="32">
        <f>SUM(F35:F46)</f>
        <v>0</v>
      </c>
      <c r="G34" s="32">
        <f>SUM(G35:G46)</f>
        <v>0</v>
      </c>
      <c r="H34" s="32">
        <f>SUM(H35:H46)</f>
        <v>0</v>
      </c>
      <c r="I34" s="32">
        <f>SUM(I35:I46)</f>
        <v>13515987</v>
      </c>
      <c r="J34" s="32">
        <f>SUM(J35:J46)</f>
        <v>0</v>
      </c>
      <c r="K34" s="32">
        <f>SUM(K35:K46)</f>
        <v>0</v>
      </c>
      <c r="L34" s="32">
        <f>SUM(L35:L46)</f>
        <v>0</v>
      </c>
      <c r="M34" s="32">
        <f>SUM(M35:M46)</f>
        <v>0</v>
      </c>
      <c r="N34" s="32">
        <f>SUM(N35:N46)</f>
        <v>0</v>
      </c>
      <c r="O34" s="32">
        <f>SUM(D34:N34)</f>
        <v>14474144</v>
      </c>
      <c r="P34" s="45">
        <f>(O34/P$67)</f>
        <v>1072.1588148148148</v>
      </c>
      <c r="Q34" s="10"/>
    </row>
    <row r="35" spans="1:17">
      <c r="A35" s="12"/>
      <c r="B35" s="25">
        <v>341.9</v>
      </c>
      <c r="C35" s="20" t="s">
        <v>125</v>
      </c>
      <c r="D35" s="46">
        <v>4681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6" si="4">SUM(D35:N35)</f>
        <v>4681</v>
      </c>
      <c r="P35" s="47">
        <f>(O35/P$67)</f>
        <v>0.34674074074074074</v>
      </c>
      <c r="Q35" s="9"/>
    </row>
    <row r="36" spans="1:17">
      <c r="A36" s="12"/>
      <c r="B36" s="25">
        <v>342.9</v>
      </c>
      <c r="C36" s="20" t="s">
        <v>47</v>
      </c>
      <c r="D36" s="46">
        <v>350023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350023</v>
      </c>
      <c r="P36" s="47">
        <f>(O36/P$67)</f>
        <v>25.927629629629628</v>
      </c>
      <c r="Q36" s="9"/>
    </row>
    <row r="37" spans="1:17">
      <c r="A37" s="12"/>
      <c r="B37" s="25">
        <v>343.3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4105646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4105646</v>
      </c>
      <c r="P37" s="47">
        <f>(O37/P$67)</f>
        <v>304.12192592592595</v>
      </c>
      <c r="Q37" s="9"/>
    </row>
    <row r="38" spans="1:17">
      <c r="A38" s="12"/>
      <c r="B38" s="25">
        <v>343.4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2059714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2059714</v>
      </c>
      <c r="P38" s="47">
        <f>(O38/P$67)</f>
        <v>152.57140740740741</v>
      </c>
      <c r="Q38" s="9"/>
    </row>
    <row r="39" spans="1:17">
      <c r="A39" s="12"/>
      <c r="B39" s="25">
        <v>343.5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6441488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6441488</v>
      </c>
      <c r="P39" s="47">
        <f>(O39/P$67)</f>
        <v>477.14725925925927</v>
      </c>
      <c r="Q39" s="9"/>
    </row>
    <row r="40" spans="1:17">
      <c r="A40" s="12"/>
      <c r="B40" s="25">
        <v>343.7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909139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909139</v>
      </c>
      <c r="P40" s="47">
        <f>(O40/P$67)</f>
        <v>67.343629629629632</v>
      </c>
      <c r="Q40" s="9"/>
    </row>
    <row r="41" spans="1:17">
      <c r="A41" s="12"/>
      <c r="B41" s="25">
        <v>344.5</v>
      </c>
      <c r="C41" s="20" t="s">
        <v>126</v>
      </c>
      <c r="D41" s="46">
        <v>13729</v>
      </c>
      <c r="E41" s="46">
        <v>110305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124034</v>
      </c>
      <c r="P41" s="47">
        <f>(O41/P$67)</f>
        <v>9.1877037037037042</v>
      </c>
      <c r="Q41" s="9"/>
    </row>
    <row r="42" spans="1:17">
      <c r="A42" s="12"/>
      <c r="B42" s="25">
        <v>344.9</v>
      </c>
      <c r="C42" s="20" t="s">
        <v>127</v>
      </c>
      <c r="D42" s="46">
        <v>139310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139310</v>
      </c>
      <c r="P42" s="47">
        <f>(O42/P$67)</f>
        <v>10.31925925925926</v>
      </c>
      <c r="Q42" s="9"/>
    </row>
    <row r="43" spans="1:17">
      <c r="A43" s="12"/>
      <c r="B43" s="25">
        <v>346.4</v>
      </c>
      <c r="C43" s="20" t="s">
        <v>55</v>
      </c>
      <c r="D43" s="46">
        <v>6061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6061</v>
      </c>
      <c r="P43" s="47">
        <f>(O43/P$67)</f>
        <v>0.44896296296296295</v>
      </c>
      <c r="Q43" s="9"/>
    </row>
    <row r="44" spans="1:17">
      <c r="A44" s="12"/>
      <c r="B44" s="25">
        <v>347.2</v>
      </c>
      <c r="C44" s="20" t="s">
        <v>56</v>
      </c>
      <c r="D44" s="46">
        <v>258035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258035</v>
      </c>
      <c r="P44" s="47">
        <f>(O44/P$67)</f>
        <v>19.113703703703703</v>
      </c>
      <c r="Q44" s="9"/>
    </row>
    <row r="45" spans="1:17">
      <c r="A45" s="12"/>
      <c r="B45" s="25">
        <v>347.4</v>
      </c>
      <c r="C45" s="20" t="s">
        <v>57</v>
      </c>
      <c r="D45" s="46">
        <v>3402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3402</v>
      </c>
      <c r="P45" s="47">
        <f>(O45/P$67)</f>
        <v>0.252</v>
      </c>
      <c r="Q45" s="9"/>
    </row>
    <row r="46" spans="1:17">
      <c r="A46" s="12"/>
      <c r="B46" s="25">
        <v>347.5</v>
      </c>
      <c r="C46" s="20" t="s">
        <v>58</v>
      </c>
      <c r="D46" s="46">
        <v>72611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72611</v>
      </c>
      <c r="P46" s="47">
        <f>(O46/P$67)</f>
        <v>5.378592592592593</v>
      </c>
      <c r="Q46" s="9"/>
    </row>
    <row r="47" spans="1:17" ht="15.75">
      <c r="A47" s="29" t="s">
        <v>42</v>
      </c>
      <c r="B47" s="30"/>
      <c r="C47" s="31"/>
      <c r="D47" s="32">
        <f>SUM(D48:D51)</f>
        <v>234136</v>
      </c>
      <c r="E47" s="32">
        <f>SUM(E48:E51)</f>
        <v>33387</v>
      </c>
      <c r="F47" s="32">
        <f>SUM(F48:F51)</f>
        <v>0</v>
      </c>
      <c r="G47" s="32">
        <f>SUM(G48:G51)</f>
        <v>0</v>
      </c>
      <c r="H47" s="32">
        <f>SUM(H48:H51)</f>
        <v>0</v>
      </c>
      <c r="I47" s="32">
        <f>SUM(I48:I51)</f>
        <v>0</v>
      </c>
      <c r="J47" s="32">
        <f>SUM(J48:J51)</f>
        <v>0</v>
      </c>
      <c r="K47" s="32">
        <f>SUM(K48:K51)</f>
        <v>0</v>
      </c>
      <c r="L47" s="32">
        <f>SUM(L48:L51)</f>
        <v>0</v>
      </c>
      <c r="M47" s="32">
        <f>SUM(M48:M51)</f>
        <v>0</v>
      </c>
      <c r="N47" s="32">
        <f>SUM(N48:N51)</f>
        <v>0</v>
      </c>
      <c r="O47" s="32">
        <f>SUM(D47:N47)</f>
        <v>267523</v>
      </c>
      <c r="P47" s="45">
        <f>(O47/P$67)</f>
        <v>19.816518518518517</v>
      </c>
      <c r="Q47" s="10"/>
    </row>
    <row r="48" spans="1:17">
      <c r="A48" s="13"/>
      <c r="B48" s="39">
        <v>351.3</v>
      </c>
      <c r="C48" s="21" t="s">
        <v>63</v>
      </c>
      <c r="D48" s="46">
        <v>0</v>
      </c>
      <c r="E48" s="46">
        <v>5143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1" si="5">SUM(D48:N48)</f>
        <v>5143</v>
      </c>
      <c r="P48" s="47">
        <f>(O48/P$67)</f>
        <v>0.38096296296296295</v>
      </c>
      <c r="Q48" s="9"/>
    </row>
    <row r="49" spans="1:17">
      <c r="A49" s="13"/>
      <c r="B49" s="39">
        <v>351.5</v>
      </c>
      <c r="C49" s="21" t="s">
        <v>64</v>
      </c>
      <c r="D49" s="46">
        <v>48106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5"/>
        <v>48106</v>
      </c>
      <c r="P49" s="47">
        <f>(O49/P$67)</f>
        <v>3.5634074074074076</v>
      </c>
      <c r="Q49" s="9"/>
    </row>
    <row r="50" spans="1:17">
      <c r="A50" s="13"/>
      <c r="B50" s="39">
        <v>351.7</v>
      </c>
      <c r="C50" s="21" t="s">
        <v>128</v>
      </c>
      <c r="D50" s="46">
        <v>0</v>
      </c>
      <c r="E50" s="46">
        <v>28244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5"/>
        <v>28244</v>
      </c>
      <c r="P50" s="47">
        <f>(O50/P$67)</f>
        <v>2.0921481481481483</v>
      </c>
      <c r="Q50" s="9"/>
    </row>
    <row r="51" spans="1:17">
      <c r="A51" s="13"/>
      <c r="B51" s="39">
        <v>354</v>
      </c>
      <c r="C51" s="21" t="s">
        <v>65</v>
      </c>
      <c r="D51" s="46">
        <v>186030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5"/>
        <v>186030</v>
      </c>
      <c r="P51" s="47">
        <f>(O51/P$67)</f>
        <v>13.78</v>
      </c>
      <c r="Q51" s="9"/>
    </row>
    <row r="52" spans="1:17" ht="15.75">
      <c r="A52" s="29" t="s">
        <v>3</v>
      </c>
      <c r="B52" s="30"/>
      <c r="C52" s="31"/>
      <c r="D52" s="32">
        <f>SUM(D53:D62)</f>
        <v>-106622</v>
      </c>
      <c r="E52" s="32">
        <f>SUM(E53:E62)</f>
        <v>12865</v>
      </c>
      <c r="F52" s="32">
        <f>SUM(F53:F62)</f>
        <v>0</v>
      </c>
      <c r="G52" s="32">
        <f>SUM(G53:G62)</f>
        <v>-209706</v>
      </c>
      <c r="H52" s="32">
        <f>SUM(H53:H62)</f>
        <v>0</v>
      </c>
      <c r="I52" s="32">
        <f>SUM(I53:I62)</f>
        <v>-367010</v>
      </c>
      <c r="J52" s="32">
        <f>SUM(J53:J62)</f>
        <v>0</v>
      </c>
      <c r="K52" s="32">
        <f>SUM(K53:K62)</f>
        <v>-4165626</v>
      </c>
      <c r="L52" s="32">
        <f>SUM(L53:L62)</f>
        <v>0</v>
      </c>
      <c r="M52" s="32">
        <f>SUM(M53:M62)</f>
        <v>0</v>
      </c>
      <c r="N52" s="32">
        <f>SUM(N53:N62)</f>
        <v>0</v>
      </c>
      <c r="O52" s="32">
        <f>SUM(D52:N52)</f>
        <v>-4836099</v>
      </c>
      <c r="P52" s="45">
        <f>(O52/P$67)</f>
        <v>-358.22955555555558</v>
      </c>
      <c r="Q52" s="10"/>
    </row>
    <row r="53" spans="1:17">
      <c r="A53" s="12"/>
      <c r="B53" s="25">
        <v>361.1</v>
      </c>
      <c r="C53" s="20" t="s">
        <v>68</v>
      </c>
      <c r="D53" s="46">
        <v>0</v>
      </c>
      <c r="E53" s="46">
        <v>10390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152588</v>
      </c>
      <c r="L53" s="46">
        <v>0</v>
      </c>
      <c r="M53" s="46">
        <v>0</v>
      </c>
      <c r="N53" s="46">
        <v>0</v>
      </c>
      <c r="O53" s="46">
        <f>SUM(D53:N53)</f>
        <v>162978</v>
      </c>
      <c r="P53" s="47">
        <f>(O53/P$67)</f>
        <v>12.072444444444445</v>
      </c>
      <c r="Q53" s="9"/>
    </row>
    <row r="54" spans="1:17">
      <c r="A54" s="12"/>
      <c r="B54" s="25">
        <v>361.2</v>
      </c>
      <c r="C54" s="20" t="s">
        <v>69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895937</v>
      </c>
      <c r="L54" s="46">
        <v>0</v>
      </c>
      <c r="M54" s="46">
        <v>0</v>
      </c>
      <c r="N54" s="46">
        <v>0</v>
      </c>
      <c r="O54" s="46">
        <f t="shared" ref="O54:O64" si="6">SUM(D54:N54)</f>
        <v>895937</v>
      </c>
      <c r="P54" s="47">
        <f>(O54/P$67)</f>
        <v>66.365703703703701</v>
      </c>
      <c r="Q54" s="9"/>
    </row>
    <row r="55" spans="1:17">
      <c r="A55" s="12"/>
      <c r="B55" s="25">
        <v>361.3</v>
      </c>
      <c r="C55" s="20" t="s">
        <v>70</v>
      </c>
      <c r="D55" s="46">
        <v>-171235</v>
      </c>
      <c r="E55" s="46">
        <v>0</v>
      </c>
      <c r="F55" s="46">
        <v>0</v>
      </c>
      <c r="G55" s="46">
        <v>-209706</v>
      </c>
      <c r="H55" s="46">
        <v>0</v>
      </c>
      <c r="I55" s="46">
        <v>-447456</v>
      </c>
      <c r="J55" s="46">
        <v>0</v>
      </c>
      <c r="K55" s="46">
        <v>-7514921</v>
      </c>
      <c r="L55" s="46">
        <v>0</v>
      </c>
      <c r="M55" s="46">
        <v>0</v>
      </c>
      <c r="N55" s="46">
        <v>0</v>
      </c>
      <c r="O55" s="46">
        <f t="shared" si="6"/>
        <v>-8343318</v>
      </c>
      <c r="P55" s="47">
        <f>(O55/P$67)</f>
        <v>-618.0235555555555</v>
      </c>
      <c r="Q55" s="9"/>
    </row>
    <row r="56" spans="1:17">
      <c r="A56" s="12"/>
      <c r="B56" s="25">
        <v>361.4</v>
      </c>
      <c r="C56" s="20" t="s">
        <v>130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17183</v>
      </c>
      <c r="L56" s="46">
        <v>0</v>
      </c>
      <c r="M56" s="46">
        <v>0</v>
      </c>
      <c r="N56" s="46">
        <v>0</v>
      </c>
      <c r="O56" s="46">
        <f t="shared" si="6"/>
        <v>17183</v>
      </c>
      <c r="P56" s="47">
        <f>(O56/P$67)</f>
        <v>1.2728148148148148</v>
      </c>
      <c r="Q56" s="9"/>
    </row>
    <row r="57" spans="1:17">
      <c r="A57" s="12"/>
      <c r="B57" s="25">
        <v>362</v>
      </c>
      <c r="C57" s="20" t="s">
        <v>72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75934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6"/>
        <v>75934</v>
      </c>
      <c r="P57" s="47">
        <f>(O57/P$67)</f>
        <v>5.6247407407407408</v>
      </c>
      <c r="Q57" s="9"/>
    </row>
    <row r="58" spans="1:17">
      <c r="A58" s="12"/>
      <c r="B58" s="25">
        <v>365</v>
      </c>
      <c r="C58" s="20" t="s">
        <v>132</v>
      </c>
      <c r="D58" s="46">
        <v>1654</v>
      </c>
      <c r="E58" s="46">
        <v>0</v>
      </c>
      <c r="F58" s="46">
        <v>0</v>
      </c>
      <c r="G58" s="46">
        <v>0</v>
      </c>
      <c r="H58" s="46">
        <v>0</v>
      </c>
      <c r="I58" s="46">
        <v>2025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3679</v>
      </c>
      <c r="P58" s="47">
        <f>(O58/P$67)</f>
        <v>0.27251851851851849</v>
      </c>
      <c r="Q58" s="9"/>
    </row>
    <row r="59" spans="1:17">
      <c r="A59" s="12"/>
      <c r="B59" s="25">
        <v>366</v>
      </c>
      <c r="C59" s="20" t="s">
        <v>74</v>
      </c>
      <c r="D59" s="46">
        <v>10000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10000</v>
      </c>
      <c r="P59" s="47">
        <f>(O59/P$67)</f>
        <v>0.7407407407407407</v>
      </c>
      <c r="Q59" s="9"/>
    </row>
    <row r="60" spans="1:17">
      <c r="A60" s="12"/>
      <c r="B60" s="25">
        <v>368</v>
      </c>
      <c r="C60" s="20" t="s">
        <v>75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2283587</v>
      </c>
      <c r="L60" s="46">
        <v>0</v>
      </c>
      <c r="M60" s="46">
        <v>0</v>
      </c>
      <c r="N60" s="46">
        <v>0</v>
      </c>
      <c r="O60" s="46">
        <f t="shared" si="6"/>
        <v>2283587</v>
      </c>
      <c r="P60" s="47">
        <f>(O60/P$67)</f>
        <v>169.15459259259259</v>
      </c>
      <c r="Q60" s="9"/>
    </row>
    <row r="61" spans="1:17">
      <c r="A61" s="12"/>
      <c r="B61" s="25">
        <v>369.3</v>
      </c>
      <c r="C61" s="20" t="s">
        <v>76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341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341</v>
      </c>
      <c r="P61" s="47">
        <f>(O61/P$67)</f>
        <v>2.5259259259259259E-2</v>
      </c>
      <c r="Q61" s="9"/>
    </row>
    <row r="62" spans="1:17">
      <c r="A62" s="12"/>
      <c r="B62" s="25">
        <v>369.9</v>
      </c>
      <c r="C62" s="20" t="s">
        <v>77</v>
      </c>
      <c r="D62" s="46">
        <v>52959</v>
      </c>
      <c r="E62" s="46">
        <v>2475</v>
      </c>
      <c r="F62" s="46">
        <v>0</v>
      </c>
      <c r="G62" s="46">
        <v>0</v>
      </c>
      <c r="H62" s="46">
        <v>0</v>
      </c>
      <c r="I62" s="46">
        <v>2146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57580</v>
      </c>
      <c r="P62" s="47">
        <f>(O62/P$67)</f>
        <v>4.2651851851851852</v>
      </c>
      <c r="Q62" s="9"/>
    </row>
    <row r="63" spans="1:17" ht="15.75">
      <c r="A63" s="29" t="s">
        <v>43</v>
      </c>
      <c r="B63" s="30"/>
      <c r="C63" s="31"/>
      <c r="D63" s="32">
        <f>SUM(D64:D64)</f>
        <v>2564997</v>
      </c>
      <c r="E63" s="32">
        <f>SUM(E64:E64)</f>
        <v>216667</v>
      </c>
      <c r="F63" s="32">
        <f>SUM(F64:F64)</f>
        <v>123133</v>
      </c>
      <c r="G63" s="32">
        <f>SUM(G64:G64)</f>
        <v>3822718</v>
      </c>
      <c r="H63" s="32">
        <f>SUM(H64:H64)</f>
        <v>0</v>
      </c>
      <c r="I63" s="32">
        <f>SUM(I64:I64)</f>
        <v>2683432</v>
      </c>
      <c r="J63" s="32">
        <f>SUM(J64:J64)</f>
        <v>0</v>
      </c>
      <c r="K63" s="32">
        <f>SUM(K64:K64)</f>
        <v>0</v>
      </c>
      <c r="L63" s="32">
        <f>SUM(L64:L64)</f>
        <v>0</v>
      </c>
      <c r="M63" s="32">
        <f>SUM(M64:M64)</f>
        <v>0</v>
      </c>
      <c r="N63" s="32">
        <f>SUM(N64:N64)</f>
        <v>0</v>
      </c>
      <c r="O63" s="32">
        <f t="shared" si="6"/>
        <v>9410947</v>
      </c>
      <c r="P63" s="45">
        <f>(O63/P$67)</f>
        <v>697.10718518518513</v>
      </c>
      <c r="Q63" s="9"/>
    </row>
    <row r="64" spans="1:17" ht="15.75" thickBot="1">
      <c r="A64" s="12"/>
      <c r="B64" s="25">
        <v>381</v>
      </c>
      <c r="C64" s="20" t="s">
        <v>78</v>
      </c>
      <c r="D64" s="46">
        <v>2564997</v>
      </c>
      <c r="E64" s="46">
        <v>216667</v>
      </c>
      <c r="F64" s="46">
        <v>123133</v>
      </c>
      <c r="G64" s="46">
        <v>3822718</v>
      </c>
      <c r="H64" s="46">
        <v>0</v>
      </c>
      <c r="I64" s="46">
        <v>2683432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9410947</v>
      </c>
      <c r="P64" s="47">
        <f>(O64/P$67)</f>
        <v>697.10718518518513</v>
      </c>
      <c r="Q64" s="9"/>
    </row>
    <row r="65" spans="1:120" ht="16.5" thickBot="1">
      <c r="A65" s="14" t="s">
        <v>59</v>
      </c>
      <c r="B65" s="23"/>
      <c r="C65" s="22"/>
      <c r="D65" s="15">
        <f>SUM(D5,D15,D23,D34,D47,D52,D63)</f>
        <v>15388018</v>
      </c>
      <c r="E65" s="15">
        <f>SUM(E5,E15,E23,E34,E47,E52,E63)</f>
        <v>7298369</v>
      </c>
      <c r="F65" s="15">
        <f>SUM(F5,F15,F23,F34,F47,F52,F63)</f>
        <v>123133</v>
      </c>
      <c r="G65" s="15">
        <f>SUM(G5,G15,G23,G34,G47,G52,G63)</f>
        <v>3613012</v>
      </c>
      <c r="H65" s="15">
        <f>SUM(H5,H15,H23,H34,H47,H52,H63)</f>
        <v>0</v>
      </c>
      <c r="I65" s="15">
        <f>SUM(I5,I15,I23,I34,I47,I52,I63)</f>
        <v>17294820</v>
      </c>
      <c r="J65" s="15">
        <f>SUM(J5,J15,J23,J34,J47,J52,J63)</f>
        <v>0</v>
      </c>
      <c r="K65" s="15">
        <f>SUM(K5,K15,K23,K34,K47,K52,K63)</f>
        <v>-4165626</v>
      </c>
      <c r="L65" s="15">
        <f>SUM(L5,L15,L23,L34,L47,L52,L63)</f>
        <v>0</v>
      </c>
      <c r="M65" s="15">
        <f>SUM(M5,M15,M23,M34,M47,M52,M63)</f>
        <v>0</v>
      </c>
      <c r="N65" s="15">
        <f>SUM(N5,N15,N23,N34,N47,N52,N63)</f>
        <v>0</v>
      </c>
      <c r="O65" s="15">
        <f>SUM(D65:N65)</f>
        <v>39551726</v>
      </c>
      <c r="P65" s="38">
        <f>(O65/P$67)</f>
        <v>2929.7574814814816</v>
      </c>
      <c r="Q65" s="6"/>
      <c r="R65" s="2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</row>
    <row r="66" spans="1:120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9"/>
    </row>
    <row r="67" spans="1:120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8" t="s">
        <v>177</v>
      </c>
      <c r="N67" s="48"/>
      <c r="O67" s="48"/>
      <c r="P67" s="43">
        <v>13500</v>
      </c>
    </row>
    <row r="68" spans="1:120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1"/>
    </row>
    <row r="69" spans="1:120" ht="15.75" customHeight="1" thickBot="1">
      <c r="A69" s="52" t="s">
        <v>95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</row>
  </sheetData>
  <mergeCells count="10">
    <mergeCell ref="M67:O67"/>
    <mergeCell ref="A68:P68"/>
    <mergeCell ref="A69:P6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5041092</v>
      </c>
      <c r="E5" s="27">
        <f t="shared" si="0"/>
        <v>1197709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91077</v>
      </c>
      <c r="L5" s="27">
        <f t="shared" si="0"/>
        <v>0</v>
      </c>
      <c r="M5" s="27">
        <f t="shared" si="0"/>
        <v>0</v>
      </c>
      <c r="N5" s="28">
        <f>SUM(D5:M5)</f>
        <v>6329878</v>
      </c>
      <c r="O5" s="33">
        <f t="shared" ref="O5:O36" si="1">(N5/O$75)</f>
        <v>492.55917827406427</v>
      </c>
      <c r="P5" s="6"/>
    </row>
    <row r="6" spans="1:133">
      <c r="A6" s="12"/>
      <c r="B6" s="25">
        <v>311</v>
      </c>
      <c r="C6" s="20" t="s">
        <v>2</v>
      </c>
      <c r="D6" s="46">
        <v>3843755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3843755</v>
      </c>
      <c r="O6" s="47">
        <f t="shared" si="1"/>
        <v>299.10162633258113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90381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90381</v>
      </c>
      <c r="O7" s="47">
        <f t="shared" si="1"/>
        <v>7.0329935413586488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423141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423141</v>
      </c>
      <c r="O8" s="47">
        <f t="shared" si="1"/>
        <v>32.926698311415457</v>
      </c>
      <c r="P8" s="9"/>
    </row>
    <row r="9" spans="1:133">
      <c r="A9" s="12"/>
      <c r="B9" s="25">
        <v>312.52</v>
      </c>
      <c r="C9" s="20" t="s">
        <v>117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91077</v>
      </c>
      <c r="L9" s="46">
        <v>0</v>
      </c>
      <c r="M9" s="46">
        <v>0</v>
      </c>
      <c r="N9" s="46">
        <f>SUM(D9:M9)</f>
        <v>91077</v>
      </c>
      <c r="O9" s="47">
        <f t="shared" si="1"/>
        <v>7.0871527507586958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684187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684187</v>
      </c>
      <c r="O10" s="47">
        <f t="shared" si="1"/>
        <v>53.23998132441055</v>
      </c>
      <c r="P10" s="9"/>
    </row>
    <row r="11" spans="1:133">
      <c r="A11" s="12"/>
      <c r="B11" s="25">
        <v>314.10000000000002</v>
      </c>
      <c r="C11" s="20" t="s">
        <v>13</v>
      </c>
      <c r="D11" s="46">
        <v>459672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459672</v>
      </c>
      <c r="O11" s="47">
        <f t="shared" si="1"/>
        <v>35.769356470313596</v>
      </c>
      <c r="P11" s="9"/>
    </row>
    <row r="12" spans="1:133">
      <c r="A12" s="12"/>
      <c r="B12" s="25">
        <v>314.39999999999998</v>
      </c>
      <c r="C12" s="20" t="s">
        <v>14</v>
      </c>
      <c r="D12" s="46">
        <v>1880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1880</v>
      </c>
      <c r="O12" s="47">
        <f t="shared" si="1"/>
        <v>0.1462921173449537</v>
      </c>
      <c r="P12" s="9"/>
    </row>
    <row r="13" spans="1:133">
      <c r="A13" s="12"/>
      <c r="B13" s="25">
        <v>314.7</v>
      </c>
      <c r="C13" s="20" t="s">
        <v>15</v>
      </c>
      <c r="D13" s="46">
        <v>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</v>
      </c>
      <c r="O13" s="47">
        <f t="shared" si="1"/>
        <v>1.4006692086218971E-3</v>
      </c>
      <c r="P13" s="9"/>
    </row>
    <row r="14" spans="1:133">
      <c r="A14" s="12"/>
      <c r="B14" s="25">
        <v>314.8</v>
      </c>
      <c r="C14" s="20" t="s">
        <v>16</v>
      </c>
      <c r="D14" s="46">
        <v>18969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18969</v>
      </c>
      <c r="O14" s="47">
        <f t="shared" si="1"/>
        <v>1.4760719010193759</v>
      </c>
      <c r="P14" s="9"/>
    </row>
    <row r="15" spans="1:133">
      <c r="A15" s="12"/>
      <c r="B15" s="25">
        <v>315</v>
      </c>
      <c r="C15" s="20" t="s">
        <v>118</v>
      </c>
      <c r="D15" s="46">
        <v>576839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576839</v>
      </c>
      <c r="O15" s="47">
        <f t="shared" si="1"/>
        <v>44.886701424013694</v>
      </c>
      <c r="P15" s="9"/>
    </row>
    <row r="16" spans="1:133">
      <c r="A16" s="12"/>
      <c r="B16" s="25">
        <v>316</v>
      </c>
      <c r="C16" s="20" t="s">
        <v>119</v>
      </c>
      <c r="D16" s="46">
        <v>139959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139959</v>
      </c>
      <c r="O16" s="47">
        <f t="shared" si="1"/>
        <v>10.890903431639561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SUM(D18:D24)</f>
        <v>830707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529921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35" si="4">SUM(D17:M17)</f>
        <v>1360628</v>
      </c>
      <c r="O17" s="45">
        <f t="shared" si="1"/>
        <v>105.87720799937748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270415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270415</v>
      </c>
      <c r="O18" s="47">
        <f t="shared" si="1"/>
        <v>21.042331336082796</v>
      </c>
      <c r="P18" s="9"/>
    </row>
    <row r="19" spans="1:16">
      <c r="A19" s="12"/>
      <c r="B19" s="25">
        <v>323.10000000000002</v>
      </c>
      <c r="C19" s="20" t="s">
        <v>20</v>
      </c>
      <c r="D19" s="46">
        <v>799803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799803</v>
      </c>
      <c r="O19" s="47">
        <f t="shared" si="1"/>
        <v>62.236635281301069</v>
      </c>
      <c r="P19" s="9"/>
    </row>
    <row r="20" spans="1:16">
      <c r="A20" s="12"/>
      <c r="B20" s="25">
        <v>323.39999999999998</v>
      </c>
      <c r="C20" s="20" t="s">
        <v>21</v>
      </c>
      <c r="D20" s="46">
        <v>9629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9629</v>
      </c>
      <c r="O20" s="47">
        <f t="shared" si="1"/>
        <v>0.74928021165668046</v>
      </c>
      <c r="P20" s="9"/>
    </row>
    <row r="21" spans="1:16">
      <c r="A21" s="12"/>
      <c r="B21" s="25">
        <v>323.7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49427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49427</v>
      </c>
      <c r="O21" s="47">
        <f t="shared" si="1"/>
        <v>3.846159831919695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125237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125237</v>
      </c>
      <c r="O22" s="47">
        <f t="shared" si="1"/>
        <v>9.7453116488989178</v>
      </c>
      <c r="P22" s="9"/>
    </row>
    <row r="23" spans="1:16">
      <c r="A23" s="12"/>
      <c r="B23" s="25">
        <v>324.22000000000003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81842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81842</v>
      </c>
      <c r="O23" s="47">
        <f t="shared" si="1"/>
        <v>6.3685316317796277</v>
      </c>
      <c r="P23" s="9"/>
    </row>
    <row r="24" spans="1:16">
      <c r="A24" s="12"/>
      <c r="B24" s="25">
        <v>329</v>
      </c>
      <c r="C24" s="20" t="s">
        <v>25</v>
      </c>
      <c r="D24" s="46">
        <v>21275</v>
      </c>
      <c r="E24" s="46">
        <v>0</v>
      </c>
      <c r="F24" s="46">
        <v>0</v>
      </c>
      <c r="G24" s="46">
        <v>0</v>
      </c>
      <c r="H24" s="46">
        <v>0</v>
      </c>
      <c r="I24" s="46">
        <v>3000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24275</v>
      </c>
      <c r="O24" s="47">
        <f t="shared" si="1"/>
        <v>1.8889580577386973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SUM(D26:D34)</f>
        <v>1567424</v>
      </c>
      <c r="E25" s="32">
        <f t="shared" si="5"/>
        <v>275112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1842536</v>
      </c>
      <c r="O25" s="45">
        <f t="shared" si="1"/>
        <v>143.37685783207533</v>
      </c>
      <c r="P25" s="10"/>
    </row>
    <row r="26" spans="1:16">
      <c r="A26" s="12"/>
      <c r="B26" s="25">
        <v>331.1</v>
      </c>
      <c r="C26" s="20" t="s">
        <v>97</v>
      </c>
      <c r="D26" s="46">
        <v>0</v>
      </c>
      <c r="E26" s="46">
        <v>157380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157380</v>
      </c>
      <c r="O26" s="47">
        <f t="shared" si="1"/>
        <v>12.246517780717454</v>
      </c>
      <c r="P26" s="9"/>
    </row>
    <row r="27" spans="1:16">
      <c r="A27" s="12"/>
      <c r="B27" s="25">
        <v>331.2</v>
      </c>
      <c r="C27" s="20" t="s">
        <v>26</v>
      </c>
      <c r="D27" s="46">
        <v>1583</v>
      </c>
      <c r="E27" s="46">
        <v>81225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82808</v>
      </c>
      <c r="O27" s="47">
        <f t="shared" si="1"/>
        <v>6.4437008793090031</v>
      </c>
      <c r="P27" s="9"/>
    </row>
    <row r="28" spans="1:16">
      <c r="A28" s="12"/>
      <c r="B28" s="25">
        <v>331.5</v>
      </c>
      <c r="C28" s="20" t="s">
        <v>28</v>
      </c>
      <c r="D28" s="46">
        <v>0</v>
      </c>
      <c r="E28" s="46">
        <v>36507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36507</v>
      </c>
      <c r="O28" s="47">
        <f t="shared" si="1"/>
        <v>2.8407905999533112</v>
      </c>
      <c r="P28" s="9"/>
    </row>
    <row r="29" spans="1:16">
      <c r="A29" s="12"/>
      <c r="B29" s="25">
        <v>335.12</v>
      </c>
      <c r="C29" s="20" t="s">
        <v>120</v>
      </c>
      <c r="D29" s="46">
        <v>385715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385715</v>
      </c>
      <c r="O29" s="47">
        <f t="shared" si="1"/>
        <v>30.014395766866393</v>
      </c>
      <c r="P29" s="9"/>
    </row>
    <row r="30" spans="1:16">
      <c r="A30" s="12"/>
      <c r="B30" s="25">
        <v>335.14</v>
      </c>
      <c r="C30" s="20" t="s">
        <v>121</v>
      </c>
      <c r="D30" s="46">
        <v>8722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8722</v>
      </c>
      <c r="O30" s="47">
        <f t="shared" si="1"/>
        <v>0.67870204653334376</v>
      </c>
      <c r="P30" s="9"/>
    </row>
    <row r="31" spans="1:16">
      <c r="A31" s="12"/>
      <c r="B31" s="25">
        <v>335.15</v>
      </c>
      <c r="C31" s="20" t="s">
        <v>122</v>
      </c>
      <c r="D31" s="46">
        <v>10856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10856</v>
      </c>
      <c r="O31" s="47">
        <f t="shared" si="1"/>
        <v>0.8447591627110731</v>
      </c>
      <c r="P31" s="9"/>
    </row>
    <row r="32" spans="1:16">
      <c r="A32" s="12"/>
      <c r="B32" s="25">
        <v>335.18</v>
      </c>
      <c r="C32" s="20" t="s">
        <v>123</v>
      </c>
      <c r="D32" s="46">
        <v>1156129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1156129</v>
      </c>
      <c r="O32" s="47">
        <f t="shared" si="1"/>
        <v>89.964127305268079</v>
      </c>
      <c r="P32" s="9"/>
    </row>
    <row r="33" spans="1:16">
      <c r="A33" s="12"/>
      <c r="B33" s="25">
        <v>335.49</v>
      </c>
      <c r="C33" s="20" t="s">
        <v>35</v>
      </c>
      <c r="D33" s="46">
        <v>4369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4369</v>
      </c>
      <c r="O33" s="47">
        <f t="shared" si="1"/>
        <v>0.33997354291494825</v>
      </c>
      <c r="P33" s="9"/>
    </row>
    <row r="34" spans="1:16">
      <c r="A34" s="12"/>
      <c r="B34" s="25">
        <v>337.2</v>
      </c>
      <c r="C34" s="20" t="s">
        <v>100</v>
      </c>
      <c r="D34" s="46">
        <v>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50</v>
      </c>
      <c r="O34" s="47">
        <f t="shared" si="1"/>
        <v>3.8907478017274921E-3</v>
      </c>
      <c r="P34" s="9"/>
    </row>
    <row r="35" spans="1:16" ht="15.75">
      <c r="A35" s="29" t="s">
        <v>41</v>
      </c>
      <c r="B35" s="30"/>
      <c r="C35" s="31"/>
      <c r="D35" s="32">
        <f t="shared" ref="D35:M35" si="6">SUM(D36:D49)</f>
        <v>2160863</v>
      </c>
      <c r="E35" s="32">
        <f t="shared" si="6"/>
        <v>310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10624952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4"/>
        <v>12786125</v>
      </c>
      <c r="O35" s="45">
        <f t="shared" si="1"/>
        <v>994.95175472725862</v>
      </c>
      <c r="P35" s="10"/>
    </row>
    <row r="36" spans="1:16">
      <c r="A36" s="12"/>
      <c r="B36" s="25">
        <v>341.2</v>
      </c>
      <c r="C36" s="20" t="s">
        <v>124</v>
      </c>
      <c r="D36" s="46">
        <v>1435569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9" si="7">SUM(D36:M36)</f>
        <v>1435569</v>
      </c>
      <c r="O36" s="47">
        <f t="shared" si="1"/>
        <v>111.70873861956268</v>
      </c>
      <c r="P36" s="9"/>
    </row>
    <row r="37" spans="1:16">
      <c r="A37" s="12"/>
      <c r="B37" s="25">
        <v>341.9</v>
      </c>
      <c r="C37" s="20" t="s">
        <v>125</v>
      </c>
      <c r="D37" s="46">
        <v>5985</v>
      </c>
      <c r="E37" s="46">
        <v>310</v>
      </c>
      <c r="F37" s="46">
        <v>0</v>
      </c>
      <c r="G37" s="46">
        <v>0</v>
      </c>
      <c r="H37" s="46">
        <v>0</v>
      </c>
      <c r="I37" s="46">
        <v>250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6545</v>
      </c>
      <c r="O37" s="47">
        <f t="shared" ref="O37:O68" si="8">(N37/O$75)</f>
        <v>0.50929888724612871</v>
      </c>
      <c r="P37" s="9"/>
    </row>
    <row r="38" spans="1:16">
      <c r="A38" s="12"/>
      <c r="B38" s="25">
        <v>342.4</v>
      </c>
      <c r="C38" s="20" t="s">
        <v>46</v>
      </c>
      <c r="D38" s="46">
        <v>70702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70702</v>
      </c>
      <c r="O38" s="47">
        <f t="shared" si="8"/>
        <v>5.5016730215547431</v>
      </c>
      <c r="P38" s="9"/>
    </row>
    <row r="39" spans="1:16">
      <c r="A39" s="12"/>
      <c r="B39" s="25">
        <v>342.9</v>
      </c>
      <c r="C39" s="20" t="s">
        <v>47</v>
      </c>
      <c r="D39" s="46">
        <v>264697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264697</v>
      </c>
      <c r="O39" s="47">
        <f t="shared" si="8"/>
        <v>20.597385417477238</v>
      </c>
      <c r="P39" s="9"/>
    </row>
    <row r="40" spans="1:16">
      <c r="A40" s="12"/>
      <c r="B40" s="25">
        <v>343.3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3007587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3007587</v>
      </c>
      <c r="O40" s="47">
        <f t="shared" si="8"/>
        <v>234.03525017508366</v>
      </c>
      <c r="P40" s="9"/>
    </row>
    <row r="41" spans="1:16">
      <c r="A41" s="12"/>
      <c r="B41" s="25">
        <v>343.4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1746085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1746085</v>
      </c>
      <c r="O41" s="47">
        <f t="shared" si="8"/>
        <v>135.87152750758696</v>
      </c>
      <c r="P41" s="9"/>
    </row>
    <row r="42" spans="1:16">
      <c r="A42" s="12"/>
      <c r="B42" s="25">
        <v>343.5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5016418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5016418</v>
      </c>
      <c r="O42" s="47">
        <f t="shared" si="8"/>
        <v>390.35234612092444</v>
      </c>
      <c r="P42" s="9"/>
    </row>
    <row r="43" spans="1:16">
      <c r="A43" s="12"/>
      <c r="B43" s="25">
        <v>343.7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854612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854612</v>
      </c>
      <c r="O43" s="47">
        <f t="shared" si="8"/>
        <v>66.501595206598708</v>
      </c>
      <c r="P43" s="9"/>
    </row>
    <row r="44" spans="1:16">
      <c r="A44" s="12"/>
      <c r="B44" s="25">
        <v>344.5</v>
      </c>
      <c r="C44" s="20" t="s">
        <v>126</v>
      </c>
      <c r="D44" s="46">
        <v>6013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6013</v>
      </c>
      <c r="O44" s="47">
        <f t="shared" si="8"/>
        <v>0.46790133063574818</v>
      </c>
      <c r="P44" s="9"/>
    </row>
    <row r="45" spans="1:16">
      <c r="A45" s="12"/>
      <c r="B45" s="25">
        <v>344.9</v>
      </c>
      <c r="C45" s="20" t="s">
        <v>127</v>
      </c>
      <c r="D45" s="46">
        <v>109487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109487</v>
      </c>
      <c r="O45" s="47">
        <f t="shared" si="8"/>
        <v>8.5197260913547588</v>
      </c>
      <c r="P45" s="9"/>
    </row>
    <row r="46" spans="1:16">
      <c r="A46" s="12"/>
      <c r="B46" s="25">
        <v>346.4</v>
      </c>
      <c r="C46" s="20" t="s">
        <v>55</v>
      </c>
      <c r="D46" s="46">
        <v>6478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6478</v>
      </c>
      <c r="O46" s="47">
        <f t="shared" si="8"/>
        <v>0.50408528519181384</v>
      </c>
      <c r="P46" s="9"/>
    </row>
    <row r="47" spans="1:16">
      <c r="A47" s="12"/>
      <c r="B47" s="25">
        <v>347.2</v>
      </c>
      <c r="C47" s="20" t="s">
        <v>56</v>
      </c>
      <c r="D47" s="46">
        <v>206762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206762</v>
      </c>
      <c r="O47" s="47">
        <f t="shared" si="8"/>
        <v>16.089175939615593</v>
      </c>
      <c r="P47" s="9"/>
    </row>
    <row r="48" spans="1:16">
      <c r="A48" s="12"/>
      <c r="B48" s="25">
        <v>347.4</v>
      </c>
      <c r="C48" s="20" t="s">
        <v>57</v>
      </c>
      <c r="D48" s="46">
        <v>9442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9442</v>
      </c>
      <c r="O48" s="47">
        <f t="shared" si="8"/>
        <v>0.73472881487821962</v>
      </c>
      <c r="P48" s="9"/>
    </row>
    <row r="49" spans="1:16">
      <c r="A49" s="12"/>
      <c r="B49" s="25">
        <v>347.5</v>
      </c>
      <c r="C49" s="20" t="s">
        <v>58</v>
      </c>
      <c r="D49" s="46">
        <v>45728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45728</v>
      </c>
      <c r="O49" s="47">
        <f t="shared" si="8"/>
        <v>3.5583223095478953</v>
      </c>
      <c r="P49" s="9"/>
    </row>
    <row r="50" spans="1:16" ht="15.75">
      <c r="A50" s="29" t="s">
        <v>42</v>
      </c>
      <c r="B50" s="30"/>
      <c r="C50" s="31"/>
      <c r="D50" s="32">
        <f t="shared" ref="D50:M50" si="9">SUM(D51:D57)</f>
        <v>224758</v>
      </c>
      <c r="E50" s="32">
        <f t="shared" si="9"/>
        <v>30355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>SUM(D50:M50)</f>
        <v>255113</v>
      </c>
      <c r="O50" s="45">
        <f t="shared" si="8"/>
        <v>19.851606878842112</v>
      </c>
      <c r="P50" s="10"/>
    </row>
    <row r="51" spans="1:16">
      <c r="A51" s="13"/>
      <c r="B51" s="39">
        <v>351.3</v>
      </c>
      <c r="C51" s="21" t="s">
        <v>63</v>
      </c>
      <c r="D51" s="46">
        <v>0</v>
      </c>
      <c r="E51" s="46">
        <v>6329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7" si="10">SUM(D51:M51)</f>
        <v>6329</v>
      </c>
      <c r="O51" s="47">
        <f t="shared" si="8"/>
        <v>0.49249085674266596</v>
      </c>
      <c r="P51" s="9"/>
    </row>
    <row r="52" spans="1:16">
      <c r="A52" s="13"/>
      <c r="B52" s="39">
        <v>351.5</v>
      </c>
      <c r="C52" s="21" t="s">
        <v>64</v>
      </c>
      <c r="D52" s="46">
        <v>61197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61197</v>
      </c>
      <c r="O52" s="47">
        <f t="shared" si="8"/>
        <v>4.7620418644463465</v>
      </c>
      <c r="P52" s="9"/>
    </row>
    <row r="53" spans="1:16">
      <c r="A53" s="13"/>
      <c r="B53" s="39">
        <v>351.7</v>
      </c>
      <c r="C53" s="21" t="s">
        <v>128</v>
      </c>
      <c r="D53" s="46">
        <v>0</v>
      </c>
      <c r="E53" s="46">
        <v>19512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19512</v>
      </c>
      <c r="O53" s="47">
        <f t="shared" si="8"/>
        <v>1.5183254221461364</v>
      </c>
      <c r="P53" s="9"/>
    </row>
    <row r="54" spans="1:16">
      <c r="A54" s="13"/>
      <c r="B54" s="39">
        <v>354</v>
      </c>
      <c r="C54" s="21" t="s">
        <v>65</v>
      </c>
      <c r="D54" s="46">
        <v>162394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162394</v>
      </c>
      <c r="O54" s="47">
        <f t="shared" si="8"/>
        <v>12.636681970274687</v>
      </c>
      <c r="P54" s="9"/>
    </row>
    <row r="55" spans="1:16">
      <c r="A55" s="13"/>
      <c r="B55" s="39">
        <v>356</v>
      </c>
      <c r="C55" s="21" t="s">
        <v>66</v>
      </c>
      <c r="D55" s="46">
        <v>0</v>
      </c>
      <c r="E55" s="46">
        <v>3700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3700</v>
      </c>
      <c r="O55" s="47">
        <f t="shared" si="8"/>
        <v>0.28791533732783442</v>
      </c>
      <c r="P55" s="9"/>
    </row>
    <row r="56" spans="1:16">
      <c r="A56" s="13"/>
      <c r="B56" s="39">
        <v>358.2</v>
      </c>
      <c r="C56" s="21" t="s">
        <v>129</v>
      </c>
      <c r="D56" s="46">
        <v>815</v>
      </c>
      <c r="E56" s="46">
        <v>814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1629</v>
      </c>
      <c r="O56" s="47">
        <f t="shared" si="8"/>
        <v>0.12676056338028169</v>
      </c>
      <c r="P56" s="9"/>
    </row>
    <row r="57" spans="1:16">
      <c r="A57" s="13"/>
      <c r="B57" s="39">
        <v>359</v>
      </c>
      <c r="C57" s="21" t="s">
        <v>92</v>
      </c>
      <c r="D57" s="46">
        <v>352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352</v>
      </c>
      <c r="O57" s="47">
        <f t="shared" si="8"/>
        <v>2.7390864524161545E-2</v>
      </c>
      <c r="P57" s="9"/>
    </row>
    <row r="58" spans="1:16" ht="15.75">
      <c r="A58" s="29" t="s">
        <v>3</v>
      </c>
      <c r="B58" s="30"/>
      <c r="C58" s="31"/>
      <c r="D58" s="32">
        <f t="shared" ref="D58:M58" si="11">SUM(D59:D69)</f>
        <v>280706</v>
      </c>
      <c r="E58" s="32">
        <f t="shared" si="11"/>
        <v>-17052</v>
      </c>
      <c r="F58" s="32">
        <f t="shared" si="11"/>
        <v>-1209</v>
      </c>
      <c r="G58" s="32">
        <f t="shared" si="11"/>
        <v>-54636</v>
      </c>
      <c r="H58" s="32">
        <f t="shared" si="11"/>
        <v>0</v>
      </c>
      <c r="I58" s="32">
        <f t="shared" si="11"/>
        <v>50549</v>
      </c>
      <c r="J58" s="32">
        <f t="shared" si="11"/>
        <v>0</v>
      </c>
      <c r="K58" s="32">
        <f t="shared" si="11"/>
        <v>3028694</v>
      </c>
      <c r="L58" s="32">
        <f t="shared" si="11"/>
        <v>0</v>
      </c>
      <c r="M58" s="32">
        <f t="shared" si="11"/>
        <v>0</v>
      </c>
      <c r="N58" s="32">
        <f>SUM(D58:M58)</f>
        <v>3287052</v>
      </c>
      <c r="O58" s="45">
        <f t="shared" si="8"/>
        <v>255.78180686327912</v>
      </c>
      <c r="P58" s="10"/>
    </row>
    <row r="59" spans="1:16">
      <c r="A59" s="12"/>
      <c r="B59" s="25">
        <v>361.1</v>
      </c>
      <c r="C59" s="20" t="s">
        <v>68</v>
      </c>
      <c r="D59" s="46">
        <v>-128430</v>
      </c>
      <c r="E59" s="46">
        <v>-17052</v>
      </c>
      <c r="F59" s="46">
        <v>-1209</v>
      </c>
      <c r="G59" s="46">
        <v>-54636</v>
      </c>
      <c r="H59" s="46">
        <v>0</v>
      </c>
      <c r="I59" s="46">
        <v>-146114</v>
      </c>
      <c r="J59" s="46">
        <v>0</v>
      </c>
      <c r="K59" s="46">
        <v>224762</v>
      </c>
      <c r="L59" s="46">
        <v>0</v>
      </c>
      <c r="M59" s="46">
        <v>0</v>
      </c>
      <c r="N59" s="46">
        <f>SUM(D59:M59)</f>
        <v>-122679</v>
      </c>
      <c r="O59" s="47">
        <f t="shared" si="8"/>
        <v>-9.5462609913625407</v>
      </c>
      <c r="P59" s="9"/>
    </row>
    <row r="60" spans="1:16">
      <c r="A60" s="12"/>
      <c r="B60" s="25">
        <v>361.2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196075</v>
      </c>
      <c r="L60" s="46">
        <v>0</v>
      </c>
      <c r="M60" s="46">
        <v>0</v>
      </c>
      <c r="N60" s="46">
        <f t="shared" ref="N60:N69" si="12">SUM(D60:M60)</f>
        <v>196075</v>
      </c>
      <c r="O60" s="47">
        <f t="shared" si="8"/>
        <v>15.257567504474361</v>
      </c>
      <c r="P60" s="9"/>
    </row>
    <row r="61" spans="1:16">
      <c r="A61" s="12"/>
      <c r="B61" s="25">
        <v>361.3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-379705</v>
      </c>
      <c r="L61" s="46">
        <v>0</v>
      </c>
      <c r="M61" s="46">
        <v>0</v>
      </c>
      <c r="N61" s="46">
        <f t="shared" si="12"/>
        <v>-379705</v>
      </c>
      <c r="O61" s="47">
        <f t="shared" si="8"/>
        <v>-29.546727881098747</v>
      </c>
      <c r="P61" s="9"/>
    </row>
    <row r="62" spans="1:16">
      <c r="A62" s="12"/>
      <c r="B62" s="25">
        <v>361.4</v>
      </c>
      <c r="C62" s="20" t="s">
        <v>130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1108873</v>
      </c>
      <c r="L62" s="46">
        <v>0</v>
      </c>
      <c r="M62" s="46">
        <v>0</v>
      </c>
      <c r="N62" s="46">
        <f t="shared" si="12"/>
        <v>1108873</v>
      </c>
      <c r="O62" s="47">
        <f t="shared" si="8"/>
        <v>86.286903742899383</v>
      </c>
      <c r="P62" s="9"/>
    </row>
    <row r="63" spans="1:16">
      <c r="A63" s="12"/>
      <c r="B63" s="25">
        <v>362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50317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50317</v>
      </c>
      <c r="O63" s="47">
        <f t="shared" si="8"/>
        <v>3.9154151427904442</v>
      </c>
      <c r="P63" s="9"/>
    </row>
    <row r="64" spans="1:16">
      <c r="A64" s="12"/>
      <c r="B64" s="25">
        <v>364</v>
      </c>
      <c r="C64" s="20" t="s">
        <v>131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500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500</v>
      </c>
      <c r="O64" s="47">
        <f t="shared" si="8"/>
        <v>3.890747801727492E-2</v>
      </c>
      <c r="P64" s="9"/>
    </row>
    <row r="65" spans="1:119">
      <c r="A65" s="12"/>
      <c r="B65" s="25">
        <v>365</v>
      </c>
      <c r="C65" s="20" t="s">
        <v>132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1101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1101</v>
      </c>
      <c r="O65" s="47">
        <f t="shared" si="8"/>
        <v>8.5674266594039372E-2</v>
      </c>
      <c r="P65" s="9"/>
    </row>
    <row r="66" spans="1:119">
      <c r="A66" s="12"/>
      <c r="B66" s="25">
        <v>366</v>
      </c>
      <c r="C66" s="20" t="s">
        <v>74</v>
      </c>
      <c r="D66" s="46">
        <v>346988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346988</v>
      </c>
      <c r="O66" s="47">
        <f t="shared" si="8"/>
        <v>27.000855964516379</v>
      </c>
      <c r="P66" s="9"/>
    </row>
    <row r="67" spans="1:119">
      <c r="A67" s="12"/>
      <c r="B67" s="25">
        <v>368</v>
      </c>
      <c r="C67" s="20" t="s">
        <v>75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1820483</v>
      </c>
      <c r="L67" s="46">
        <v>0</v>
      </c>
      <c r="M67" s="46">
        <v>0</v>
      </c>
      <c r="N67" s="46">
        <f t="shared" si="12"/>
        <v>1820483</v>
      </c>
      <c r="O67" s="47">
        <f t="shared" si="8"/>
        <v>141.6608046066454</v>
      </c>
      <c r="P67" s="9"/>
    </row>
    <row r="68" spans="1:119">
      <c r="A68" s="12"/>
      <c r="B68" s="25">
        <v>369.3</v>
      </c>
      <c r="C68" s="20" t="s">
        <v>76</v>
      </c>
      <c r="D68" s="46">
        <v>45784</v>
      </c>
      <c r="E68" s="46">
        <v>0</v>
      </c>
      <c r="F68" s="46">
        <v>0</v>
      </c>
      <c r="G68" s="46">
        <v>0</v>
      </c>
      <c r="H68" s="46">
        <v>0</v>
      </c>
      <c r="I68" s="46">
        <v>881</v>
      </c>
      <c r="J68" s="46">
        <v>0</v>
      </c>
      <c r="K68" s="46">
        <v>58206</v>
      </c>
      <c r="L68" s="46">
        <v>0</v>
      </c>
      <c r="M68" s="46">
        <v>0</v>
      </c>
      <c r="N68" s="46">
        <f t="shared" si="12"/>
        <v>104871</v>
      </c>
      <c r="O68" s="47">
        <f t="shared" si="8"/>
        <v>8.1605322542992766</v>
      </c>
      <c r="P68" s="9"/>
    </row>
    <row r="69" spans="1:119">
      <c r="A69" s="12"/>
      <c r="B69" s="25">
        <v>369.9</v>
      </c>
      <c r="C69" s="20" t="s">
        <v>77</v>
      </c>
      <c r="D69" s="46">
        <v>16364</v>
      </c>
      <c r="E69" s="46">
        <v>0</v>
      </c>
      <c r="F69" s="46">
        <v>0</v>
      </c>
      <c r="G69" s="46">
        <v>0</v>
      </c>
      <c r="H69" s="46">
        <v>0</v>
      </c>
      <c r="I69" s="46">
        <v>143864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160228</v>
      </c>
      <c r="O69" s="47">
        <f>(N69/O$75)</f>
        <v>12.468134775503852</v>
      </c>
      <c r="P69" s="9"/>
    </row>
    <row r="70" spans="1:119" ht="15.75">
      <c r="A70" s="29" t="s">
        <v>43</v>
      </c>
      <c r="B70" s="30"/>
      <c r="C70" s="31"/>
      <c r="D70" s="32">
        <f t="shared" ref="D70:M70" si="13">SUM(D71:D72)</f>
        <v>975454</v>
      </c>
      <c r="E70" s="32">
        <f t="shared" si="13"/>
        <v>0</v>
      </c>
      <c r="F70" s="32">
        <f t="shared" si="13"/>
        <v>71000</v>
      </c>
      <c r="G70" s="32">
        <f t="shared" si="13"/>
        <v>0</v>
      </c>
      <c r="H70" s="32">
        <f t="shared" si="13"/>
        <v>0</v>
      </c>
      <c r="I70" s="32">
        <f t="shared" si="13"/>
        <v>283000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>SUM(D70:M70)</f>
        <v>1329454</v>
      </c>
      <c r="O70" s="45">
        <f>(N70/O$75)</f>
        <v>103.45140455995643</v>
      </c>
      <c r="P70" s="9"/>
    </row>
    <row r="71" spans="1:119">
      <c r="A71" s="12"/>
      <c r="B71" s="25">
        <v>381</v>
      </c>
      <c r="C71" s="20" t="s">
        <v>78</v>
      </c>
      <c r="D71" s="46">
        <v>283230</v>
      </c>
      <c r="E71" s="46">
        <v>0</v>
      </c>
      <c r="F71" s="46">
        <v>71000</v>
      </c>
      <c r="G71" s="46">
        <v>0</v>
      </c>
      <c r="H71" s="46">
        <v>0</v>
      </c>
      <c r="I71" s="46">
        <v>283000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637230</v>
      </c>
      <c r="O71" s="47">
        <f>(N71/O$75)</f>
        <v>49.586024433896192</v>
      </c>
      <c r="P71" s="9"/>
    </row>
    <row r="72" spans="1:119" ht="15.75" thickBot="1">
      <c r="A72" s="12"/>
      <c r="B72" s="25">
        <v>382</v>
      </c>
      <c r="C72" s="20" t="s">
        <v>88</v>
      </c>
      <c r="D72" s="46">
        <v>692224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692224</v>
      </c>
      <c r="O72" s="47">
        <f>(N72/O$75)</f>
        <v>53.865380126060231</v>
      </c>
      <c r="P72" s="9"/>
    </row>
    <row r="73" spans="1:119" ht="16.5" thickBot="1">
      <c r="A73" s="14" t="s">
        <v>59</v>
      </c>
      <c r="B73" s="23"/>
      <c r="C73" s="22"/>
      <c r="D73" s="15">
        <f t="shared" ref="D73:M73" si="14">SUM(D5,D17,D25,D35,D50,D58,D70)</f>
        <v>11081004</v>
      </c>
      <c r="E73" s="15">
        <f t="shared" si="14"/>
        <v>1486434</v>
      </c>
      <c r="F73" s="15">
        <f t="shared" si="14"/>
        <v>69791</v>
      </c>
      <c r="G73" s="15">
        <f t="shared" si="14"/>
        <v>-54636</v>
      </c>
      <c r="H73" s="15">
        <f t="shared" si="14"/>
        <v>0</v>
      </c>
      <c r="I73" s="15">
        <f t="shared" si="14"/>
        <v>11488422</v>
      </c>
      <c r="J73" s="15">
        <f t="shared" si="14"/>
        <v>0</v>
      </c>
      <c r="K73" s="15">
        <f t="shared" si="14"/>
        <v>3119771</v>
      </c>
      <c r="L73" s="15">
        <f t="shared" si="14"/>
        <v>0</v>
      </c>
      <c r="M73" s="15">
        <f t="shared" si="14"/>
        <v>0</v>
      </c>
      <c r="N73" s="15">
        <f>SUM(D73:M73)</f>
        <v>27190786</v>
      </c>
      <c r="O73" s="38">
        <f>(N73/O$75)</f>
        <v>2115.8498171348533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133</v>
      </c>
      <c r="M75" s="48"/>
      <c r="N75" s="48"/>
      <c r="O75" s="43">
        <v>12851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5085549</v>
      </c>
      <c r="E5" s="27">
        <f t="shared" si="0"/>
        <v>1153074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88795</v>
      </c>
      <c r="L5" s="27">
        <f t="shared" si="0"/>
        <v>0</v>
      </c>
      <c r="M5" s="27">
        <f t="shared" si="0"/>
        <v>0</v>
      </c>
      <c r="N5" s="28">
        <f>SUM(D5:M5)</f>
        <v>6327418</v>
      </c>
      <c r="O5" s="33">
        <f t="shared" ref="O5:O36" si="1">(N5/O$75)</f>
        <v>497.51674791633906</v>
      </c>
      <c r="P5" s="6"/>
    </row>
    <row r="6" spans="1:133">
      <c r="A6" s="12"/>
      <c r="B6" s="25">
        <v>311</v>
      </c>
      <c r="C6" s="20" t="s">
        <v>2</v>
      </c>
      <c r="D6" s="46">
        <v>3961396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3961396</v>
      </c>
      <c r="O6" s="47">
        <f t="shared" si="1"/>
        <v>311.47947790533101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90589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90589</v>
      </c>
      <c r="O7" s="47">
        <f t="shared" si="1"/>
        <v>7.1228966818682187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414226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414226</v>
      </c>
      <c r="O8" s="47">
        <f t="shared" si="1"/>
        <v>32.570058185249252</v>
      </c>
      <c r="P8" s="9"/>
    </row>
    <row r="9" spans="1:133">
      <c r="A9" s="12"/>
      <c r="B9" s="25">
        <v>312.52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88795</v>
      </c>
      <c r="L9" s="46">
        <v>0</v>
      </c>
      <c r="M9" s="46">
        <v>0</v>
      </c>
      <c r="N9" s="46">
        <f>SUM(D9:M9)</f>
        <v>88795</v>
      </c>
      <c r="O9" s="47">
        <f t="shared" si="1"/>
        <v>6.9818367667872305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648259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648259</v>
      </c>
      <c r="O10" s="47">
        <f t="shared" si="1"/>
        <v>50.971772291240761</v>
      </c>
      <c r="P10" s="9"/>
    </row>
    <row r="11" spans="1:133">
      <c r="A11" s="12"/>
      <c r="B11" s="25">
        <v>314.10000000000002</v>
      </c>
      <c r="C11" s="20" t="s">
        <v>13</v>
      </c>
      <c r="D11" s="46">
        <v>452184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452184</v>
      </c>
      <c r="O11" s="47">
        <f t="shared" si="1"/>
        <v>35.554646957068719</v>
      </c>
      <c r="P11" s="9"/>
    </row>
    <row r="12" spans="1:133">
      <c r="A12" s="12"/>
      <c r="B12" s="25">
        <v>314.39999999999998</v>
      </c>
      <c r="C12" s="20" t="s">
        <v>14</v>
      </c>
      <c r="D12" s="46">
        <v>1365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1365</v>
      </c>
      <c r="O12" s="47">
        <f t="shared" si="1"/>
        <v>0.10732819625727316</v>
      </c>
      <c r="P12" s="9"/>
    </row>
    <row r="13" spans="1:133">
      <c r="A13" s="12"/>
      <c r="B13" s="25">
        <v>314.7</v>
      </c>
      <c r="C13" s="20" t="s">
        <v>15</v>
      </c>
      <c r="D13" s="46">
        <v>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</v>
      </c>
      <c r="O13" s="47">
        <f t="shared" si="1"/>
        <v>1.1794307281019027E-3</v>
      </c>
      <c r="P13" s="9"/>
    </row>
    <row r="14" spans="1:133">
      <c r="A14" s="12"/>
      <c r="B14" s="25">
        <v>314.8</v>
      </c>
      <c r="C14" s="20" t="s">
        <v>16</v>
      </c>
      <c r="D14" s="46">
        <v>21823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21823</v>
      </c>
      <c r="O14" s="47">
        <f t="shared" si="1"/>
        <v>1.7159144519578551</v>
      </c>
      <c r="P14" s="9"/>
    </row>
    <row r="15" spans="1:133">
      <c r="A15" s="12"/>
      <c r="B15" s="25">
        <v>315</v>
      </c>
      <c r="C15" s="20" t="s">
        <v>17</v>
      </c>
      <c r="D15" s="46">
        <v>567910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567910</v>
      </c>
      <c r="O15" s="47">
        <f t="shared" si="1"/>
        <v>44.65403365309011</v>
      </c>
      <c r="P15" s="9"/>
    </row>
    <row r="16" spans="1:133">
      <c r="A16" s="12"/>
      <c r="B16" s="25">
        <v>316</v>
      </c>
      <c r="C16" s="20" t="s">
        <v>18</v>
      </c>
      <c r="D16" s="46">
        <v>80856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80856</v>
      </c>
      <c r="O16" s="47">
        <f t="shared" si="1"/>
        <v>6.3576033967604966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SUM(D18:D24)</f>
        <v>859395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440778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34" si="4">SUM(D17:M17)</f>
        <v>1300173</v>
      </c>
      <c r="O17" s="45">
        <f t="shared" si="1"/>
        <v>102.23093253656235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283172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283172</v>
      </c>
      <c r="O18" s="47">
        <f t="shared" si="1"/>
        <v>22.265450542538137</v>
      </c>
      <c r="P18" s="9"/>
    </row>
    <row r="19" spans="1:16">
      <c r="A19" s="12"/>
      <c r="B19" s="25">
        <v>323.10000000000002</v>
      </c>
      <c r="C19" s="20" t="s">
        <v>20</v>
      </c>
      <c r="D19" s="46">
        <v>832138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832138</v>
      </c>
      <c r="O19" s="47">
        <f t="shared" si="1"/>
        <v>65.429941814750748</v>
      </c>
      <c r="P19" s="9"/>
    </row>
    <row r="20" spans="1:16">
      <c r="A20" s="12"/>
      <c r="B20" s="25">
        <v>323.39999999999998</v>
      </c>
      <c r="C20" s="20" t="s">
        <v>21</v>
      </c>
      <c r="D20" s="46">
        <v>7597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7597</v>
      </c>
      <c r="O20" s="47">
        <f t="shared" si="1"/>
        <v>0.59734234942601039</v>
      </c>
      <c r="P20" s="9"/>
    </row>
    <row r="21" spans="1:16">
      <c r="A21" s="12"/>
      <c r="B21" s="25">
        <v>323.7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25680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25680</v>
      </c>
      <c r="O21" s="47">
        <f t="shared" si="1"/>
        <v>2.0191854065104575</v>
      </c>
      <c r="P21" s="9"/>
    </row>
    <row r="22" spans="1:16">
      <c r="A22" s="12"/>
      <c r="B22" s="25">
        <v>324.20999999999998</v>
      </c>
      <c r="C22" s="20" t="s">
        <v>23</v>
      </c>
      <c r="D22" s="46">
        <v>760</v>
      </c>
      <c r="E22" s="46">
        <v>0</v>
      </c>
      <c r="F22" s="46">
        <v>0</v>
      </c>
      <c r="G22" s="46">
        <v>0</v>
      </c>
      <c r="H22" s="46">
        <v>0</v>
      </c>
      <c r="I22" s="46">
        <v>126330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127090</v>
      </c>
      <c r="O22" s="47">
        <f t="shared" si="1"/>
        <v>9.9929234156313882</v>
      </c>
      <c r="P22" s="9"/>
    </row>
    <row r="23" spans="1:16">
      <c r="A23" s="12"/>
      <c r="B23" s="25">
        <v>324.22000000000003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-1904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-1904</v>
      </c>
      <c r="O23" s="47">
        <f t="shared" si="1"/>
        <v>-0.14970907375373485</v>
      </c>
      <c r="P23" s="9"/>
    </row>
    <row r="24" spans="1:16">
      <c r="A24" s="12"/>
      <c r="B24" s="25">
        <v>329</v>
      </c>
      <c r="C24" s="20" t="s">
        <v>25</v>
      </c>
      <c r="D24" s="46">
        <v>18900</v>
      </c>
      <c r="E24" s="46">
        <v>0</v>
      </c>
      <c r="F24" s="46">
        <v>0</v>
      </c>
      <c r="G24" s="46">
        <v>0</v>
      </c>
      <c r="H24" s="46">
        <v>0</v>
      </c>
      <c r="I24" s="46">
        <v>7500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26400</v>
      </c>
      <c r="O24" s="47">
        <f t="shared" si="1"/>
        <v>2.0757980814593489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SUM(D26:D33)</f>
        <v>1492848</v>
      </c>
      <c r="E25" s="32">
        <f t="shared" si="5"/>
        <v>587935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2080783</v>
      </c>
      <c r="O25" s="45">
        <f t="shared" si="1"/>
        <v>163.60929391413745</v>
      </c>
      <c r="P25" s="10"/>
    </row>
    <row r="26" spans="1:16">
      <c r="A26" s="12"/>
      <c r="B26" s="25">
        <v>331.1</v>
      </c>
      <c r="C26" s="20" t="s">
        <v>97</v>
      </c>
      <c r="D26" s="46">
        <v>0</v>
      </c>
      <c r="E26" s="46">
        <v>157724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157724</v>
      </c>
      <c r="O26" s="47">
        <f t="shared" si="1"/>
        <v>12.401635477276301</v>
      </c>
      <c r="P26" s="9"/>
    </row>
    <row r="27" spans="1:16">
      <c r="A27" s="12"/>
      <c r="B27" s="25">
        <v>331.2</v>
      </c>
      <c r="C27" s="20" t="s">
        <v>26</v>
      </c>
      <c r="D27" s="46">
        <v>2038</v>
      </c>
      <c r="E27" s="46">
        <v>109397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111435</v>
      </c>
      <c r="O27" s="47">
        <f t="shared" si="1"/>
        <v>8.7619908790690353</v>
      </c>
      <c r="P27" s="9"/>
    </row>
    <row r="28" spans="1:16">
      <c r="A28" s="12"/>
      <c r="B28" s="25">
        <v>331.5</v>
      </c>
      <c r="C28" s="20" t="s">
        <v>28</v>
      </c>
      <c r="D28" s="46">
        <v>0</v>
      </c>
      <c r="E28" s="46">
        <v>320814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320814</v>
      </c>
      <c r="O28" s="47">
        <f t="shared" si="1"/>
        <v>25.225192640352258</v>
      </c>
      <c r="P28" s="9"/>
    </row>
    <row r="29" spans="1:16">
      <c r="A29" s="12"/>
      <c r="B29" s="25">
        <v>335.12</v>
      </c>
      <c r="C29" s="20" t="s">
        <v>31</v>
      </c>
      <c r="D29" s="46">
        <v>382145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382145</v>
      </c>
      <c r="O29" s="47">
        <f t="shared" si="1"/>
        <v>30.047570372700111</v>
      </c>
      <c r="P29" s="9"/>
    </row>
    <row r="30" spans="1:16">
      <c r="A30" s="12"/>
      <c r="B30" s="25">
        <v>335.14</v>
      </c>
      <c r="C30" s="20" t="s">
        <v>32</v>
      </c>
      <c r="D30" s="46">
        <v>11149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11149</v>
      </c>
      <c r="O30" s="47">
        <f t="shared" si="1"/>
        <v>0.87663154584054093</v>
      </c>
      <c r="P30" s="9"/>
    </row>
    <row r="31" spans="1:16">
      <c r="A31" s="12"/>
      <c r="B31" s="25">
        <v>335.15</v>
      </c>
      <c r="C31" s="20" t="s">
        <v>33</v>
      </c>
      <c r="D31" s="46">
        <v>14605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14605</v>
      </c>
      <c r="O31" s="47">
        <f t="shared" si="1"/>
        <v>1.1483723855952195</v>
      </c>
      <c r="P31" s="9"/>
    </row>
    <row r="32" spans="1:16">
      <c r="A32" s="12"/>
      <c r="B32" s="25">
        <v>335.18</v>
      </c>
      <c r="C32" s="20" t="s">
        <v>34</v>
      </c>
      <c r="D32" s="46">
        <v>1080006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1080006</v>
      </c>
      <c r="O32" s="47">
        <f t="shared" si="1"/>
        <v>84.919484195628243</v>
      </c>
      <c r="P32" s="9"/>
    </row>
    <row r="33" spans="1:16">
      <c r="A33" s="12"/>
      <c r="B33" s="25">
        <v>335.49</v>
      </c>
      <c r="C33" s="20" t="s">
        <v>35</v>
      </c>
      <c r="D33" s="46">
        <v>2905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2905</v>
      </c>
      <c r="O33" s="47">
        <f t="shared" si="1"/>
        <v>0.22841641767573517</v>
      </c>
      <c r="P33" s="9"/>
    </row>
    <row r="34" spans="1:16" ht="15.75">
      <c r="A34" s="29" t="s">
        <v>41</v>
      </c>
      <c r="B34" s="30"/>
      <c r="C34" s="31"/>
      <c r="D34" s="32">
        <f t="shared" ref="D34:M34" si="6">SUM(D35:D49)</f>
        <v>2264599</v>
      </c>
      <c r="E34" s="32">
        <f t="shared" si="6"/>
        <v>0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10535440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4"/>
        <v>12800039</v>
      </c>
      <c r="O34" s="45">
        <f t="shared" si="1"/>
        <v>1006.4506211668502</v>
      </c>
      <c r="P34" s="10"/>
    </row>
    <row r="35" spans="1:16">
      <c r="A35" s="12"/>
      <c r="B35" s="25">
        <v>341.2</v>
      </c>
      <c r="C35" s="20" t="s">
        <v>44</v>
      </c>
      <c r="D35" s="46">
        <v>1556766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9" si="7">SUM(D35:M35)</f>
        <v>1556766</v>
      </c>
      <c r="O35" s="47">
        <f t="shared" si="1"/>
        <v>122.40651045761912</v>
      </c>
      <c r="P35" s="9"/>
    </row>
    <row r="36" spans="1:16">
      <c r="A36" s="12"/>
      <c r="B36" s="25">
        <v>341.9</v>
      </c>
      <c r="C36" s="20" t="s">
        <v>45</v>
      </c>
      <c r="D36" s="46">
        <v>4402</v>
      </c>
      <c r="E36" s="46">
        <v>0</v>
      </c>
      <c r="F36" s="46">
        <v>0</v>
      </c>
      <c r="G36" s="46">
        <v>0</v>
      </c>
      <c r="H36" s="46">
        <v>0</v>
      </c>
      <c r="I36" s="46">
        <v>140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4542</v>
      </c>
      <c r="O36" s="47">
        <f t="shared" si="1"/>
        <v>0.35713162446925617</v>
      </c>
      <c r="P36" s="9"/>
    </row>
    <row r="37" spans="1:16">
      <c r="A37" s="12"/>
      <c r="B37" s="25">
        <v>342.4</v>
      </c>
      <c r="C37" s="20" t="s">
        <v>46</v>
      </c>
      <c r="D37" s="46">
        <v>79855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79855</v>
      </c>
      <c r="O37" s="47">
        <f t="shared" ref="O37:O68" si="8">(N37/O$75)</f>
        <v>6.2788960528384967</v>
      </c>
      <c r="P37" s="9"/>
    </row>
    <row r="38" spans="1:16">
      <c r="A38" s="12"/>
      <c r="B38" s="25">
        <v>342.9</v>
      </c>
      <c r="C38" s="20" t="s">
        <v>47</v>
      </c>
      <c r="D38" s="46">
        <v>259933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259933</v>
      </c>
      <c r="O38" s="47">
        <f t="shared" si="8"/>
        <v>20.438197829847461</v>
      </c>
      <c r="P38" s="9"/>
    </row>
    <row r="39" spans="1:16">
      <c r="A39" s="12"/>
      <c r="B39" s="25">
        <v>343.3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3071049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3071049</v>
      </c>
      <c r="O39" s="47">
        <f t="shared" si="8"/>
        <v>241.47263720710802</v>
      </c>
      <c r="P39" s="9"/>
    </row>
    <row r="40" spans="1:16">
      <c r="A40" s="12"/>
      <c r="B40" s="25">
        <v>343.4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1732590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1732590</v>
      </c>
      <c r="O40" s="47">
        <f t="shared" si="8"/>
        <v>136.23132568013838</v>
      </c>
      <c r="P40" s="9"/>
    </row>
    <row r="41" spans="1:16">
      <c r="A41" s="12"/>
      <c r="B41" s="25">
        <v>343.5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5047049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5047049</v>
      </c>
      <c r="O41" s="47">
        <f t="shared" si="8"/>
        <v>396.84297845573201</v>
      </c>
      <c r="P41" s="9"/>
    </row>
    <row r="42" spans="1:16">
      <c r="A42" s="12"/>
      <c r="B42" s="25">
        <v>343.7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683430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683430</v>
      </c>
      <c r="O42" s="47">
        <f t="shared" si="8"/>
        <v>53.737222833778894</v>
      </c>
      <c r="P42" s="9"/>
    </row>
    <row r="43" spans="1:16">
      <c r="A43" s="12"/>
      <c r="B43" s="25">
        <v>344.5</v>
      </c>
      <c r="C43" s="20" t="s">
        <v>53</v>
      </c>
      <c r="D43" s="46">
        <v>6325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6325</v>
      </c>
      <c r="O43" s="47">
        <f t="shared" si="8"/>
        <v>0.49732662368296904</v>
      </c>
      <c r="P43" s="9"/>
    </row>
    <row r="44" spans="1:16">
      <c r="A44" s="12"/>
      <c r="B44" s="25">
        <v>344.9</v>
      </c>
      <c r="C44" s="20" t="s">
        <v>54</v>
      </c>
      <c r="D44" s="46">
        <v>100419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100419</v>
      </c>
      <c r="O44" s="47">
        <f t="shared" si="8"/>
        <v>7.8958169523509989</v>
      </c>
      <c r="P44" s="9"/>
    </row>
    <row r="45" spans="1:16">
      <c r="A45" s="12"/>
      <c r="B45" s="25">
        <v>345.9</v>
      </c>
      <c r="C45" s="20" t="s">
        <v>103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1182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1182</v>
      </c>
      <c r="O45" s="47">
        <f t="shared" si="8"/>
        <v>9.2939141374429948E-2</v>
      </c>
      <c r="P45" s="9"/>
    </row>
    <row r="46" spans="1:16">
      <c r="A46" s="12"/>
      <c r="B46" s="25">
        <v>346.4</v>
      </c>
      <c r="C46" s="20" t="s">
        <v>55</v>
      </c>
      <c r="D46" s="46">
        <v>8213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8213</v>
      </c>
      <c r="O46" s="47">
        <f t="shared" si="8"/>
        <v>0.64577763799339516</v>
      </c>
      <c r="P46" s="9"/>
    </row>
    <row r="47" spans="1:16">
      <c r="A47" s="12"/>
      <c r="B47" s="25">
        <v>347.2</v>
      </c>
      <c r="C47" s="20" t="s">
        <v>56</v>
      </c>
      <c r="D47" s="46">
        <v>201002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201002</v>
      </c>
      <c r="O47" s="47">
        <f t="shared" si="8"/>
        <v>15.804529013995911</v>
      </c>
      <c r="P47" s="9"/>
    </row>
    <row r="48" spans="1:16">
      <c r="A48" s="12"/>
      <c r="B48" s="25">
        <v>347.4</v>
      </c>
      <c r="C48" s="20" t="s">
        <v>57</v>
      </c>
      <c r="D48" s="46">
        <v>11670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11670</v>
      </c>
      <c r="O48" s="47">
        <f t="shared" si="8"/>
        <v>0.91759710646328041</v>
      </c>
      <c r="P48" s="9"/>
    </row>
    <row r="49" spans="1:16">
      <c r="A49" s="12"/>
      <c r="B49" s="25">
        <v>347.5</v>
      </c>
      <c r="C49" s="20" t="s">
        <v>58</v>
      </c>
      <c r="D49" s="46">
        <v>36014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36014</v>
      </c>
      <c r="O49" s="47">
        <f t="shared" si="8"/>
        <v>2.8317345494574617</v>
      </c>
      <c r="P49" s="9"/>
    </row>
    <row r="50" spans="1:16" ht="15.75">
      <c r="A50" s="29" t="s">
        <v>42</v>
      </c>
      <c r="B50" s="30"/>
      <c r="C50" s="31"/>
      <c r="D50" s="32">
        <f t="shared" ref="D50:M50" si="9">SUM(D51:D57)</f>
        <v>79070</v>
      </c>
      <c r="E50" s="32">
        <f t="shared" si="9"/>
        <v>39109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>SUM(D50:M50)</f>
        <v>118179</v>
      </c>
      <c r="O50" s="45">
        <f t="shared" si="8"/>
        <v>9.2922629344236523</v>
      </c>
      <c r="P50" s="10"/>
    </row>
    <row r="51" spans="1:16">
      <c r="A51" s="13"/>
      <c r="B51" s="39">
        <v>351.3</v>
      </c>
      <c r="C51" s="21" t="s">
        <v>63</v>
      </c>
      <c r="D51" s="46">
        <v>0</v>
      </c>
      <c r="E51" s="46">
        <v>5682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7" si="10">SUM(D51:M51)</f>
        <v>5682</v>
      </c>
      <c r="O51" s="47">
        <f t="shared" si="8"/>
        <v>0.44676835980500079</v>
      </c>
      <c r="P51" s="9"/>
    </row>
    <row r="52" spans="1:16">
      <c r="A52" s="13"/>
      <c r="B52" s="39">
        <v>351.5</v>
      </c>
      <c r="C52" s="21" t="s">
        <v>64</v>
      </c>
      <c r="D52" s="46">
        <v>55876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55876</v>
      </c>
      <c r="O52" s="47">
        <f t="shared" si="8"/>
        <v>4.3934580908947947</v>
      </c>
      <c r="P52" s="9"/>
    </row>
    <row r="53" spans="1:16">
      <c r="A53" s="13"/>
      <c r="B53" s="39">
        <v>351.7</v>
      </c>
      <c r="C53" s="21" t="s">
        <v>62</v>
      </c>
      <c r="D53" s="46">
        <v>0</v>
      </c>
      <c r="E53" s="46">
        <v>18087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18087</v>
      </c>
      <c r="O53" s="47">
        <f t="shared" si="8"/>
        <v>1.4221575719452744</v>
      </c>
      <c r="P53" s="9"/>
    </row>
    <row r="54" spans="1:16">
      <c r="A54" s="13"/>
      <c r="B54" s="39">
        <v>354</v>
      </c>
      <c r="C54" s="21" t="s">
        <v>65</v>
      </c>
      <c r="D54" s="46">
        <v>22967</v>
      </c>
      <c r="E54" s="46">
        <v>2106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25073</v>
      </c>
      <c r="O54" s="47">
        <f t="shared" si="8"/>
        <v>1.9714577763799339</v>
      </c>
      <c r="P54" s="9"/>
    </row>
    <row r="55" spans="1:16">
      <c r="A55" s="13"/>
      <c r="B55" s="39">
        <v>356</v>
      </c>
      <c r="C55" s="21" t="s">
        <v>66</v>
      </c>
      <c r="D55" s="46">
        <v>0</v>
      </c>
      <c r="E55" s="46">
        <v>5888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5888</v>
      </c>
      <c r="O55" s="47">
        <f t="shared" si="8"/>
        <v>0.46296587513760024</v>
      </c>
      <c r="P55" s="9"/>
    </row>
    <row r="56" spans="1:16">
      <c r="A56" s="13"/>
      <c r="B56" s="39">
        <v>358.2</v>
      </c>
      <c r="C56" s="21" t="s">
        <v>67</v>
      </c>
      <c r="D56" s="46">
        <v>0</v>
      </c>
      <c r="E56" s="46">
        <v>7346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7346</v>
      </c>
      <c r="O56" s="47">
        <f t="shared" si="8"/>
        <v>0.57760654190910521</v>
      </c>
      <c r="P56" s="9"/>
    </row>
    <row r="57" spans="1:16">
      <c r="A57" s="13"/>
      <c r="B57" s="39">
        <v>359</v>
      </c>
      <c r="C57" s="21" t="s">
        <v>92</v>
      </c>
      <c r="D57" s="46">
        <v>227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227</v>
      </c>
      <c r="O57" s="47">
        <f t="shared" si="8"/>
        <v>1.7848718351942128E-2</v>
      </c>
      <c r="P57" s="9"/>
    </row>
    <row r="58" spans="1:16" ht="15.75">
      <c r="A58" s="29" t="s">
        <v>3</v>
      </c>
      <c r="B58" s="30"/>
      <c r="C58" s="31"/>
      <c r="D58" s="32">
        <f t="shared" ref="D58:M58" si="11">SUM(D59:D69)</f>
        <v>291786</v>
      </c>
      <c r="E58" s="32">
        <f t="shared" si="11"/>
        <v>16667</v>
      </c>
      <c r="F58" s="32">
        <f t="shared" si="11"/>
        <v>2549</v>
      </c>
      <c r="G58" s="32">
        <f t="shared" si="11"/>
        <v>102658</v>
      </c>
      <c r="H58" s="32">
        <f t="shared" si="11"/>
        <v>0</v>
      </c>
      <c r="I58" s="32">
        <f t="shared" si="11"/>
        <v>298947</v>
      </c>
      <c r="J58" s="32">
        <f t="shared" si="11"/>
        <v>0</v>
      </c>
      <c r="K58" s="32">
        <f t="shared" si="11"/>
        <v>4463231</v>
      </c>
      <c r="L58" s="32">
        <f t="shared" si="11"/>
        <v>0</v>
      </c>
      <c r="M58" s="32">
        <f t="shared" si="11"/>
        <v>0</v>
      </c>
      <c r="N58" s="32">
        <f>SUM(D58:M58)</f>
        <v>5175838</v>
      </c>
      <c r="O58" s="45">
        <f t="shared" si="8"/>
        <v>406.96949205849978</v>
      </c>
      <c r="P58" s="10"/>
    </row>
    <row r="59" spans="1:16">
      <c r="A59" s="12"/>
      <c r="B59" s="25">
        <v>361.1</v>
      </c>
      <c r="C59" s="20" t="s">
        <v>68</v>
      </c>
      <c r="D59" s="46">
        <v>230979</v>
      </c>
      <c r="E59" s="46">
        <v>15789</v>
      </c>
      <c r="F59" s="46">
        <v>2549</v>
      </c>
      <c r="G59" s="46">
        <v>95688</v>
      </c>
      <c r="H59" s="46">
        <v>0</v>
      </c>
      <c r="I59" s="46">
        <v>248056</v>
      </c>
      <c r="J59" s="46">
        <v>0</v>
      </c>
      <c r="K59" s="46">
        <v>173695</v>
      </c>
      <c r="L59" s="46">
        <v>0</v>
      </c>
      <c r="M59" s="46">
        <v>0</v>
      </c>
      <c r="N59" s="46">
        <f>SUM(D59:M59)</f>
        <v>766756</v>
      </c>
      <c r="O59" s="47">
        <f t="shared" si="8"/>
        <v>60.28903915710017</v>
      </c>
      <c r="P59" s="9"/>
    </row>
    <row r="60" spans="1:16">
      <c r="A60" s="12"/>
      <c r="B60" s="25">
        <v>361.2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270225</v>
      </c>
      <c r="L60" s="46">
        <v>0</v>
      </c>
      <c r="M60" s="46">
        <v>0</v>
      </c>
      <c r="N60" s="46">
        <f t="shared" ref="N60:N69" si="12">SUM(D60:M60)</f>
        <v>270225</v>
      </c>
      <c r="O60" s="47">
        <f t="shared" si="8"/>
        <v>21.247444566755778</v>
      </c>
      <c r="P60" s="9"/>
    </row>
    <row r="61" spans="1:16">
      <c r="A61" s="12"/>
      <c r="B61" s="25">
        <v>361.3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2182133</v>
      </c>
      <c r="L61" s="46">
        <v>0</v>
      </c>
      <c r="M61" s="46">
        <v>0</v>
      </c>
      <c r="N61" s="46">
        <f t="shared" si="12"/>
        <v>2182133</v>
      </c>
      <c r="O61" s="47">
        <f t="shared" si="8"/>
        <v>171.57831420034597</v>
      </c>
      <c r="P61" s="9"/>
    </row>
    <row r="62" spans="1:16">
      <c r="A62" s="12"/>
      <c r="B62" s="25">
        <v>361.4</v>
      </c>
      <c r="C62" s="20" t="s">
        <v>71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36567</v>
      </c>
      <c r="L62" s="46">
        <v>0</v>
      </c>
      <c r="M62" s="46">
        <v>0</v>
      </c>
      <c r="N62" s="46">
        <f t="shared" si="12"/>
        <v>36567</v>
      </c>
      <c r="O62" s="47">
        <f t="shared" si="8"/>
        <v>2.8752162289668188</v>
      </c>
      <c r="P62" s="9"/>
    </row>
    <row r="63" spans="1:16">
      <c r="A63" s="12"/>
      <c r="B63" s="25">
        <v>362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46085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46085</v>
      </c>
      <c r="O63" s="47">
        <f t="shared" si="8"/>
        <v>3.6236043403050795</v>
      </c>
      <c r="P63" s="9"/>
    </row>
    <row r="64" spans="1:16">
      <c r="A64" s="12"/>
      <c r="B64" s="25">
        <v>364</v>
      </c>
      <c r="C64" s="20" t="s">
        <v>73</v>
      </c>
      <c r="D64" s="46">
        <v>23439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23439</v>
      </c>
      <c r="O64" s="47">
        <f t="shared" si="8"/>
        <v>1.8429784557320334</v>
      </c>
      <c r="P64" s="9"/>
    </row>
    <row r="65" spans="1:119">
      <c r="A65" s="12"/>
      <c r="B65" s="25">
        <v>365</v>
      </c>
      <c r="C65" s="20" t="s">
        <v>104</v>
      </c>
      <c r="D65" s="46">
        <v>2209</v>
      </c>
      <c r="E65" s="46">
        <v>0</v>
      </c>
      <c r="F65" s="46">
        <v>0</v>
      </c>
      <c r="G65" s="46">
        <v>0</v>
      </c>
      <c r="H65" s="46">
        <v>0</v>
      </c>
      <c r="I65" s="46">
        <v>2076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4285</v>
      </c>
      <c r="O65" s="47">
        <f t="shared" si="8"/>
        <v>0.33692404466111026</v>
      </c>
      <c r="P65" s="9"/>
    </row>
    <row r="66" spans="1:119">
      <c r="A66" s="12"/>
      <c r="B66" s="25">
        <v>366</v>
      </c>
      <c r="C66" s="20" t="s">
        <v>74</v>
      </c>
      <c r="D66" s="46">
        <v>19284</v>
      </c>
      <c r="E66" s="46">
        <v>878</v>
      </c>
      <c r="F66" s="46">
        <v>0</v>
      </c>
      <c r="G66" s="46">
        <v>6970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27132</v>
      </c>
      <c r="O66" s="47">
        <f t="shared" si="8"/>
        <v>2.1333543009907219</v>
      </c>
      <c r="P66" s="9"/>
    </row>
    <row r="67" spans="1:119">
      <c r="A67" s="12"/>
      <c r="B67" s="25">
        <v>368</v>
      </c>
      <c r="C67" s="20" t="s">
        <v>75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1800611</v>
      </c>
      <c r="L67" s="46">
        <v>0</v>
      </c>
      <c r="M67" s="46">
        <v>0</v>
      </c>
      <c r="N67" s="46">
        <f t="shared" si="12"/>
        <v>1800611</v>
      </c>
      <c r="O67" s="47">
        <f t="shared" si="8"/>
        <v>141.57972951721968</v>
      </c>
      <c r="P67" s="9"/>
    </row>
    <row r="68" spans="1:119">
      <c r="A68" s="12"/>
      <c r="B68" s="25">
        <v>369.3</v>
      </c>
      <c r="C68" s="20" t="s">
        <v>76</v>
      </c>
      <c r="D68" s="46">
        <v>14347</v>
      </c>
      <c r="E68" s="46">
        <v>0</v>
      </c>
      <c r="F68" s="46">
        <v>0</v>
      </c>
      <c r="G68" s="46">
        <v>0</v>
      </c>
      <c r="H68" s="46">
        <v>0</v>
      </c>
      <c r="I68" s="46">
        <v>997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15344</v>
      </c>
      <c r="O68" s="47">
        <f t="shared" si="8"/>
        <v>1.2064790061330397</v>
      </c>
      <c r="P68" s="9"/>
    </row>
    <row r="69" spans="1:119">
      <c r="A69" s="12"/>
      <c r="B69" s="25">
        <v>369.9</v>
      </c>
      <c r="C69" s="20" t="s">
        <v>77</v>
      </c>
      <c r="D69" s="46">
        <v>1528</v>
      </c>
      <c r="E69" s="46">
        <v>0</v>
      </c>
      <c r="F69" s="46">
        <v>0</v>
      </c>
      <c r="G69" s="46">
        <v>0</v>
      </c>
      <c r="H69" s="46">
        <v>0</v>
      </c>
      <c r="I69" s="46">
        <v>1733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3261</v>
      </c>
      <c r="O69" s="47">
        <f>(N69/O$75)</f>
        <v>0.25640824028935366</v>
      </c>
      <c r="P69" s="9"/>
    </row>
    <row r="70" spans="1:119" ht="15.75">
      <c r="A70" s="29" t="s">
        <v>43</v>
      </c>
      <c r="B70" s="30"/>
      <c r="C70" s="31"/>
      <c r="D70" s="32">
        <f t="shared" ref="D70:M70" si="13">SUM(D71:D72)</f>
        <v>824048</v>
      </c>
      <c r="E70" s="32">
        <f t="shared" si="13"/>
        <v>9934</v>
      </c>
      <c r="F70" s="32">
        <f t="shared" si="13"/>
        <v>71000</v>
      </c>
      <c r="G70" s="32">
        <f t="shared" si="13"/>
        <v>500000</v>
      </c>
      <c r="H70" s="32">
        <f t="shared" si="13"/>
        <v>0</v>
      </c>
      <c r="I70" s="32">
        <f t="shared" si="13"/>
        <v>564695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>SUM(D70:M70)</f>
        <v>1969677</v>
      </c>
      <c r="O70" s="45">
        <f>(N70/O$75)</f>
        <v>154.87317188237145</v>
      </c>
      <c r="P70" s="9"/>
    </row>
    <row r="71" spans="1:119">
      <c r="A71" s="12"/>
      <c r="B71" s="25">
        <v>381</v>
      </c>
      <c r="C71" s="20" t="s">
        <v>78</v>
      </c>
      <c r="D71" s="46">
        <v>72000</v>
      </c>
      <c r="E71" s="46">
        <v>9934</v>
      </c>
      <c r="F71" s="46">
        <v>71000</v>
      </c>
      <c r="G71" s="46">
        <v>500000</v>
      </c>
      <c r="H71" s="46">
        <v>0</v>
      </c>
      <c r="I71" s="46">
        <v>564695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1217629</v>
      </c>
      <c r="O71" s="47">
        <f>(N71/O$75)</f>
        <v>95.740603868532787</v>
      </c>
      <c r="P71" s="9"/>
    </row>
    <row r="72" spans="1:119" ht="15.75" thickBot="1">
      <c r="A72" s="12"/>
      <c r="B72" s="25">
        <v>382</v>
      </c>
      <c r="C72" s="20" t="s">
        <v>88</v>
      </c>
      <c r="D72" s="46">
        <v>752048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752048</v>
      </c>
      <c r="O72" s="47">
        <f>(N72/O$75)</f>
        <v>59.132568013838657</v>
      </c>
      <c r="P72" s="9"/>
    </row>
    <row r="73" spans="1:119" ht="16.5" thickBot="1">
      <c r="A73" s="14" t="s">
        <v>59</v>
      </c>
      <c r="B73" s="23"/>
      <c r="C73" s="22"/>
      <c r="D73" s="15">
        <f t="shared" ref="D73:M73" si="14">SUM(D5,D17,D25,D34,D50,D58,D70)</f>
        <v>10897295</v>
      </c>
      <c r="E73" s="15">
        <f t="shared" si="14"/>
        <v>1806719</v>
      </c>
      <c r="F73" s="15">
        <f t="shared" si="14"/>
        <v>73549</v>
      </c>
      <c r="G73" s="15">
        <f t="shared" si="14"/>
        <v>602658</v>
      </c>
      <c r="H73" s="15">
        <f t="shared" si="14"/>
        <v>0</v>
      </c>
      <c r="I73" s="15">
        <f t="shared" si="14"/>
        <v>11839860</v>
      </c>
      <c r="J73" s="15">
        <f t="shared" si="14"/>
        <v>0</v>
      </c>
      <c r="K73" s="15">
        <f t="shared" si="14"/>
        <v>4552026</v>
      </c>
      <c r="L73" s="15">
        <f t="shared" si="14"/>
        <v>0</v>
      </c>
      <c r="M73" s="15">
        <f t="shared" si="14"/>
        <v>0</v>
      </c>
      <c r="N73" s="15">
        <f>SUM(D73:M73)</f>
        <v>29772107</v>
      </c>
      <c r="O73" s="38">
        <f>(N73/O$75)</f>
        <v>2340.9425224091838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105</v>
      </c>
      <c r="M75" s="48"/>
      <c r="N75" s="48"/>
      <c r="O75" s="43">
        <v>12718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5189258</v>
      </c>
      <c r="E5" s="27">
        <f t="shared" si="0"/>
        <v>1154826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86391</v>
      </c>
      <c r="L5" s="27">
        <f t="shared" si="0"/>
        <v>0</v>
      </c>
      <c r="M5" s="27">
        <f t="shared" si="0"/>
        <v>0</v>
      </c>
      <c r="N5" s="28">
        <f>SUM(D5:M5)</f>
        <v>6430475</v>
      </c>
      <c r="O5" s="33">
        <f t="shared" ref="O5:O36" si="1">(N5/O$77)</f>
        <v>507.53551696921863</v>
      </c>
      <c r="P5" s="6"/>
    </row>
    <row r="6" spans="1:133">
      <c r="A6" s="12"/>
      <c r="B6" s="25">
        <v>311</v>
      </c>
      <c r="C6" s="20" t="s">
        <v>2</v>
      </c>
      <c r="D6" s="46">
        <v>3968233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3968233</v>
      </c>
      <c r="O6" s="47">
        <f t="shared" si="1"/>
        <v>313.19913180741912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66582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66582</v>
      </c>
      <c r="O7" s="47">
        <f t="shared" si="1"/>
        <v>5.2550907655880028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452798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452798</v>
      </c>
      <c r="O8" s="47">
        <f t="shared" si="1"/>
        <v>35.737805840568271</v>
      </c>
      <c r="P8" s="9"/>
    </row>
    <row r="9" spans="1:133">
      <c r="A9" s="12"/>
      <c r="B9" s="25">
        <v>312.52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86391</v>
      </c>
      <c r="L9" s="46">
        <v>0</v>
      </c>
      <c r="M9" s="46">
        <v>0</v>
      </c>
      <c r="N9" s="46">
        <f>SUM(D9:M9)</f>
        <v>86391</v>
      </c>
      <c r="O9" s="47">
        <f t="shared" si="1"/>
        <v>6.8185477505919492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635446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635446</v>
      </c>
      <c r="O10" s="47">
        <f t="shared" si="1"/>
        <v>50.153591160220998</v>
      </c>
      <c r="P10" s="9"/>
    </row>
    <row r="11" spans="1:133">
      <c r="A11" s="12"/>
      <c r="B11" s="25">
        <v>314.10000000000002</v>
      </c>
      <c r="C11" s="20" t="s">
        <v>13</v>
      </c>
      <c r="D11" s="46">
        <v>487585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487585</v>
      </c>
      <c r="O11" s="47">
        <f t="shared" si="1"/>
        <v>38.483425414364639</v>
      </c>
      <c r="P11" s="9"/>
    </row>
    <row r="12" spans="1:133">
      <c r="A12" s="12"/>
      <c r="B12" s="25">
        <v>314.39999999999998</v>
      </c>
      <c r="C12" s="20" t="s">
        <v>14</v>
      </c>
      <c r="D12" s="46">
        <v>1316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1316</v>
      </c>
      <c r="O12" s="47">
        <f t="shared" si="1"/>
        <v>0.10386740331491713</v>
      </c>
      <c r="P12" s="9"/>
    </row>
    <row r="13" spans="1:133">
      <c r="A13" s="12"/>
      <c r="B13" s="25">
        <v>314.7</v>
      </c>
      <c r="C13" s="20" t="s">
        <v>15</v>
      </c>
      <c r="D13" s="46">
        <v>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</v>
      </c>
      <c r="O13" s="47">
        <f t="shared" si="1"/>
        <v>2.6045777426992895E-3</v>
      </c>
      <c r="P13" s="9"/>
    </row>
    <row r="14" spans="1:133">
      <c r="A14" s="12"/>
      <c r="B14" s="25">
        <v>314.8</v>
      </c>
      <c r="C14" s="20" t="s">
        <v>16</v>
      </c>
      <c r="D14" s="46">
        <v>26746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26746</v>
      </c>
      <c r="O14" s="47">
        <f t="shared" si="1"/>
        <v>2.1109707971586427</v>
      </c>
      <c r="P14" s="9"/>
    </row>
    <row r="15" spans="1:133">
      <c r="A15" s="12"/>
      <c r="B15" s="25">
        <v>315</v>
      </c>
      <c r="C15" s="20" t="s">
        <v>17</v>
      </c>
      <c r="D15" s="46">
        <v>604567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604567</v>
      </c>
      <c r="O15" s="47">
        <f t="shared" si="1"/>
        <v>47.71641673243883</v>
      </c>
      <c r="P15" s="9"/>
    </row>
    <row r="16" spans="1:133">
      <c r="A16" s="12"/>
      <c r="B16" s="25">
        <v>316</v>
      </c>
      <c r="C16" s="20" t="s">
        <v>18</v>
      </c>
      <c r="D16" s="46">
        <v>100778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100778</v>
      </c>
      <c r="O16" s="47">
        <f t="shared" si="1"/>
        <v>7.9540647198105763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SUM(D18:D24)</f>
        <v>955140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445724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9" si="4">SUM(D17:M17)</f>
        <v>1400864</v>
      </c>
      <c r="O17" s="45">
        <f t="shared" si="1"/>
        <v>110.56543014996053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242346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242346</v>
      </c>
      <c r="O18" s="47">
        <f t="shared" si="1"/>
        <v>19.127545382794001</v>
      </c>
      <c r="P18" s="9"/>
    </row>
    <row r="19" spans="1:16">
      <c r="A19" s="12"/>
      <c r="B19" s="25">
        <v>323.10000000000002</v>
      </c>
      <c r="C19" s="20" t="s">
        <v>20</v>
      </c>
      <c r="D19" s="46">
        <v>930890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930890</v>
      </c>
      <c r="O19" s="47">
        <f t="shared" si="1"/>
        <v>73.471981057616418</v>
      </c>
      <c r="P19" s="9"/>
    </row>
    <row r="20" spans="1:16">
      <c r="A20" s="12"/>
      <c r="B20" s="25">
        <v>323.39999999999998</v>
      </c>
      <c r="C20" s="20" t="s">
        <v>21</v>
      </c>
      <c r="D20" s="46">
        <v>9355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9355</v>
      </c>
      <c r="O20" s="47">
        <f t="shared" si="1"/>
        <v>0.73835832675611679</v>
      </c>
      <c r="P20" s="9"/>
    </row>
    <row r="21" spans="1:16">
      <c r="A21" s="12"/>
      <c r="B21" s="25">
        <v>323.7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19937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19937</v>
      </c>
      <c r="O21" s="47">
        <f t="shared" si="1"/>
        <v>1.573559589581689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171757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171757</v>
      </c>
      <c r="O22" s="47">
        <f t="shared" si="1"/>
        <v>13.556195737963694</v>
      </c>
      <c r="P22" s="9"/>
    </row>
    <row r="23" spans="1:16">
      <c r="A23" s="12"/>
      <c r="B23" s="25">
        <v>324.22000000000003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4184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4184</v>
      </c>
      <c r="O23" s="47">
        <f t="shared" si="1"/>
        <v>0.33022888713496451</v>
      </c>
      <c r="P23" s="9"/>
    </row>
    <row r="24" spans="1:16">
      <c r="A24" s="12"/>
      <c r="B24" s="25">
        <v>329</v>
      </c>
      <c r="C24" s="20" t="s">
        <v>25</v>
      </c>
      <c r="D24" s="46">
        <v>14895</v>
      </c>
      <c r="E24" s="46">
        <v>0</v>
      </c>
      <c r="F24" s="46">
        <v>0</v>
      </c>
      <c r="G24" s="46">
        <v>0</v>
      </c>
      <c r="H24" s="46">
        <v>0</v>
      </c>
      <c r="I24" s="46">
        <v>7500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22395</v>
      </c>
      <c r="O24" s="47">
        <f t="shared" si="1"/>
        <v>1.7675611681136543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SUM(D26:D37)</f>
        <v>1526450</v>
      </c>
      <c r="E25" s="32">
        <f t="shared" si="5"/>
        <v>371944</v>
      </c>
      <c r="F25" s="32">
        <f t="shared" si="5"/>
        <v>0</v>
      </c>
      <c r="G25" s="32">
        <f t="shared" si="5"/>
        <v>50000</v>
      </c>
      <c r="H25" s="32">
        <f t="shared" si="5"/>
        <v>0</v>
      </c>
      <c r="I25" s="32">
        <f t="shared" si="5"/>
        <v>1033210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2981604</v>
      </c>
      <c r="O25" s="45">
        <f t="shared" si="1"/>
        <v>235.32786108918705</v>
      </c>
      <c r="P25" s="10"/>
    </row>
    <row r="26" spans="1:16">
      <c r="A26" s="12"/>
      <c r="B26" s="25">
        <v>331.1</v>
      </c>
      <c r="C26" s="20" t="s">
        <v>97</v>
      </c>
      <c r="D26" s="46">
        <v>0</v>
      </c>
      <c r="E26" s="46">
        <v>6593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6593</v>
      </c>
      <c r="O26" s="47">
        <f t="shared" si="1"/>
        <v>0.52036306235201257</v>
      </c>
      <c r="P26" s="9"/>
    </row>
    <row r="27" spans="1:16">
      <c r="A27" s="12"/>
      <c r="B27" s="25">
        <v>331.2</v>
      </c>
      <c r="C27" s="20" t="s">
        <v>26</v>
      </c>
      <c r="D27" s="46">
        <v>0</v>
      </c>
      <c r="E27" s="46">
        <v>159923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159923</v>
      </c>
      <c r="O27" s="47">
        <f t="shared" si="1"/>
        <v>12.622178374112076</v>
      </c>
      <c r="P27" s="9"/>
    </row>
    <row r="28" spans="1:16">
      <c r="A28" s="12"/>
      <c r="B28" s="25">
        <v>331.5</v>
      </c>
      <c r="C28" s="20" t="s">
        <v>28</v>
      </c>
      <c r="D28" s="46">
        <v>0</v>
      </c>
      <c r="E28" s="46">
        <v>75527</v>
      </c>
      <c r="F28" s="46">
        <v>0</v>
      </c>
      <c r="G28" s="46">
        <v>0</v>
      </c>
      <c r="H28" s="46">
        <v>0</v>
      </c>
      <c r="I28" s="46">
        <v>33210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108737</v>
      </c>
      <c r="O28" s="47">
        <f t="shared" si="1"/>
        <v>8.5822415153906864</v>
      </c>
      <c r="P28" s="9"/>
    </row>
    <row r="29" spans="1:16">
      <c r="A29" s="12"/>
      <c r="B29" s="25">
        <v>334.35</v>
      </c>
      <c r="C29" s="20" t="s">
        <v>98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1000000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1000000</v>
      </c>
      <c r="O29" s="47">
        <f t="shared" si="1"/>
        <v>78.926598263614835</v>
      </c>
      <c r="P29" s="9"/>
    </row>
    <row r="30" spans="1:16">
      <c r="A30" s="12"/>
      <c r="B30" s="25">
        <v>334.7</v>
      </c>
      <c r="C30" s="20" t="s">
        <v>99</v>
      </c>
      <c r="D30" s="46">
        <v>0</v>
      </c>
      <c r="E30" s="46">
        <v>129901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6">SUM(D30:M30)</f>
        <v>129901</v>
      </c>
      <c r="O30" s="47">
        <f t="shared" si="1"/>
        <v>10.252644041041831</v>
      </c>
      <c r="P30" s="9"/>
    </row>
    <row r="31" spans="1:16">
      <c r="A31" s="12"/>
      <c r="B31" s="25">
        <v>335.12</v>
      </c>
      <c r="C31" s="20" t="s">
        <v>31</v>
      </c>
      <c r="D31" s="46">
        <v>379502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379502</v>
      </c>
      <c r="O31" s="47">
        <f t="shared" si="1"/>
        <v>29.952801894238359</v>
      </c>
      <c r="P31" s="9"/>
    </row>
    <row r="32" spans="1:16">
      <c r="A32" s="12"/>
      <c r="B32" s="25">
        <v>335.14</v>
      </c>
      <c r="C32" s="20" t="s">
        <v>32</v>
      </c>
      <c r="D32" s="46">
        <v>10677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10677</v>
      </c>
      <c r="O32" s="47">
        <f t="shared" si="1"/>
        <v>0.84269928966061558</v>
      </c>
      <c r="P32" s="9"/>
    </row>
    <row r="33" spans="1:16">
      <c r="A33" s="12"/>
      <c r="B33" s="25">
        <v>335.15</v>
      </c>
      <c r="C33" s="20" t="s">
        <v>33</v>
      </c>
      <c r="D33" s="46">
        <v>11746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11746</v>
      </c>
      <c r="O33" s="47">
        <f t="shared" si="1"/>
        <v>0.92707182320441994</v>
      </c>
      <c r="P33" s="9"/>
    </row>
    <row r="34" spans="1:16">
      <c r="A34" s="12"/>
      <c r="B34" s="25">
        <v>335.18</v>
      </c>
      <c r="C34" s="20" t="s">
        <v>34</v>
      </c>
      <c r="D34" s="46">
        <v>1106329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1106329</v>
      </c>
      <c r="O34" s="47">
        <f t="shared" si="1"/>
        <v>87.318784530386736</v>
      </c>
      <c r="P34" s="9"/>
    </row>
    <row r="35" spans="1:16">
      <c r="A35" s="12"/>
      <c r="B35" s="25">
        <v>335.49</v>
      </c>
      <c r="C35" s="20" t="s">
        <v>35</v>
      </c>
      <c r="D35" s="46">
        <v>2996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2996</v>
      </c>
      <c r="O35" s="47">
        <f t="shared" si="1"/>
        <v>0.23646408839779007</v>
      </c>
      <c r="P35" s="9"/>
    </row>
    <row r="36" spans="1:16">
      <c r="A36" s="12"/>
      <c r="B36" s="25">
        <v>337.2</v>
      </c>
      <c r="C36" s="20" t="s">
        <v>100</v>
      </c>
      <c r="D36" s="46">
        <v>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200</v>
      </c>
      <c r="O36" s="47">
        <f t="shared" si="1"/>
        <v>1.5785319652722968E-2</v>
      </c>
      <c r="P36" s="9"/>
    </row>
    <row r="37" spans="1:16">
      <c r="A37" s="12"/>
      <c r="B37" s="25">
        <v>337.7</v>
      </c>
      <c r="C37" s="20" t="s">
        <v>36</v>
      </c>
      <c r="D37" s="46">
        <v>15000</v>
      </c>
      <c r="E37" s="46">
        <v>0</v>
      </c>
      <c r="F37" s="46">
        <v>0</v>
      </c>
      <c r="G37" s="46">
        <v>50000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65000</v>
      </c>
      <c r="O37" s="47">
        <f t="shared" ref="O37:O68" si="7">(N37/O$77)</f>
        <v>5.1302288871349644</v>
      </c>
      <c r="P37" s="9"/>
    </row>
    <row r="38" spans="1:16" ht="15.75">
      <c r="A38" s="29" t="s">
        <v>41</v>
      </c>
      <c r="B38" s="30"/>
      <c r="C38" s="31"/>
      <c r="D38" s="32">
        <f t="shared" ref="D38:M38" si="8">SUM(D39:D52)</f>
        <v>2136239</v>
      </c>
      <c r="E38" s="32">
        <f t="shared" si="8"/>
        <v>0</v>
      </c>
      <c r="F38" s="32">
        <f t="shared" si="8"/>
        <v>0</v>
      </c>
      <c r="G38" s="32">
        <f t="shared" si="8"/>
        <v>180</v>
      </c>
      <c r="H38" s="32">
        <f t="shared" si="8"/>
        <v>0</v>
      </c>
      <c r="I38" s="32">
        <f t="shared" si="8"/>
        <v>10707663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12844082</v>
      </c>
      <c r="O38" s="45">
        <f t="shared" si="7"/>
        <v>1013.7397000789266</v>
      </c>
      <c r="P38" s="10"/>
    </row>
    <row r="39" spans="1:16">
      <c r="A39" s="12"/>
      <c r="B39" s="25">
        <v>341.2</v>
      </c>
      <c r="C39" s="20" t="s">
        <v>44</v>
      </c>
      <c r="D39" s="46">
        <v>1438862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2" si="9">SUM(D39:M39)</f>
        <v>1438862</v>
      </c>
      <c r="O39" s="47">
        <f t="shared" si="7"/>
        <v>113.56448303078137</v>
      </c>
      <c r="P39" s="9"/>
    </row>
    <row r="40" spans="1:16">
      <c r="A40" s="12"/>
      <c r="B40" s="25">
        <v>341.9</v>
      </c>
      <c r="C40" s="20" t="s">
        <v>45</v>
      </c>
      <c r="D40" s="46">
        <v>3907</v>
      </c>
      <c r="E40" s="46">
        <v>0</v>
      </c>
      <c r="F40" s="46">
        <v>0</v>
      </c>
      <c r="G40" s="46">
        <v>180</v>
      </c>
      <c r="H40" s="46">
        <v>0</v>
      </c>
      <c r="I40" s="46">
        <v>150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4237</v>
      </c>
      <c r="O40" s="47">
        <f t="shared" si="7"/>
        <v>0.33441199684293604</v>
      </c>
      <c r="P40" s="9"/>
    </row>
    <row r="41" spans="1:16">
      <c r="A41" s="12"/>
      <c r="B41" s="25">
        <v>342.4</v>
      </c>
      <c r="C41" s="20" t="s">
        <v>46</v>
      </c>
      <c r="D41" s="46">
        <v>87800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87800</v>
      </c>
      <c r="O41" s="47">
        <f t="shared" si="7"/>
        <v>6.9297553275453829</v>
      </c>
      <c r="P41" s="9"/>
    </row>
    <row r="42" spans="1:16">
      <c r="A42" s="12"/>
      <c r="B42" s="25">
        <v>342.9</v>
      </c>
      <c r="C42" s="20" t="s">
        <v>47</v>
      </c>
      <c r="D42" s="46">
        <v>252459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252459</v>
      </c>
      <c r="O42" s="47">
        <f t="shared" si="7"/>
        <v>19.925730071033939</v>
      </c>
      <c r="P42" s="9"/>
    </row>
    <row r="43" spans="1:16">
      <c r="A43" s="12"/>
      <c r="B43" s="25">
        <v>343.3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3382973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3382973</v>
      </c>
      <c r="O43" s="47">
        <f t="shared" si="7"/>
        <v>267.00655090765588</v>
      </c>
      <c r="P43" s="9"/>
    </row>
    <row r="44" spans="1:16">
      <c r="A44" s="12"/>
      <c r="B44" s="25">
        <v>343.4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1731925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1731925</v>
      </c>
      <c r="O44" s="47">
        <f t="shared" si="7"/>
        <v>136.69494869771114</v>
      </c>
      <c r="P44" s="9"/>
    </row>
    <row r="45" spans="1:16">
      <c r="A45" s="12"/>
      <c r="B45" s="25">
        <v>343.5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5083168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5083168</v>
      </c>
      <c r="O45" s="47">
        <f t="shared" si="7"/>
        <v>401.19715864246251</v>
      </c>
      <c r="P45" s="9"/>
    </row>
    <row r="46" spans="1:16">
      <c r="A46" s="12"/>
      <c r="B46" s="25">
        <v>343.7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509447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509447</v>
      </c>
      <c r="O46" s="47">
        <f t="shared" si="7"/>
        <v>40.208918705603786</v>
      </c>
      <c r="P46" s="9"/>
    </row>
    <row r="47" spans="1:16">
      <c r="A47" s="12"/>
      <c r="B47" s="25">
        <v>344.5</v>
      </c>
      <c r="C47" s="20" t="s">
        <v>53</v>
      </c>
      <c r="D47" s="46">
        <v>5801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5801</v>
      </c>
      <c r="O47" s="47">
        <f t="shared" si="7"/>
        <v>0.45785319652722967</v>
      </c>
      <c r="P47" s="9"/>
    </row>
    <row r="48" spans="1:16">
      <c r="A48" s="12"/>
      <c r="B48" s="25">
        <v>344.9</v>
      </c>
      <c r="C48" s="20" t="s">
        <v>54</v>
      </c>
      <c r="D48" s="46">
        <v>95365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95365</v>
      </c>
      <c r="O48" s="47">
        <f t="shared" si="7"/>
        <v>7.5268350434096289</v>
      </c>
      <c r="P48" s="9"/>
    </row>
    <row r="49" spans="1:16">
      <c r="A49" s="12"/>
      <c r="B49" s="25">
        <v>346.4</v>
      </c>
      <c r="C49" s="20" t="s">
        <v>55</v>
      </c>
      <c r="D49" s="46">
        <v>11986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11986</v>
      </c>
      <c r="O49" s="47">
        <f t="shared" si="7"/>
        <v>0.94601420678768744</v>
      </c>
      <c r="P49" s="9"/>
    </row>
    <row r="50" spans="1:16">
      <c r="A50" s="12"/>
      <c r="B50" s="25">
        <v>347.2</v>
      </c>
      <c r="C50" s="20" t="s">
        <v>56</v>
      </c>
      <c r="D50" s="46">
        <v>195410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195410</v>
      </c>
      <c r="O50" s="47">
        <f t="shared" si="7"/>
        <v>15.423046566692976</v>
      </c>
      <c r="P50" s="9"/>
    </row>
    <row r="51" spans="1:16">
      <c r="A51" s="12"/>
      <c r="B51" s="25">
        <v>347.4</v>
      </c>
      <c r="C51" s="20" t="s">
        <v>57</v>
      </c>
      <c r="D51" s="46">
        <v>12294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12294</v>
      </c>
      <c r="O51" s="47">
        <f t="shared" si="7"/>
        <v>0.97032359905288079</v>
      </c>
      <c r="P51" s="9"/>
    </row>
    <row r="52" spans="1:16">
      <c r="A52" s="12"/>
      <c r="B52" s="25">
        <v>347.5</v>
      </c>
      <c r="C52" s="20" t="s">
        <v>58</v>
      </c>
      <c r="D52" s="46">
        <v>32355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32355</v>
      </c>
      <c r="O52" s="47">
        <f t="shared" si="7"/>
        <v>2.5536700868192579</v>
      </c>
      <c r="P52" s="9"/>
    </row>
    <row r="53" spans="1:16" ht="15.75">
      <c r="A53" s="29" t="s">
        <v>42</v>
      </c>
      <c r="B53" s="30"/>
      <c r="C53" s="31"/>
      <c r="D53" s="32">
        <f t="shared" ref="D53:M53" si="10">SUM(D54:D60)</f>
        <v>80465</v>
      </c>
      <c r="E53" s="32">
        <f t="shared" si="10"/>
        <v>41402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>SUM(D53:M53)</f>
        <v>121867</v>
      </c>
      <c r="O53" s="45">
        <f t="shared" si="7"/>
        <v>9.618547750591949</v>
      </c>
      <c r="P53" s="10"/>
    </row>
    <row r="54" spans="1:16">
      <c r="A54" s="13"/>
      <c r="B54" s="39">
        <v>351.3</v>
      </c>
      <c r="C54" s="21" t="s">
        <v>63</v>
      </c>
      <c r="D54" s="46">
        <v>0</v>
      </c>
      <c r="E54" s="46">
        <v>6418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0" si="11">SUM(D54:M54)</f>
        <v>6418</v>
      </c>
      <c r="O54" s="47">
        <f t="shared" si="7"/>
        <v>0.50655090765588007</v>
      </c>
      <c r="P54" s="9"/>
    </row>
    <row r="55" spans="1:16">
      <c r="A55" s="13"/>
      <c r="B55" s="39">
        <v>351.5</v>
      </c>
      <c r="C55" s="21" t="s">
        <v>64</v>
      </c>
      <c r="D55" s="46">
        <v>56722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56722</v>
      </c>
      <c r="O55" s="47">
        <f t="shared" si="7"/>
        <v>4.4768745067087607</v>
      </c>
      <c r="P55" s="9"/>
    </row>
    <row r="56" spans="1:16">
      <c r="A56" s="13"/>
      <c r="B56" s="39">
        <v>351.7</v>
      </c>
      <c r="C56" s="21" t="s">
        <v>62</v>
      </c>
      <c r="D56" s="46">
        <v>0</v>
      </c>
      <c r="E56" s="46">
        <v>18602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18602</v>
      </c>
      <c r="O56" s="47">
        <f t="shared" si="7"/>
        <v>1.4681925808997631</v>
      </c>
      <c r="P56" s="9"/>
    </row>
    <row r="57" spans="1:16">
      <c r="A57" s="13"/>
      <c r="B57" s="39">
        <v>354</v>
      </c>
      <c r="C57" s="21" t="s">
        <v>65</v>
      </c>
      <c r="D57" s="46">
        <v>21169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21169</v>
      </c>
      <c r="O57" s="47">
        <f t="shared" si="7"/>
        <v>1.6707971586424626</v>
      </c>
      <c r="P57" s="9"/>
    </row>
    <row r="58" spans="1:16">
      <c r="A58" s="13"/>
      <c r="B58" s="39">
        <v>356</v>
      </c>
      <c r="C58" s="21" t="s">
        <v>66</v>
      </c>
      <c r="D58" s="46">
        <v>0</v>
      </c>
      <c r="E58" s="46">
        <v>13483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13483</v>
      </c>
      <c r="O58" s="47">
        <f t="shared" si="7"/>
        <v>1.064167324388319</v>
      </c>
      <c r="P58" s="9"/>
    </row>
    <row r="59" spans="1:16">
      <c r="A59" s="13"/>
      <c r="B59" s="39">
        <v>358.2</v>
      </c>
      <c r="C59" s="21" t="s">
        <v>67</v>
      </c>
      <c r="D59" s="46">
        <v>729</v>
      </c>
      <c r="E59" s="46">
        <v>2899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3628</v>
      </c>
      <c r="O59" s="47">
        <f t="shared" si="7"/>
        <v>0.28634569850039465</v>
      </c>
      <c r="P59" s="9"/>
    </row>
    <row r="60" spans="1:16">
      <c r="A60" s="13"/>
      <c r="B60" s="39">
        <v>359</v>
      </c>
      <c r="C60" s="21" t="s">
        <v>92</v>
      </c>
      <c r="D60" s="46">
        <v>1845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1845</v>
      </c>
      <c r="O60" s="47">
        <f t="shared" si="7"/>
        <v>0.14561957379636939</v>
      </c>
      <c r="P60" s="9"/>
    </row>
    <row r="61" spans="1:16" ht="15.75">
      <c r="A61" s="29" t="s">
        <v>3</v>
      </c>
      <c r="B61" s="30"/>
      <c r="C61" s="31"/>
      <c r="D61" s="32">
        <f t="shared" ref="D61:M61" si="12">SUM(D62:D71)</f>
        <v>209204</v>
      </c>
      <c r="E61" s="32">
        <f t="shared" si="12"/>
        <v>13421</v>
      </c>
      <c r="F61" s="32">
        <f t="shared" si="12"/>
        <v>1219</v>
      </c>
      <c r="G61" s="32">
        <f t="shared" si="12"/>
        <v>99345</v>
      </c>
      <c r="H61" s="32">
        <f t="shared" si="12"/>
        <v>0</v>
      </c>
      <c r="I61" s="32">
        <f t="shared" si="12"/>
        <v>207842</v>
      </c>
      <c r="J61" s="32">
        <f t="shared" si="12"/>
        <v>0</v>
      </c>
      <c r="K61" s="32">
        <f t="shared" si="12"/>
        <v>1285041</v>
      </c>
      <c r="L61" s="32">
        <f t="shared" si="12"/>
        <v>0</v>
      </c>
      <c r="M61" s="32">
        <f t="shared" si="12"/>
        <v>0</v>
      </c>
      <c r="N61" s="32">
        <f>SUM(D61:M61)</f>
        <v>1816072</v>
      </c>
      <c r="O61" s="45">
        <f t="shared" si="7"/>
        <v>143.33638516179951</v>
      </c>
      <c r="P61" s="10"/>
    </row>
    <row r="62" spans="1:16">
      <c r="A62" s="12"/>
      <c r="B62" s="25">
        <v>361.1</v>
      </c>
      <c r="C62" s="20" t="s">
        <v>68</v>
      </c>
      <c r="D62" s="46">
        <v>142772</v>
      </c>
      <c r="E62" s="46">
        <v>13219</v>
      </c>
      <c r="F62" s="46">
        <v>1219</v>
      </c>
      <c r="G62" s="46">
        <v>49095</v>
      </c>
      <c r="H62" s="46">
        <v>0</v>
      </c>
      <c r="I62" s="46">
        <v>142845</v>
      </c>
      <c r="J62" s="46">
        <v>0</v>
      </c>
      <c r="K62" s="46">
        <v>177667</v>
      </c>
      <c r="L62" s="46">
        <v>0</v>
      </c>
      <c r="M62" s="46">
        <v>0</v>
      </c>
      <c r="N62" s="46">
        <f>SUM(D62:M62)</f>
        <v>526817</v>
      </c>
      <c r="O62" s="47">
        <f t="shared" si="7"/>
        <v>41.57987371744278</v>
      </c>
      <c r="P62" s="9"/>
    </row>
    <row r="63" spans="1:16">
      <c r="A63" s="12"/>
      <c r="B63" s="25">
        <v>361.2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256636</v>
      </c>
      <c r="L63" s="46">
        <v>0</v>
      </c>
      <c r="M63" s="46">
        <v>0</v>
      </c>
      <c r="N63" s="46">
        <f t="shared" ref="N63:N71" si="13">SUM(D63:M63)</f>
        <v>256636</v>
      </c>
      <c r="O63" s="47">
        <f t="shared" si="7"/>
        <v>20.255406471981058</v>
      </c>
      <c r="P63" s="9"/>
    </row>
    <row r="64" spans="1:16">
      <c r="A64" s="12"/>
      <c r="B64" s="25">
        <v>361.3</v>
      </c>
      <c r="C64" s="20" t="s">
        <v>70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-1130113</v>
      </c>
      <c r="L64" s="46">
        <v>0</v>
      </c>
      <c r="M64" s="46">
        <v>0</v>
      </c>
      <c r="N64" s="46">
        <f t="shared" si="13"/>
        <v>-1130113</v>
      </c>
      <c r="O64" s="47">
        <f t="shared" si="7"/>
        <v>-89.195974743488549</v>
      </c>
      <c r="P64" s="9"/>
    </row>
    <row r="65" spans="1:119">
      <c r="A65" s="12"/>
      <c r="B65" s="25">
        <v>361.4</v>
      </c>
      <c r="C65" s="20" t="s">
        <v>71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589535</v>
      </c>
      <c r="L65" s="46">
        <v>0</v>
      </c>
      <c r="M65" s="46">
        <v>0</v>
      </c>
      <c r="N65" s="46">
        <f t="shared" si="13"/>
        <v>589535</v>
      </c>
      <c r="O65" s="47">
        <f t="shared" si="7"/>
        <v>46.529992107340171</v>
      </c>
      <c r="P65" s="9"/>
    </row>
    <row r="66" spans="1:119">
      <c r="A66" s="12"/>
      <c r="B66" s="25">
        <v>362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44503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44503</v>
      </c>
      <c r="O66" s="47">
        <f t="shared" si="7"/>
        <v>3.512470402525651</v>
      </c>
      <c r="P66" s="9"/>
    </row>
    <row r="67" spans="1:119">
      <c r="A67" s="12"/>
      <c r="B67" s="25">
        <v>364</v>
      </c>
      <c r="C67" s="20" t="s">
        <v>73</v>
      </c>
      <c r="D67" s="46">
        <v>17309</v>
      </c>
      <c r="E67" s="46">
        <v>0</v>
      </c>
      <c r="F67" s="46">
        <v>0</v>
      </c>
      <c r="G67" s="46">
        <v>0</v>
      </c>
      <c r="H67" s="46">
        <v>0</v>
      </c>
      <c r="I67" s="46">
        <v>-1282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16027</v>
      </c>
      <c r="O67" s="47">
        <f t="shared" si="7"/>
        <v>1.264956590370955</v>
      </c>
      <c r="P67" s="9"/>
    </row>
    <row r="68" spans="1:119">
      <c r="A68" s="12"/>
      <c r="B68" s="25">
        <v>366</v>
      </c>
      <c r="C68" s="20" t="s">
        <v>74</v>
      </c>
      <c r="D68" s="46">
        <v>28790</v>
      </c>
      <c r="E68" s="46">
        <v>0</v>
      </c>
      <c r="F68" s="46">
        <v>0</v>
      </c>
      <c r="G68" s="46">
        <v>50250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79040</v>
      </c>
      <c r="O68" s="47">
        <f t="shared" si="7"/>
        <v>6.2383583267561171</v>
      </c>
      <c r="P68" s="9"/>
    </row>
    <row r="69" spans="1:119">
      <c r="A69" s="12"/>
      <c r="B69" s="25">
        <v>368</v>
      </c>
      <c r="C69" s="20" t="s">
        <v>75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1391014</v>
      </c>
      <c r="L69" s="46">
        <v>0</v>
      </c>
      <c r="M69" s="46">
        <v>0</v>
      </c>
      <c r="N69" s="46">
        <f t="shared" si="13"/>
        <v>1391014</v>
      </c>
      <c r="O69" s="47">
        <f t="shared" ref="O69:O75" si="14">(N69/O$77)</f>
        <v>109.78800315706393</v>
      </c>
      <c r="P69" s="9"/>
    </row>
    <row r="70" spans="1:119">
      <c r="A70" s="12"/>
      <c r="B70" s="25">
        <v>369.3</v>
      </c>
      <c r="C70" s="20" t="s">
        <v>76</v>
      </c>
      <c r="D70" s="46">
        <v>15666</v>
      </c>
      <c r="E70" s="46">
        <v>0</v>
      </c>
      <c r="F70" s="46">
        <v>0</v>
      </c>
      <c r="G70" s="46">
        <v>0</v>
      </c>
      <c r="H70" s="46">
        <v>0</v>
      </c>
      <c r="I70" s="46">
        <v>301</v>
      </c>
      <c r="J70" s="46">
        <v>0</v>
      </c>
      <c r="K70" s="46">
        <v>302</v>
      </c>
      <c r="L70" s="46">
        <v>0</v>
      </c>
      <c r="M70" s="46">
        <v>0</v>
      </c>
      <c r="N70" s="46">
        <f t="shared" si="13"/>
        <v>16269</v>
      </c>
      <c r="O70" s="47">
        <f t="shared" si="14"/>
        <v>1.2840568271507498</v>
      </c>
      <c r="P70" s="9"/>
    </row>
    <row r="71" spans="1:119">
      <c r="A71" s="12"/>
      <c r="B71" s="25">
        <v>369.9</v>
      </c>
      <c r="C71" s="20" t="s">
        <v>77</v>
      </c>
      <c r="D71" s="46">
        <v>4667</v>
      </c>
      <c r="E71" s="46">
        <v>202</v>
      </c>
      <c r="F71" s="46">
        <v>0</v>
      </c>
      <c r="G71" s="46">
        <v>0</v>
      </c>
      <c r="H71" s="46">
        <v>0</v>
      </c>
      <c r="I71" s="46">
        <v>21475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26344</v>
      </c>
      <c r="O71" s="47">
        <f t="shared" si="14"/>
        <v>2.0792423046566695</v>
      </c>
      <c r="P71" s="9"/>
    </row>
    <row r="72" spans="1:119" ht="15.75">
      <c r="A72" s="29" t="s">
        <v>43</v>
      </c>
      <c r="B72" s="30"/>
      <c r="C72" s="31"/>
      <c r="D72" s="32">
        <f t="shared" ref="D72:M72" si="15">SUM(D73:D74)</f>
        <v>1381007</v>
      </c>
      <c r="E72" s="32">
        <f t="shared" si="15"/>
        <v>72000</v>
      </c>
      <c r="F72" s="32">
        <f t="shared" si="15"/>
        <v>68500</v>
      </c>
      <c r="G72" s="32">
        <f t="shared" si="15"/>
        <v>798000</v>
      </c>
      <c r="H72" s="32">
        <f t="shared" si="15"/>
        <v>0</v>
      </c>
      <c r="I72" s="32">
        <f t="shared" si="15"/>
        <v>203000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>SUM(D72:M72)</f>
        <v>2522507</v>
      </c>
      <c r="O72" s="45">
        <f t="shared" si="14"/>
        <v>199.09289660615627</v>
      </c>
      <c r="P72" s="9"/>
    </row>
    <row r="73" spans="1:119">
      <c r="A73" s="12"/>
      <c r="B73" s="25">
        <v>381</v>
      </c>
      <c r="C73" s="20" t="s">
        <v>78</v>
      </c>
      <c r="D73" s="46">
        <v>0</v>
      </c>
      <c r="E73" s="46">
        <v>72000</v>
      </c>
      <c r="F73" s="46">
        <v>68500</v>
      </c>
      <c r="G73" s="46">
        <v>798000</v>
      </c>
      <c r="H73" s="46">
        <v>0</v>
      </c>
      <c r="I73" s="46">
        <v>203000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1141500</v>
      </c>
      <c r="O73" s="47">
        <f t="shared" si="14"/>
        <v>90.094711917916342</v>
      </c>
      <c r="P73" s="9"/>
    </row>
    <row r="74" spans="1:119" ht="15.75" thickBot="1">
      <c r="A74" s="12"/>
      <c r="B74" s="25">
        <v>382</v>
      </c>
      <c r="C74" s="20" t="s">
        <v>88</v>
      </c>
      <c r="D74" s="46">
        <v>1381007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1381007</v>
      </c>
      <c r="O74" s="47">
        <f t="shared" si="14"/>
        <v>108.99818468823993</v>
      </c>
      <c r="P74" s="9"/>
    </row>
    <row r="75" spans="1:119" ht="16.5" thickBot="1">
      <c r="A75" s="14" t="s">
        <v>59</v>
      </c>
      <c r="B75" s="23"/>
      <c r="C75" s="22"/>
      <c r="D75" s="15">
        <f t="shared" ref="D75:M75" si="16">SUM(D5,D17,D25,D38,D53,D61,D72)</f>
        <v>11477763</v>
      </c>
      <c r="E75" s="15">
        <f t="shared" si="16"/>
        <v>1653593</v>
      </c>
      <c r="F75" s="15">
        <f t="shared" si="16"/>
        <v>69719</v>
      </c>
      <c r="G75" s="15">
        <f t="shared" si="16"/>
        <v>947525</v>
      </c>
      <c r="H75" s="15">
        <f t="shared" si="16"/>
        <v>0</v>
      </c>
      <c r="I75" s="15">
        <f t="shared" si="16"/>
        <v>12597439</v>
      </c>
      <c r="J75" s="15">
        <f t="shared" si="16"/>
        <v>0</v>
      </c>
      <c r="K75" s="15">
        <f t="shared" si="16"/>
        <v>1371432</v>
      </c>
      <c r="L75" s="15">
        <f t="shared" si="16"/>
        <v>0</v>
      </c>
      <c r="M75" s="15">
        <f t="shared" si="16"/>
        <v>0</v>
      </c>
      <c r="N75" s="15">
        <f>SUM(D75:M75)</f>
        <v>28117471</v>
      </c>
      <c r="O75" s="38">
        <f t="shared" si="14"/>
        <v>2219.2163378058408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101</v>
      </c>
      <c r="M77" s="48"/>
      <c r="N77" s="48"/>
      <c r="O77" s="43">
        <v>12670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95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5387056</v>
      </c>
      <c r="E5" s="27">
        <f t="shared" si="0"/>
        <v>1144269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88806</v>
      </c>
      <c r="L5" s="27">
        <f t="shared" si="0"/>
        <v>0</v>
      </c>
      <c r="M5" s="27">
        <f t="shared" si="0"/>
        <v>0</v>
      </c>
      <c r="N5" s="28">
        <f>SUM(D5:M5)</f>
        <v>6620131</v>
      </c>
      <c r="O5" s="33">
        <f t="shared" ref="O5:O36" si="1">(N5/O$75)</f>
        <v>523.12374555511656</v>
      </c>
      <c r="P5" s="6"/>
    </row>
    <row r="6" spans="1:133">
      <c r="A6" s="12"/>
      <c r="B6" s="25">
        <v>311</v>
      </c>
      <c r="C6" s="20" t="s">
        <v>2</v>
      </c>
      <c r="D6" s="46">
        <v>4146432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4146432</v>
      </c>
      <c r="O6" s="47">
        <f t="shared" si="1"/>
        <v>327.65167917819042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70375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70375</v>
      </c>
      <c r="O7" s="47">
        <f t="shared" si="1"/>
        <v>5.5610430659818251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462688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462688</v>
      </c>
      <c r="O8" s="47">
        <f t="shared" si="1"/>
        <v>36.561675227182931</v>
      </c>
      <c r="P8" s="9"/>
    </row>
    <row r="9" spans="1:133">
      <c r="A9" s="12"/>
      <c r="B9" s="25">
        <v>312.52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88806</v>
      </c>
      <c r="L9" s="46">
        <v>0</v>
      </c>
      <c r="M9" s="46">
        <v>0</v>
      </c>
      <c r="N9" s="46">
        <f>SUM(D9:M9)</f>
        <v>88806</v>
      </c>
      <c r="O9" s="47">
        <f t="shared" si="1"/>
        <v>7.0174634531805609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611206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611206</v>
      </c>
      <c r="O10" s="47">
        <f t="shared" si="1"/>
        <v>48.297589885420784</v>
      </c>
      <c r="P10" s="9"/>
    </row>
    <row r="11" spans="1:133">
      <c r="A11" s="12"/>
      <c r="B11" s="25">
        <v>314.10000000000002</v>
      </c>
      <c r="C11" s="20" t="s">
        <v>13</v>
      </c>
      <c r="D11" s="46">
        <v>486475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486475</v>
      </c>
      <c r="O11" s="47">
        <f t="shared" si="1"/>
        <v>38.441327538522323</v>
      </c>
      <c r="P11" s="9"/>
    </row>
    <row r="12" spans="1:133">
      <c r="A12" s="12"/>
      <c r="B12" s="25">
        <v>314.39999999999998</v>
      </c>
      <c r="C12" s="20" t="s">
        <v>14</v>
      </c>
      <c r="D12" s="46">
        <v>1610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1610</v>
      </c>
      <c r="O12" s="47">
        <f t="shared" si="1"/>
        <v>0.12722244172263927</v>
      </c>
      <c r="P12" s="9"/>
    </row>
    <row r="13" spans="1:133">
      <c r="A13" s="12"/>
      <c r="B13" s="25">
        <v>314.7</v>
      </c>
      <c r="C13" s="20" t="s">
        <v>15</v>
      </c>
      <c r="D13" s="46">
        <v>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</v>
      </c>
      <c r="O13" s="47">
        <f t="shared" si="1"/>
        <v>2.686685104701699E-3</v>
      </c>
      <c r="P13" s="9"/>
    </row>
    <row r="14" spans="1:133">
      <c r="A14" s="12"/>
      <c r="B14" s="25">
        <v>314.8</v>
      </c>
      <c r="C14" s="20" t="s">
        <v>16</v>
      </c>
      <c r="D14" s="46">
        <v>24549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24549</v>
      </c>
      <c r="O14" s="47">
        <f t="shared" si="1"/>
        <v>1.9398656657447648</v>
      </c>
      <c r="P14" s="9"/>
    </row>
    <row r="15" spans="1:133">
      <c r="A15" s="12"/>
      <c r="B15" s="25">
        <v>315</v>
      </c>
      <c r="C15" s="20" t="s">
        <v>17</v>
      </c>
      <c r="D15" s="46">
        <v>624254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624254</v>
      </c>
      <c r="O15" s="47">
        <f t="shared" si="1"/>
        <v>49.328644804425132</v>
      </c>
      <c r="P15" s="9"/>
    </row>
    <row r="16" spans="1:133">
      <c r="A16" s="12"/>
      <c r="B16" s="25">
        <v>316</v>
      </c>
      <c r="C16" s="20" t="s">
        <v>18</v>
      </c>
      <c r="D16" s="46">
        <v>103702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103702</v>
      </c>
      <c r="O16" s="47">
        <f t="shared" si="1"/>
        <v>8.194547609640459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SUM(D18:D24)</f>
        <v>920033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364000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34" si="4">SUM(D17:M17)</f>
        <v>1284033</v>
      </c>
      <c r="O17" s="45">
        <f t="shared" si="1"/>
        <v>101.46448044251284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215935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215935</v>
      </c>
      <c r="O18" s="47">
        <f t="shared" si="1"/>
        <v>17.063216120110628</v>
      </c>
      <c r="P18" s="9"/>
    </row>
    <row r="19" spans="1:16">
      <c r="A19" s="12"/>
      <c r="B19" s="25">
        <v>323.10000000000002</v>
      </c>
      <c r="C19" s="20" t="s">
        <v>20</v>
      </c>
      <c r="D19" s="46">
        <v>901589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901589</v>
      </c>
      <c r="O19" s="47">
        <f t="shared" si="1"/>
        <v>71.243698143026478</v>
      </c>
      <c r="P19" s="9"/>
    </row>
    <row r="20" spans="1:16">
      <c r="A20" s="12"/>
      <c r="B20" s="25">
        <v>323.39999999999998</v>
      </c>
      <c r="C20" s="20" t="s">
        <v>21</v>
      </c>
      <c r="D20" s="46">
        <v>10579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10579</v>
      </c>
      <c r="O20" s="47">
        <f t="shared" si="1"/>
        <v>0.8359541683129198</v>
      </c>
      <c r="P20" s="9"/>
    </row>
    <row r="21" spans="1:16">
      <c r="A21" s="12"/>
      <c r="B21" s="25">
        <v>323.7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21697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21697</v>
      </c>
      <c r="O21" s="47">
        <f t="shared" si="1"/>
        <v>1.7145001975503753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49981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49981</v>
      </c>
      <c r="O22" s="47">
        <f t="shared" si="1"/>
        <v>3.9495061240616356</v>
      </c>
      <c r="P22" s="9"/>
    </row>
    <row r="23" spans="1:16">
      <c r="A23" s="12"/>
      <c r="B23" s="25">
        <v>324.22000000000003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71387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71387</v>
      </c>
      <c r="O23" s="47">
        <f t="shared" si="1"/>
        <v>5.6410114579217696</v>
      </c>
      <c r="P23" s="9"/>
    </row>
    <row r="24" spans="1:16">
      <c r="A24" s="12"/>
      <c r="B24" s="25">
        <v>329</v>
      </c>
      <c r="C24" s="20" t="s">
        <v>25</v>
      </c>
      <c r="D24" s="46">
        <v>7865</v>
      </c>
      <c r="E24" s="46">
        <v>0</v>
      </c>
      <c r="F24" s="46">
        <v>0</v>
      </c>
      <c r="G24" s="46">
        <v>0</v>
      </c>
      <c r="H24" s="46">
        <v>0</v>
      </c>
      <c r="I24" s="46">
        <v>5000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12865</v>
      </c>
      <c r="O24" s="47">
        <f t="shared" si="1"/>
        <v>1.0165942315290399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SUM(D26:D33)</f>
        <v>1450744</v>
      </c>
      <c r="E25" s="32">
        <f t="shared" si="5"/>
        <v>494476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2569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1947789</v>
      </c>
      <c r="O25" s="45">
        <f t="shared" si="1"/>
        <v>153.91457921770052</v>
      </c>
      <c r="P25" s="10"/>
    </row>
    <row r="26" spans="1:16">
      <c r="A26" s="12"/>
      <c r="B26" s="25">
        <v>331.2</v>
      </c>
      <c r="C26" s="20" t="s">
        <v>26</v>
      </c>
      <c r="D26" s="46">
        <v>2504</v>
      </c>
      <c r="E26" s="46">
        <v>356382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358886</v>
      </c>
      <c r="O26" s="47">
        <f t="shared" si="1"/>
        <v>28.359225602528646</v>
      </c>
      <c r="P26" s="9"/>
    </row>
    <row r="27" spans="1:16">
      <c r="A27" s="12"/>
      <c r="B27" s="25">
        <v>331.5</v>
      </c>
      <c r="C27" s="20" t="s">
        <v>28</v>
      </c>
      <c r="D27" s="46">
        <v>0</v>
      </c>
      <c r="E27" s="46">
        <v>138094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138094</v>
      </c>
      <c r="O27" s="47">
        <f t="shared" si="1"/>
        <v>10.912208613196364</v>
      </c>
      <c r="P27" s="9"/>
    </row>
    <row r="28" spans="1:16">
      <c r="A28" s="12"/>
      <c r="B28" s="25">
        <v>335.12</v>
      </c>
      <c r="C28" s="20" t="s">
        <v>31</v>
      </c>
      <c r="D28" s="46">
        <v>379579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379579</v>
      </c>
      <c r="O28" s="47">
        <f t="shared" si="1"/>
        <v>29.994389569340182</v>
      </c>
      <c r="P28" s="9"/>
    </row>
    <row r="29" spans="1:16">
      <c r="A29" s="12"/>
      <c r="B29" s="25">
        <v>335.14</v>
      </c>
      <c r="C29" s="20" t="s">
        <v>32</v>
      </c>
      <c r="D29" s="46">
        <v>9857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9857</v>
      </c>
      <c r="O29" s="47">
        <f t="shared" si="1"/>
        <v>0.77890161991307783</v>
      </c>
      <c r="P29" s="9"/>
    </row>
    <row r="30" spans="1:16">
      <c r="A30" s="12"/>
      <c r="B30" s="25">
        <v>335.15</v>
      </c>
      <c r="C30" s="20" t="s">
        <v>33</v>
      </c>
      <c r="D30" s="46">
        <v>9101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9101</v>
      </c>
      <c r="O30" s="47">
        <f t="shared" si="1"/>
        <v>0.71916238640853414</v>
      </c>
      <c r="P30" s="9"/>
    </row>
    <row r="31" spans="1:16">
      <c r="A31" s="12"/>
      <c r="B31" s="25">
        <v>335.18</v>
      </c>
      <c r="C31" s="20" t="s">
        <v>34</v>
      </c>
      <c r="D31" s="46">
        <v>1045630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1045630</v>
      </c>
      <c r="O31" s="47">
        <f t="shared" si="1"/>
        <v>82.625839589095222</v>
      </c>
      <c r="P31" s="9"/>
    </row>
    <row r="32" spans="1:16">
      <c r="A32" s="12"/>
      <c r="B32" s="25">
        <v>335.49</v>
      </c>
      <c r="C32" s="20" t="s">
        <v>35</v>
      </c>
      <c r="D32" s="46">
        <v>4073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4073</v>
      </c>
      <c r="O32" s="47">
        <f t="shared" si="1"/>
        <v>0.32184907151323588</v>
      </c>
      <c r="P32" s="9"/>
    </row>
    <row r="33" spans="1:16">
      <c r="A33" s="12"/>
      <c r="B33" s="25">
        <v>337.3</v>
      </c>
      <c r="C33" s="20" t="s">
        <v>91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2569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2569</v>
      </c>
      <c r="O33" s="47">
        <f t="shared" si="1"/>
        <v>0.20300276570525483</v>
      </c>
      <c r="P33" s="9"/>
    </row>
    <row r="34" spans="1:16" ht="15.75">
      <c r="A34" s="29" t="s">
        <v>41</v>
      </c>
      <c r="B34" s="30"/>
      <c r="C34" s="31"/>
      <c r="D34" s="32">
        <f t="shared" ref="D34:M34" si="6">SUM(D35:D48)</f>
        <v>2106403</v>
      </c>
      <c r="E34" s="32">
        <f t="shared" si="6"/>
        <v>0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10112388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4"/>
        <v>12218791</v>
      </c>
      <c r="O34" s="45">
        <f t="shared" si="1"/>
        <v>965.53069932832875</v>
      </c>
      <c r="P34" s="10"/>
    </row>
    <row r="35" spans="1:16">
      <c r="A35" s="12"/>
      <c r="B35" s="25">
        <v>341.2</v>
      </c>
      <c r="C35" s="20" t="s">
        <v>44</v>
      </c>
      <c r="D35" s="46">
        <v>1425420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8" si="7">SUM(D35:M35)</f>
        <v>1425420</v>
      </c>
      <c r="O35" s="47">
        <f t="shared" si="1"/>
        <v>112.63690241011457</v>
      </c>
      <c r="P35" s="9"/>
    </row>
    <row r="36" spans="1:16">
      <c r="A36" s="12"/>
      <c r="B36" s="25">
        <v>341.9</v>
      </c>
      <c r="C36" s="20" t="s">
        <v>45</v>
      </c>
      <c r="D36" s="46">
        <v>5580</v>
      </c>
      <c r="E36" s="46">
        <v>0</v>
      </c>
      <c r="F36" s="46">
        <v>0</v>
      </c>
      <c r="G36" s="46">
        <v>0</v>
      </c>
      <c r="H36" s="46">
        <v>0</v>
      </c>
      <c r="I36" s="46">
        <v>150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5730</v>
      </c>
      <c r="O36" s="47">
        <f t="shared" si="1"/>
        <v>0.45278546029237454</v>
      </c>
      <c r="P36" s="9"/>
    </row>
    <row r="37" spans="1:16">
      <c r="A37" s="12"/>
      <c r="B37" s="25">
        <v>342.4</v>
      </c>
      <c r="C37" s="20" t="s">
        <v>46</v>
      </c>
      <c r="D37" s="46">
        <v>81902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81902</v>
      </c>
      <c r="O37" s="47">
        <f t="shared" ref="O37:O68" si="8">(N37/O$75)</f>
        <v>6.4719083366258392</v>
      </c>
      <c r="P37" s="9"/>
    </row>
    <row r="38" spans="1:16">
      <c r="A38" s="12"/>
      <c r="B38" s="25">
        <v>342.9</v>
      </c>
      <c r="C38" s="20" t="s">
        <v>47</v>
      </c>
      <c r="D38" s="46">
        <v>244232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244232</v>
      </c>
      <c r="O38" s="47">
        <f t="shared" si="8"/>
        <v>19.299249308573685</v>
      </c>
      <c r="P38" s="9"/>
    </row>
    <row r="39" spans="1:16">
      <c r="A39" s="12"/>
      <c r="B39" s="25">
        <v>343.3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3188599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3188599</v>
      </c>
      <c r="O39" s="47">
        <f t="shared" si="8"/>
        <v>251.96357171078625</v>
      </c>
      <c r="P39" s="9"/>
    </row>
    <row r="40" spans="1:16">
      <c r="A40" s="12"/>
      <c r="B40" s="25">
        <v>343.4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1772172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1772172</v>
      </c>
      <c r="O40" s="47">
        <f t="shared" si="8"/>
        <v>140.03729751086527</v>
      </c>
      <c r="P40" s="9"/>
    </row>
    <row r="41" spans="1:16">
      <c r="A41" s="12"/>
      <c r="B41" s="25">
        <v>343.5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4643954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4643954</v>
      </c>
      <c r="O41" s="47">
        <f t="shared" si="8"/>
        <v>366.96594231529042</v>
      </c>
      <c r="P41" s="9"/>
    </row>
    <row r="42" spans="1:16">
      <c r="A42" s="12"/>
      <c r="B42" s="25">
        <v>343.7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507513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507513</v>
      </c>
      <c r="O42" s="47">
        <f t="shared" si="8"/>
        <v>40.103753457131567</v>
      </c>
      <c r="P42" s="9"/>
    </row>
    <row r="43" spans="1:16">
      <c r="A43" s="12"/>
      <c r="B43" s="25">
        <v>344.5</v>
      </c>
      <c r="C43" s="20" t="s">
        <v>53</v>
      </c>
      <c r="D43" s="46">
        <v>5811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5811</v>
      </c>
      <c r="O43" s="47">
        <f t="shared" si="8"/>
        <v>0.45918609245357567</v>
      </c>
      <c r="P43" s="9"/>
    </row>
    <row r="44" spans="1:16">
      <c r="A44" s="12"/>
      <c r="B44" s="25">
        <v>344.9</v>
      </c>
      <c r="C44" s="20" t="s">
        <v>54</v>
      </c>
      <c r="D44" s="46">
        <v>115697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115697</v>
      </c>
      <c r="O44" s="47">
        <f t="shared" si="8"/>
        <v>9.1423943105491894</v>
      </c>
      <c r="P44" s="9"/>
    </row>
    <row r="45" spans="1:16">
      <c r="A45" s="12"/>
      <c r="B45" s="25">
        <v>346.4</v>
      </c>
      <c r="C45" s="20" t="s">
        <v>55</v>
      </c>
      <c r="D45" s="46">
        <v>9179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9179</v>
      </c>
      <c r="O45" s="47">
        <f t="shared" si="8"/>
        <v>0.72532595811932044</v>
      </c>
      <c r="P45" s="9"/>
    </row>
    <row r="46" spans="1:16">
      <c r="A46" s="12"/>
      <c r="B46" s="25">
        <v>347.2</v>
      </c>
      <c r="C46" s="20" t="s">
        <v>56</v>
      </c>
      <c r="D46" s="46">
        <v>189980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189980</v>
      </c>
      <c r="O46" s="47">
        <f t="shared" si="8"/>
        <v>15.012248123271434</v>
      </c>
      <c r="P46" s="9"/>
    </row>
    <row r="47" spans="1:16">
      <c r="A47" s="12"/>
      <c r="B47" s="25">
        <v>347.4</v>
      </c>
      <c r="C47" s="20" t="s">
        <v>57</v>
      </c>
      <c r="D47" s="46">
        <v>9819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9819</v>
      </c>
      <c r="O47" s="47">
        <f t="shared" si="8"/>
        <v>0.77589885420782301</v>
      </c>
      <c r="P47" s="9"/>
    </row>
    <row r="48" spans="1:16">
      <c r="A48" s="12"/>
      <c r="B48" s="25">
        <v>347.5</v>
      </c>
      <c r="C48" s="20" t="s">
        <v>58</v>
      </c>
      <c r="D48" s="46">
        <v>18783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18783</v>
      </c>
      <c r="O48" s="47">
        <f t="shared" si="8"/>
        <v>1.484235480047412</v>
      </c>
      <c r="P48" s="9"/>
    </row>
    <row r="49" spans="1:16" ht="15.75">
      <c r="A49" s="29" t="s">
        <v>42</v>
      </c>
      <c r="B49" s="30"/>
      <c r="C49" s="31"/>
      <c r="D49" s="32">
        <f t="shared" ref="D49:M49" si="9">SUM(D50:D56)</f>
        <v>111161</v>
      </c>
      <c r="E49" s="32">
        <f t="shared" si="9"/>
        <v>31837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0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142998</v>
      </c>
      <c r="O49" s="45">
        <f t="shared" si="8"/>
        <v>11.299723429474517</v>
      </c>
      <c r="P49" s="10"/>
    </row>
    <row r="50" spans="1:16">
      <c r="A50" s="13"/>
      <c r="B50" s="39">
        <v>351.3</v>
      </c>
      <c r="C50" s="21" t="s">
        <v>63</v>
      </c>
      <c r="D50" s="46">
        <v>0</v>
      </c>
      <c r="E50" s="46">
        <v>6402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6" si="10">SUM(D50:M50)</f>
        <v>6402</v>
      </c>
      <c r="O50" s="47">
        <f t="shared" si="8"/>
        <v>0.50588700118530228</v>
      </c>
      <c r="P50" s="9"/>
    </row>
    <row r="51" spans="1:16">
      <c r="A51" s="13"/>
      <c r="B51" s="39">
        <v>351.5</v>
      </c>
      <c r="C51" s="21" t="s">
        <v>64</v>
      </c>
      <c r="D51" s="46">
        <v>65295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65295</v>
      </c>
      <c r="O51" s="47">
        <f t="shared" si="8"/>
        <v>5.1596207032793364</v>
      </c>
      <c r="P51" s="9"/>
    </row>
    <row r="52" spans="1:16">
      <c r="A52" s="13"/>
      <c r="B52" s="39">
        <v>351.7</v>
      </c>
      <c r="C52" s="21" t="s">
        <v>62</v>
      </c>
      <c r="D52" s="46">
        <v>0</v>
      </c>
      <c r="E52" s="46">
        <v>20303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20303</v>
      </c>
      <c r="O52" s="47">
        <f t="shared" si="8"/>
        <v>1.6043461082576056</v>
      </c>
      <c r="P52" s="9"/>
    </row>
    <row r="53" spans="1:16">
      <c r="A53" s="13"/>
      <c r="B53" s="39">
        <v>354</v>
      </c>
      <c r="C53" s="21" t="s">
        <v>65</v>
      </c>
      <c r="D53" s="46">
        <v>23797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23797</v>
      </c>
      <c r="O53" s="47">
        <f t="shared" si="8"/>
        <v>1.8804425128407745</v>
      </c>
      <c r="P53" s="9"/>
    </row>
    <row r="54" spans="1:16">
      <c r="A54" s="13"/>
      <c r="B54" s="39">
        <v>356</v>
      </c>
      <c r="C54" s="21" t="s">
        <v>66</v>
      </c>
      <c r="D54" s="46">
        <v>0</v>
      </c>
      <c r="E54" s="46">
        <v>5132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5132</v>
      </c>
      <c r="O54" s="47">
        <f t="shared" si="8"/>
        <v>0.40553141050967995</v>
      </c>
      <c r="P54" s="9"/>
    </row>
    <row r="55" spans="1:16">
      <c r="A55" s="13"/>
      <c r="B55" s="39">
        <v>358.2</v>
      </c>
      <c r="C55" s="21" t="s">
        <v>67</v>
      </c>
      <c r="D55" s="46">
        <v>22010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22010</v>
      </c>
      <c r="O55" s="47">
        <f t="shared" si="8"/>
        <v>1.7392335045436587</v>
      </c>
      <c r="P55" s="9"/>
    </row>
    <row r="56" spans="1:16">
      <c r="A56" s="13"/>
      <c r="B56" s="39">
        <v>359</v>
      </c>
      <c r="C56" s="21" t="s">
        <v>92</v>
      </c>
      <c r="D56" s="46">
        <v>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59</v>
      </c>
      <c r="O56" s="47">
        <f t="shared" si="8"/>
        <v>4.6621888581588307E-3</v>
      </c>
      <c r="P56" s="9"/>
    </row>
    <row r="57" spans="1:16" ht="15.75">
      <c r="A57" s="29" t="s">
        <v>3</v>
      </c>
      <c r="B57" s="30"/>
      <c r="C57" s="31"/>
      <c r="D57" s="32">
        <f t="shared" ref="D57:M57" si="11">SUM(D58:D67)</f>
        <v>207083</v>
      </c>
      <c r="E57" s="32">
        <f t="shared" si="11"/>
        <v>27750</v>
      </c>
      <c r="F57" s="32">
        <f t="shared" si="11"/>
        <v>2652</v>
      </c>
      <c r="G57" s="32">
        <f t="shared" si="11"/>
        <v>85724</v>
      </c>
      <c r="H57" s="32">
        <f t="shared" si="11"/>
        <v>0</v>
      </c>
      <c r="I57" s="32">
        <f t="shared" si="11"/>
        <v>326126</v>
      </c>
      <c r="J57" s="32">
        <f t="shared" si="11"/>
        <v>0</v>
      </c>
      <c r="K57" s="32">
        <f t="shared" si="11"/>
        <v>2737904</v>
      </c>
      <c r="L57" s="32">
        <f t="shared" si="11"/>
        <v>0</v>
      </c>
      <c r="M57" s="32">
        <f t="shared" si="11"/>
        <v>0</v>
      </c>
      <c r="N57" s="32">
        <f>SUM(D57:M57)</f>
        <v>3387239</v>
      </c>
      <c r="O57" s="45">
        <f t="shared" si="8"/>
        <v>267.66013433425525</v>
      </c>
      <c r="P57" s="10"/>
    </row>
    <row r="58" spans="1:16">
      <c r="A58" s="12"/>
      <c r="B58" s="25">
        <v>361.1</v>
      </c>
      <c r="C58" s="20" t="s">
        <v>68</v>
      </c>
      <c r="D58" s="46">
        <v>141374</v>
      </c>
      <c r="E58" s="46">
        <v>22761</v>
      </c>
      <c r="F58" s="46">
        <v>2652</v>
      </c>
      <c r="G58" s="46">
        <v>60724</v>
      </c>
      <c r="H58" s="46">
        <v>0</v>
      </c>
      <c r="I58" s="46">
        <v>273889</v>
      </c>
      <c r="J58" s="46">
        <v>0</v>
      </c>
      <c r="K58" s="46">
        <v>95845</v>
      </c>
      <c r="L58" s="46">
        <v>0</v>
      </c>
      <c r="M58" s="46">
        <v>0</v>
      </c>
      <c r="N58" s="46">
        <f>SUM(D58:M58)</f>
        <v>597245</v>
      </c>
      <c r="O58" s="47">
        <f t="shared" si="8"/>
        <v>47.194389569340181</v>
      </c>
      <c r="P58" s="9"/>
    </row>
    <row r="59" spans="1:16">
      <c r="A59" s="12"/>
      <c r="B59" s="25">
        <v>361.2</v>
      </c>
      <c r="C59" s="20" t="s">
        <v>69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297341</v>
      </c>
      <c r="L59" s="46">
        <v>0</v>
      </c>
      <c r="M59" s="46">
        <v>0</v>
      </c>
      <c r="N59" s="46">
        <f t="shared" ref="N59:N67" si="12">SUM(D59:M59)</f>
        <v>297341</v>
      </c>
      <c r="O59" s="47">
        <f t="shared" si="8"/>
        <v>23.495930462267879</v>
      </c>
      <c r="P59" s="9"/>
    </row>
    <row r="60" spans="1:16">
      <c r="A60" s="12"/>
      <c r="B60" s="25">
        <v>361.3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1514856</v>
      </c>
      <c r="L60" s="46">
        <v>0</v>
      </c>
      <c r="M60" s="46">
        <v>0</v>
      </c>
      <c r="N60" s="46">
        <f t="shared" si="12"/>
        <v>1514856</v>
      </c>
      <c r="O60" s="47">
        <f t="shared" si="8"/>
        <v>119.70414855788226</v>
      </c>
      <c r="P60" s="9"/>
    </row>
    <row r="61" spans="1:16">
      <c r="A61" s="12"/>
      <c r="B61" s="25">
        <v>361.4</v>
      </c>
      <c r="C61" s="20" t="s">
        <v>71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-389685</v>
      </c>
      <c r="L61" s="46">
        <v>0</v>
      </c>
      <c r="M61" s="46">
        <v>0</v>
      </c>
      <c r="N61" s="46">
        <f t="shared" si="12"/>
        <v>-389685</v>
      </c>
      <c r="O61" s="47">
        <f t="shared" si="8"/>
        <v>-30.792967206637691</v>
      </c>
      <c r="P61" s="9"/>
    </row>
    <row r="62" spans="1:16">
      <c r="A62" s="12"/>
      <c r="B62" s="25">
        <v>362</v>
      </c>
      <c r="C62" s="20" t="s">
        <v>72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42976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42976</v>
      </c>
      <c r="O62" s="47">
        <f t="shared" si="8"/>
        <v>3.3959699723429475</v>
      </c>
      <c r="P62" s="9"/>
    </row>
    <row r="63" spans="1:16">
      <c r="A63" s="12"/>
      <c r="B63" s="25">
        <v>364</v>
      </c>
      <c r="C63" s="20" t="s">
        <v>73</v>
      </c>
      <c r="D63" s="46">
        <v>8550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8550</v>
      </c>
      <c r="O63" s="47">
        <f t="shared" si="8"/>
        <v>0.67562228368233901</v>
      </c>
      <c r="P63" s="9"/>
    </row>
    <row r="64" spans="1:16">
      <c r="A64" s="12"/>
      <c r="B64" s="25">
        <v>366</v>
      </c>
      <c r="C64" s="20" t="s">
        <v>74</v>
      </c>
      <c r="D64" s="46">
        <v>33225</v>
      </c>
      <c r="E64" s="46">
        <v>4989</v>
      </c>
      <c r="F64" s="46">
        <v>0</v>
      </c>
      <c r="G64" s="46">
        <v>25000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63214</v>
      </c>
      <c r="O64" s="47">
        <f t="shared" si="8"/>
        <v>4.9951797708415642</v>
      </c>
      <c r="P64" s="9"/>
    </row>
    <row r="65" spans="1:119">
      <c r="A65" s="12"/>
      <c r="B65" s="25">
        <v>368</v>
      </c>
      <c r="C65" s="20" t="s">
        <v>75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1218308</v>
      </c>
      <c r="L65" s="46">
        <v>0</v>
      </c>
      <c r="M65" s="46">
        <v>0</v>
      </c>
      <c r="N65" s="46">
        <f t="shared" si="12"/>
        <v>1218308</v>
      </c>
      <c r="O65" s="47">
        <f t="shared" si="8"/>
        <v>96.270881074674037</v>
      </c>
      <c r="P65" s="9"/>
    </row>
    <row r="66" spans="1:119">
      <c r="A66" s="12"/>
      <c r="B66" s="25">
        <v>369.3</v>
      </c>
      <c r="C66" s="20" t="s">
        <v>76</v>
      </c>
      <c r="D66" s="46">
        <v>2222</v>
      </c>
      <c r="E66" s="46">
        <v>0</v>
      </c>
      <c r="F66" s="46">
        <v>0</v>
      </c>
      <c r="G66" s="46">
        <v>0</v>
      </c>
      <c r="H66" s="46">
        <v>0</v>
      </c>
      <c r="I66" s="46">
        <v>5604</v>
      </c>
      <c r="J66" s="46">
        <v>0</v>
      </c>
      <c r="K66" s="46">
        <v>1239</v>
      </c>
      <c r="L66" s="46">
        <v>0</v>
      </c>
      <c r="M66" s="46">
        <v>0</v>
      </c>
      <c r="N66" s="46">
        <f t="shared" si="12"/>
        <v>9065</v>
      </c>
      <c r="O66" s="47">
        <f t="shared" si="8"/>
        <v>0.71631766100355587</v>
      </c>
      <c r="P66" s="9"/>
    </row>
    <row r="67" spans="1:119">
      <c r="A67" s="12"/>
      <c r="B67" s="25">
        <v>369.9</v>
      </c>
      <c r="C67" s="20" t="s">
        <v>77</v>
      </c>
      <c r="D67" s="46">
        <v>21712</v>
      </c>
      <c r="E67" s="46">
        <v>0</v>
      </c>
      <c r="F67" s="46">
        <v>0</v>
      </c>
      <c r="G67" s="46">
        <v>0</v>
      </c>
      <c r="H67" s="46">
        <v>0</v>
      </c>
      <c r="I67" s="46">
        <v>3657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25369</v>
      </c>
      <c r="O67" s="47">
        <f t="shared" si="8"/>
        <v>2.0046621888581586</v>
      </c>
      <c r="P67" s="9"/>
    </row>
    <row r="68" spans="1:119" ht="15.75">
      <c r="A68" s="29" t="s">
        <v>43</v>
      </c>
      <c r="B68" s="30"/>
      <c r="C68" s="31"/>
      <c r="D68" s="32">
        <f t="shared" ref="D68:M68" si="13">SUM(D69:D72)</f>
        <v>638848</v>
      </c>
      <c r="E68" s="32">
        <f t="shared" si="13"/>
        <v>33538</v>
      </c>
      <c r="F68" s="32">
        <f t="shared" si="13"/>
        <v>68500</v>
      </c>
      <c r="G68" s="32">
        <f t="shared" si="13"/>
        <v>1000000</v>
      </c>
      <c r="H68" s="32">
        <f t="shared" si="13"/>
        <v>0</v>
      </c>
      <c r="I68" s="32">
        <f t="shared" si="13"/>
        <v>822693</v>
      </c>
      <c r="J68" s="32">
        <f t="shared" si="13"/>
        <v>0</v>
      </c>
      <c r="K68" s="32">
        <f t="shared" si="13"/>
        <v>0</v>
      </c>
      <c r="L68" s="32">
        <f t="shared" si="13"/>
        <v>0</v>
      </c>
      <c r="M68" s="32">
        <f t="shared" si="13"/>
        <v>0</v>
      </c>
      <c r="N68" s="32">
        <f t="shared" ref="N68:N73" si="14">SUM(D68:M68)</f>
        <v>2563579</v>
      </c>
      <c r="O68" s="45">
        <f t="shared" si="8"/>
        <v>202.57439747135518</v>
      </c>
      <c r="P68" s="9"/>
    </row>
    <row r="69" spans="1:119">
      <c r="A69" s="12"/>
      <c r="B69" s="25">
        <v>381</v>
      </c>
      <c r="C69" s="20" t="s">
        <v>78</v>
      </c>
      <c r="D69" s="46">
        <v>0</v>
      </c>
      <c r="E69" s="46">
        <v>33538</v>
      </c>
      <c r="F69" s="46">
        <v>68500</v>
      </c>
      <c r="G69" s="46">
        <v>1000000</v>
      </c>
      <c r="H69" s="46">
        <v>0</v>
      </c>
      <c r="I69" s="46">
        <v>478000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1580038</v>
      </c>
      <c r="O69" s="47">
        <f>(N69/O$75)</f>
        <v>124.85483998419598</v>
      </c>
      <c r="P69" s="9"/>
    </row>
    <row r="70" spans="1:119">
      <c r="A70" s="12"/>
      <c r="B70" s="25">
        <v>382</v>
      </c>
      <c r="C70" s="20" t="s">
        <v>88</v>
      </c>
      <c r="D70" s="46">
        <v>638848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638848</v>
      </c>
      <c r="O70" s="47">
        <f>(N70/O$75)</f>
        <v>50.481864875543266</v>
      </c>
      <c r="P70" s="9"/>
    </row>
    <row r="71" spans="1:119">
      <c r="A71" s="12"/>
      <c r="B71" s="25">
        <v>389.2</v>
      </c>
      <c r="C71" s="20" t="s">
        <v>93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248790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248790</v>
      </c>
      <c r="O71" s="47">
        <f>(N71/O$75)</f>
        <v>19.65942315290399</v>
      </c>
      <c r="P71" s="9"/>
    </row>
    <row r="72" spans="1:119" ht="15.75" thickBot="1">
      <c r="A72" s="12"/>
      <c r="B72" s="25">
        <v>389.4</v>
      </c>
      <c r="C72" s="20" t="s">
        <v>79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95903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95903</v>
      </c>
      <c r="O72" s="47">
        <f>(N72/O$75)</f>
        <v>7.5782694587119712</v>
      </c>
      <c r="P72" s="9"/>
    </row>
    <row r="73" spans="1:119" ht="16.5" thickBot="1">
      <c r="A73" s="14" t="s">
        <v>59</v>
      </c>
      <c r="B73" s="23"/>
      <c r="C73" s="22"/>
      <c r="D73" s="15">
        <f t="shared" ref="D73:M73" si="15">SUM(D5,D17,D25,D34,D49,D57,D68)</f>
        <v>10821328</v>
      </c>
      <c r="E73" s="15">
        <f t="shared" si="15"/>
        <v>1731870</v>
      </c>
      <c r="F73" s="15">
        <f t="shared" si="15"/>
        <v>71152</v>
      </c>
      <c r="G73" s="15">
        <f t="shared" si="15"/>
        <v>1085724</v>
      </c>
      <c r="H73" s="15">
        <f t="shared" si="15"/>
        <v>0</v>
      </c>
      <c r="I73" s="15">
        <f t="shared" si="15"/>
        <v>11627776</v>
      </c>
      <c r="J73" s="15">
        <f t="shared" si="15"/>
        <v>0</v>
      </c>
      <c r="K73" s="15">
        <f t="shared" si="15"/>
        <v>2826710</v>
      </c>
      <c r="L73" s="15">
        <f t="shared" si="15"/>
        <v>0</v>
      </c>
      <c r="M73" s="15">
        <f t="shared" si="15"/>
        <v>0</v>
      </c>
      <c r="N73" s="15">
        <f t="shared" si="14"/>
        <v>28164560</v>
      </c>
      <c r="O73" s="38">
        <f>(N73/O$75)</f>
        <v>2225.5677597787435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94</v>
      </c>
      <c r="M75" s="48"/>
      <c r="N75" s="48"/>
      <c r="O75" s="43">
        <v>12655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thickBot="1">
      <c r="A77" s="52" t="s">
        <v>95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5251070</v>
      </c>
      <c r="E5" s="27">
        <f t="shared" si="0"/>
        <v>1155967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86433</v>
      </c>
      <c r="L5" s="27">
        <f t="shared" si="0"/>
        <v>0</v>
      </c>
      <c r="M5" s="27">
        <f t="shared" si="0"/>
        <v>0</v>
      </c>
      <c r="N5" s="28">
        <f>SUM(D5:M5)</f>
        <v>6493470</v>
      </c>
      <c r="O5" s="33">
        <f t="shared" ref="O5:O36" si="1">(N5/O$77)</f>
        <v>471.25843675157847</v>
      </c>
      <c r="P5" s="6"/>
    </row>
    <row r="6" spans="1:133">
      <c r="A6" s="12"/>
      <c r="B6" s="25">
        <v>311</v>
      </c>
      <c r="C6" s="20" t="s">
        <v>2</v>
      </c>
      <c r="D6" s="46">
        <v>4089288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4089288</v>
      </c>
      <c r="O6" s="47">
        <f t="shared" si="1"/>
        <v>296.77683431308515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60067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60067</v>
      </c>
      <c r="O7" s="47">
        <f t="shared" si="1"/>
        <v>4.3593148994847235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466220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466220</v>
      </c>
      <c r="O8" s="47">
        <f t="shared" si="1"/>
        <v>33.835546846650701</v>
      </c>
      <c r="P8" s="9"/>
    </row>
    <row r="9" spans="1:133">
      <c r="A9" s="12"/>
      <c r="B9" s="25">
        <v>312.52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86433</v>
      </c>
      <c r="L9" s="46">
        <v>0</v>
      </c>
      <c r="M9" s="46">
        <v>0</v>
      </c>
      <c r="N9" s="46">
        <f>SUM(D9:M9)</f>
        <v>86433</v>
      </c>
      <c r="O9" s="47">
        <f t="shared" si="1"/>
        <v>6.2728064445895928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629680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629680</v>
      </c>
      <c r="O10" s="47">
        <f t="shared" si="1"/>
        <v>45.698526743595323</v>
      </c>
      <c r="P10" s="9"/>
    </row>
    <row r="11" spans="1:133">
      <c r="A11" s="12"/>
      <c r="B11" s="25">
        <v>314.10000000000002</v>
      </c>
      <c r="C11" s="20" t="s">
        <v>13</v>
      </c>
      <c r="D11" s="46">
        <v>430774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430774</v>
      </c>
      <c r="O11" s="47">
        <f t="shared" si="1"/>
        <v>31.263081500834602</v>
      </c>
      <c r="P11" s="9"/>
    </row>
    <row r="12" spans="1:133">
      <c r="A12" s="12"/>
      <c r="B12" s="25">
        <v>314.39999999999998</v>
      </c>
      <c r="C12" s="20" t="s">
        <v>14</v>
      </c>
      <c r="D12" s="46">
        <v>1532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1532</v>
      </c>
      <c r="O12" s="47">
        <f t="shared" si="1"/>
        <v>0.1111836853182379</v>
      </c>
      <c r="P12" s="9"/>
    </row>
    <row r="13" spans="1:133">
      <c r="A13" s="12"/>
      <c r="B13" s="25">
        <v>314.7</v>
      </c>
      <c r="C13" s="20" t="s">
        <v>15</v>
      </c>
      <c r="D13" s="46">
        <v>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</v>
      </c>
      <c r="O13" s="47">
        <f t="shared" si="1"/>
        <v>1.3063357282821686E-3</v>
      </c>
      <c r="P13" s="9"/>
    </row>
    <row r="14" spans="1:133">
      <c r="A14" s="12"/>
      <c r="B14" s="25">
        <v>314.8</v>
      </c>
      <c r="C14" s="20" t="s">
        <v>16</v>
      </c>
      <c r="D14" s="46">
        <v>24284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24284</v>
      </c>
      <c r="O14" s="47">
        <f t="shared" si="1"/>
        <v>1.7623920458668989</v>
      </c>
      <c r="P14" s="9"/>
    </row>
    <row r="15" spans="1:133">
      <c r="A15" s="12"/>
      <c r="B15" s="25">
        <v>315</v>
      </c>
      <c r="C15" s="20" t="s">
        <v>17</v>
      </c>
      <c r="D15" s="46">
        <v>600716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600716</v>
      </c>
      <c r="O15" s="47">
        <f t="shared" si="1"/>
        <v>43.596487408375062</v>
      </c>
      <c r="P15" s="9"/>
    </row>
    <row r="16" spans="1:133">
      <c r="A16" s="12"/>
      <c r="B16" s="25">
        <v>316</v>
      </c>
      <c r="C16" s="20" t="s">
        <v>18</v>
      </c>
      <c r="D16" s="46">
        <v>104458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104458</v>
      </c>
      <c r="O16" s="47">
        <f t="shared" si="1"/>
        <v>7.5809565280499314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SUM(D18:D24)</f>
        <v>907771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276851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1184622</v>
      </c>
      <c r="O17" s="45">
        <f t="shared" si="1"/>
        <v>85.973002394948836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200329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200329</v>
      </c>
      <c r="O18" s="47">
        <f t="shared" si="1"/>
        <v>14.538718339502141</v>
      </c>
      <c r="P18" s="9"/>
    </row>
    <row r="19" spans="1:16">
      <c r="A19" s="12"/>
      <c r="B19" s="25">
        <v>323.10000000000002</v>
      </c>
      <c r="C19" s="20" t="s">
        <v>20</v>
      </c>
      <c r="D19" s="46">
        <v>893612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893612</v>
      </c>
      <c r="O19" s="47">
        <f t="shared" si="1"/>
        <v>64.85318237898251</v>
      </c>
      <c r="P19" s="9"/>
    </row>
    <row r="20" spans="1:16">
      <c r="A20" s="12"/>
      <c r="B20" s="25">
        <v>323.39999999999998</v>
      </c>
      <c r="C20" s="20" t="s">
        <v>21</v>
      </c>
      <c r="D20" s="46">
        <v>8514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8514</v>
      </c>
      <c r="O20" s="47">
        <f t="shared" si="1"/>
        <v>0.61789679947746567</v>
      </c>
      <c r="P20" s="9"/>
    </row>
    <row r="21" spans="1:16">
      <c r="A21" s="12"/>
      <c r="B21" s="25">
        <v>323.7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20000</v>
      </c>
      <c r="O21" s="47">
        <f t="shared" si="1"/>
        <v>1.4514841425357428</v>
      </c>
      <c r="P21" s="9"/>
    </row>
    <row r="22" spans="1:16">
      <c r="A22" s="12"/>
      <c r="B22" s="25">
        <v>324.02999999999997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22780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22780</v>
      </c>
      <c r="O22" s="47">
        <f t="shared" si="1"/>
        <v>1.6532404383482111</v>
      </c>
      <c r="P22" s="9"/>
    </row>
    <row r="23" spans="1:16">
      <c r="A23" s="12"/>
      <c r="B23" s="25">
        <v>324.03100000000001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31242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31242</v>
      </c>
      <c r="O23" s="47">
        <f t="shared" si="1"/>
        <v>2.2673633790550838</v>
      </c>
      <c r="P23" s="9"/>
    </row>
    <row r="24" spans="1:16">
      <c r="A24" s="12"/>
      <c r="B24" s="25">
        <v>329</v>
      </c>
      <c r="C24" s="20" t="s">
        <v>25</v>
      </c>
      <c r="D24" s="46">
        <v>5645</v>
      </c>
      <c r="E24" s="46">
        <v>0</v>
      </c>
      <c r="F24" s="46">
        <v>0</v>
      </c>
      <c r="G24" s="46">
        <v>0</v>
      </c>
      <c r="H24" s="46">
        <v>0</v>
      </c>
      <c r="I24" s="46">
        <v>2500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8145</v>
      </c>
      <c r="O24" s="47">
        <f t="shared" si="1"/>
        <v>0.59111691704768121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SUM(D26:D35)</f>
        <v>1676512</v>
      </c>
      <c r="E25" s="32">
        <f t="shared" si="5"/>
        <v>164301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32328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1873141</v>
      </c>
      <c r="O25" s="45">
        <f t="shared" si="1"/>
        <v>135.9417229116772</v>
      </c>
      <c r="P25" s="10"/>
    </row>
    <row r="26" spans="1:16">
      <c r="A26" s="12"/>
      <c r="B26" s="25">
        <v>331.2</v>
      </c>
      <c r="C26" s="20" t="s">
        <v>26</v>
      </c>
      <c r="D26" s="46">
        <v>117381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6">SUM(D26:M26)</f>
        <v>117381</v>
      </c>
      <c r="O26" s="47">
        <f t="shared" si="1"/>
        <v>8.5188330067494018</v>
      </c>
      <c r="P26" s="9"/>
    </row>
    <row r="27" spans="1:16">
      <c r="A27" s="12"/>
      <c r="B27" s="25">
        <v>331.5</v>
      </c>
      <c r="C27" s="20" t="s">
        <v>28</v>
      </c>
      <c r="D27" s="46">
        <v>30089</v>
      </c>
      <c r="E27" s="46">
        <v>164301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194390</v>
      </c>
      <c r="O27" s="47">
        <f t="shared" si="1"/>
        <v>14.107700123376151</v>
      </c>
      <c r="P27" s="9"/>
    </row>
    <row r="28" spans="1:16">
      <c r="A28" s="12"/>
      <c r="B28" s="25">
        <v>334.36</v>
      </c>
      <c r="C28" s="20" t="s">
        <v>29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32328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32328</v>
      </c>
      <c r="O28" s="47">
        <f t="shared" si="1"/>
        <v>2.3461789679947747</v>
      </c>
      <c r="P28" s="9"/>
    </row>
    <row r="29" spans="1:16">
      <c r="A29" s="12"/>
      <c r="B29" s="25">
        <v>334.5</v>
      </c>
      <c r="C29" s="20" t="s">
        <v>30</v>
      </c>
      <c r="D29" s="46">
        <v>4225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4225</v>
      </c>
      <c r="O29" s="47">
        <f t="shared" si="1"/>
        <v>0.30662602511067566</v>
      </c>
      <c r="P29" s="9"/>
    </row>
    <row r="30" spans="1:16">
      <c r="A30" s="12"/>
      <c r="B30" s="25">
        <v>335.12</v>
      </c>
      <c r="C30" s="20" t="s">
        <v>31</v>
      </c>
      <c r="D30" s="46">
        <v>381755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381755</v>
      </c>
      <c r="O30" s="47">
        <f t="shared" si="1"/>
        <v>27.705566441686624</v>
      </c>
      <c r="P30" s="9"/>
    </row>
    <row r="31" spans="1:16">
      <c r="A31" s="12"/>
      <c r="B31" s="25">
        <v>335.14</v>
      </c>
      <c r="C31" s="20" t="s">
        <v>32</v>
      </c>
      <c r="D31" s="46">
        <v>9425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9425</v>
      </c>
      <c r="O31" s="47">
        <f t="shared" si="1"/>
        <v>0.68401190216996877</v>
      </c>
      <c r="P31" s="9"/>
    </row>
    <row r="32" spans="1:16">
      <c r="A32" s="12"/>
      <c r="B32" s="25">
        <v>335.15</v>
      </c>
      <c r="C32" s="20" t="s">
        <v>33</v>
      </c>
      <c r="D32" s="46">
        <v>10411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10411</v>
      </c>
      <c r="O32" s="47">
        <f t="shared" si="1"/>
        <v>0.75557007039698088</v>
      </c>
      <c r="P32" s="9"/>
    </row>
    <row r="33" spans="1:16">
      <c r="A33" s="12"/>
      <c r="B33" s="25">
        <v>335.18</v>
      </c>
      <c r="C33" s="20" t="s">
        <v>34</v>
      </c>
      <c r="D33" s="46">
        <v>1112294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1112294</v>
      </c>
      <c r="O33" s="47">
        <f t="shared" si="1"/>
        <v>80.723855141882581</v>
      </c>
      <c r="P33" s="9"/>
    </row>
    <row r="34" spans="1:16">
      <c r="A34" s="12"/>
      <c r="B34" s="25">
        <v>335.49</v>
      </c>
      <c r="C34" s="20" t="s">
        <v>35</v>
      </c>
      <c r="D34" s="46">
        <v>3857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3857</v>
      </c>
      <c r="O34" s="47">
        <f t="shared" si="1"/>
        <v>0.279918716888018</v>
      </c>
      <c r="P34" s="9"/>
    </row>
    <row r="35" spans="1:16">
      <c r="A35" s="12"/>
      <c r="B35" s="25">
        <v>337.7</v>
      </c>
      <c r="C35" s="20" t="s">
        <v>36</v>
      </c>
      <c r="D35" s="46">
        <v>7075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7075</v>
      </c>
      <c r="O35" s="47">
        <f t="shared" si="1"/>
        <v>0.51346251542201904</v>
      </c>
      <c r="P35" s="9"/>
    </row>
    <row r="36" spans="1:16" ht="15.75">
      <c r="A36" s="29" t="s">
        <v>41</v>
      </c>
      <c r="B36" s="30"/>
      <c r="C36" s="31"/>
      <c r="D36" s="32">
        <f t="shared" ref="D36:M36" si="7">SUM(D37:D51)</f>
        <v>2184035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9298921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11482956</v>
      </c>
      <c r="O36" s="45">
        <f t="shared" si="1"/>
        <v>833.36642717178313</v>
      </c>
      <c r="P36" s="10"/>
    </row>
    <row r="37" spans="1:16">
      <c r="A37" s="12"/>
      <c r="B37" s="25">
        <v>341.2</v>
      </c>
      <c r="C37" s="20" t="s">
        <v>44</v>
      </c>
      <c r="D37" s="46">
        <v>1505669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1505669</v>
      </c>
      <c r="O37" s="47">
        <f t="shared" ref="O37:O68" si="8">(N37/O$77)</f>
        <v>109.27273387038247</v>
      </c>
      <c r="P37" s="9"/>
    </row>
    <row r="38" spans="1:16">
      <c r="A38" s="12"/>
      <c r="B38" s="25">
        <v>341.9</v>
      </c>
      <c r="C38" s="20" t="s">
        <v>45</v>
      </c>
      <c r="D38" s="46">
        <v>4697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1" si="9">SUM(D38:M38)</f>
        <v>4697</v>
      </c>
      <c r="O38" s="47">
        <f t="shared" si="8"/>
        <v>0.3408810508745192</v>
      </c>
      <c r="P38" s="9"/>
    </row>
    <row r="39" spans="1:16">
      <c r="A39" s="12"/>
      <c r="B39" s="25">
        <v>342.4</v>
      </c>
      <c r="C39" s="20" t="s">
        <v>46</v>
      </c>
      <c r="D39" s="46">
        <v>94598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94598</v>
      </c>
      <c r="O39" s="47">
        <f t="shared" si="8"/>
        <v>6.8653748457798098</v>
      </c>
      <c r="P39" s="9"/>
    </row>
    <row r="40" spans="1:16">
      <c r="A40" s="12"/>
      <c r="B40" s="25">
        <v>342.9</v>
      </c>
      <c r="C40" s="20" t="s">
        <v>47</v>
      </c>
      <c r="D40" s="46">
        <v>237159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237159</v>
      </c>
      <c r="O40" s="47">
        <f t="shared" si="8"/>
        <v>17.21162638798171</v>
      </c>
      <c r="P40" s="9"/>
    </row>
    <row r="41" spans="1:16">
      <c r="A41" s="12"/>
      <c r="B41" s="25">
        <v>343.3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2746960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2746960</v>
      </c>
      <c r="O41" s="47">
        <f t="shared" si="8"/>
        <v>199.35844400899921</v>
      </c>
      <c r="P41" s="9"/>
    </row>
    <row r="42" spans="1:16">
      <c r="A42" s="12"/>
      <c r="B42" s="25">
        <v>343.4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1791797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1791797</v>
      </c>
      <c r="O42" s="47">
        <f t="shared" si="8"/>
        <v>130.03824660715583</v>
      </c>
      <c r="P42" s="9"/>
    </row>
    <row r="43" spans="1:16">
      <c r="A43" s="12"/>
      <c r="B43" s="25">
        <v>343.5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4239763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4239763</v>
      </c>
      <c r="O43" s="47">
        <f t="shared" si="8"/>
        <v>307.69743813048842</v>
      </c>
      <c r="P43" s="9"/>
    </row>
    <row r="44" spans="1:16">
      <c r="A44" s="12"/>
      <c r="B44" s="25">
        <v>343.7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500126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500126</v>
      </c>
      <c r="O44" s="47">
        <f t="shared" si="8"/>
        <v>36.296247913491548</v>
      </c>
      <c r="P44" s="9"/>
    </row>
    <row r="45" spans="1:16">
      <c r="A45" s="12"/>
      <c r="B45" s="25">
        <v>343.9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20275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20275</v>
      </c>
      <c r="O45" s="47">
        <f t="shared" si="8"/>
        <v>1.4714420494956093</v>
      </c>
      <c r="P45" s="9"/>
    </row>
    <row r="46" spans="1:16">
      <c r="A46" s="12"/>
      <c r="B46" s="25">
        <v>344.5</v>
      </c>
      <c r="C46" s="20" t="s">
        <v>53</v>
      </c>
      <c r="D46" s="46">
        <v>5811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5811</v>
      </c>
      <c r="O46" s="47">
        <f t="shared" si="8"/>
        <v>0.42172871761376007</v>
      </c>
      <c r="P46" s="9"/>
    </row>
    <row r="47" spans="1:16">
      <c r="A47" s="12"/>
      <c r="B47" s="25">
        <v>344.9</v>
      </c>
      <c r="C47" s="20" t="s">
        <v>54</v>
      </c>
      <c r="D47" s="46">
        <v>111025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111025</v>
      </c>
      <c r="O47" s="47">
        <f t="shared" si="8"/>
        <v>8.0575513462515413</v>
      </c>
      <c r="P47" s="9"/>
    </row>
    <row r="48" spans="1:16">
      <c r="A48" s="12"/>
      <c r="B48" s="25">
        <v>346.4</v>
      </c>
      <c r="C48" s="20" t="s">
        <v>55</v>
      </c>
      <c r="D48" s="46">
        <v>12907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12907</v>
      </c>
      <c r="O48" s="47">
        <f t="shared" si="8"/>
        <v>0.93671529138544163</v>
      </c>
      <c r="P48" s="9"/>
    </row>
    <row r="49" spans="1:16">
      <c r="A49" s="12"/>
      <c r="B49" s="25">
        <v>347.2</v>
      </c>
      <c r="C49" s="20" t="s">
        <v>56</v>
      </c>
      <c r="D49" s="46">
        <v>184709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184709</v>
      </c>
      <c r="O49" s="47">
        <f t="shared" si="8"/>
        <v>13.405109224181725</v>
      </c>
      <c r="P49" s="9"/>
    </row>
    <row r="50" spans="1:16">
      <c r="A50" s="12"/>
      <c r="B50" s="25">
        <v>347.4</v>
      </c>
      <c r="C50" s="20" t="s">
        <v>57</v>
      </c>
      <c r="D50" s="46">
        <v>8890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8890</v>
      </c>
      <c r="O50" s="47">
        <f t="shared" si="8"/>
        <v>0.64518470135713768</v>
      </c>
      <c r="P50" s="9"/>
    </row>
    <row r="51" spans="1:16">
      <c r="A51" s="12"/>
      <c r="B51" s="25">
        <v>347.5</v>
      </c>
      <c r="C51" s="20" t="s">
        <v>58</v>
      </c>
      <c r="D51" s="46">
        <v>18570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18570</v>
      </c>
      <c r="O51" s="47">
        <f t="shared" si="8"/>
        <v>1.3477030263444372</v>
      </c>
      <c r="P51" s="9"/>
    </row>
    <row r="52" spans="1:16" ht="15.75">
      <c r="A52" s="29" t="s">
        <v>42</v>
      </c>
      <c r="B52" s="30"/>
      <c r="C52" s="31"/>
      <c r="D52" s="32">
        <f t="shared" ref="D52:M52" si="10">SUM(D53:D59)</f>
        <v>90881</v>
      </c>
      <c r="E52" s="32">
        <f t="shared" si="10"/>
        <v>32052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>SUM(D52:M52)</f>
        <v>122933</v>
      </c>
      <c r="O52" s="45">
        <f t="shared" si="8"/>
        <v>8.921765004717324</v>
      </c>
      <c r="P52" s="10"/>
    </row>
    <row r="53" spans="1:16">
      <c r="A53" s="13"/>
      <c r="B53" s="39">
        <v>351.1</v>
      </c>
      <c r="C53" s="21" t="s">
        <v>61</v>
      </c>
      <c r="D53" s="46">
        <v>100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100</v>
      </c>
      <c r="O53" s="47">
        <f t="shared" si="8"/>
        <v>7.2574207126787143E-3</v>
      </c>
      <c r="P53" s="9"/>
    </row>
    <row r="54" spans="1:16">
      <c r="A54" s="13"/>
      <c r="B54" s="39">
        <v>351.3</v>
      </c>
      <c r="C54" s="21" t="s">
        <v>63</v>
      </c>
      <c r="D54" s="46">
        <v>0</v>
      </c>
      <c r="E54" s="46">
        <v>5868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1">SUM(D54:M54)</f>
        <v>5868</v>
      </c>
      <c r="O54" s="47">
        <f t="shared" si="8"/>
        <v>0.42586544741998694</v>
      </c>
      <c r="P54" s="9"/>
    </row>
    <row r="55" spans="1:16">
      <c r="A55" s="13"/>
      <c r="B55" s="39">
        <v>351.5</v>
      </c>
      <c r="C55" s="21" t="s">
        <v>64</v>
      </c>
      <c r="D55" s="46">
        <v>55721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55721</v>
      </c>
      <c r="O55" s="47">
        <f t="shared" si="8"/>
        <v>4.043907395311706</v>
      </c>
      <c r="P55" s="9"/>
    </row>
    <row r="56" spans="1:16">
      <c r="A56" s="13"/>
      <c r="B56" s="39">
        <v>351.7</v>
      </c>
      <c r="C56" s="21" t="s">
        <v>62</v>
      </c>
      <c r="D56" s="46">
        <v>0</v>
      </c>
      <c r="E56" s="46">
        <v>18913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18913</v>
      </c>
      <c r="O56" s="47">
        <f t="shared" si="8"/>
        <v>1.3725959793889251</v>
      </c>
      <c r="P56" s="9"/>
    </row>
    <row r="57" spans="1:16">
      <c r="A57" s="13"/>
      <c r="B57" s="39">
        <v>354</v>
      </c>
      <c r="C57" s="21" t="s">
        <v>65</v>
      </c>
      <c r="D57" s="46">
        <v>30861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30861</v>
      </c>
      <c r="O57" s="47">
        <f t="shared" si="8"/>
        <v>2.2397126061397779</v>
      </c>
      <c r="P57" s="9"/>
    </row>
    <row r="58" spans="1:16">
      <c r="A58" s="13"/>
      <c r="B58" s="39">
        <v>356</v>
      </c>
      <c r="C58" s="21" t="s">
        <v>66</v>
      </c>
      <c r="D58" s="46">
        <v>0</v>
      </c>
      <c r="E58" s="46">
        <v>7271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7271</v>
      </c>
      <c r="O58" s="47">
        <f t="shared" si="8"/>
        <v>0.52768706001886934</v>
      </c>
      <c r="P58" s="9"/>
    </row>
    <row r="59" spans="1:16">
      <c r="A59" s="13"/>
      <c r="B59" s="39">
        <v>358.2</v>
      </c>
      <c r="C59" s="21" t="s">
        <v>67</v>
      </c>
      <c r="D59" s="46">
        <v>4199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4199</v>
      </c>
      <c r="O59" s="47">
        <f t="shared" si="8"/>
        <v>0.30473909572537922</v>
      </c>
      <c r="P59" s="9"/>
    </row>
    <row r="60" spans="1:16" ht="15.75">
      <c r="A60" s="29" t="s">
        <v>3</v>
      </c>
      <c r="B60" s="30"/>
      <c r="C60" s="31"/>
      <c r="D60" s="32">
        <f t="shared" ref="D60:M60" si="12">SUM(D61:D70)</f>
        <v>56969</v>
      </c>
      <c r="E60" s="32">
        <f t="shared" si="12"/>
        <v>8343</v>
      </c>
      <c r="F60" s="32">
        <f t="shared" si="12"/>
        <v>176</v>
      </c>
      <c r="G60" s="32">
        <f t="shared" si="12"/>
        <v>1340</v>
      </c>
      <c r="H60" s="32">
        <f t="shared" si="12"/>
        <v>0</v>
      </c>
      <c r="I60" s="32">
        <f t="shared" si="12"/>
        <v>99406</v>
      </c>
      <c r="J60" s="32">
        <f t="shared" si="12"/>
        <v>0</v>
      </c>
      <c r="K60" s="32">
        <f t="shared" si="12"/>
        <v>2310426</v>
      </c>
      <c r="L60" s="32">
        <f t="shared" si="12"/>
        <v>0</v>
      </c>
      <c r="M60" s="32">
        <f t="shared" si="12"/>
        <v>0</v>
      </c>
      <c r="N60" s="32">
        <f>SUM(D60:M60)</f>
        <v>2476660</v>
      </c>
      <c r="O60" s="45">
        <f t="shared" si="8"/>
        <v>179.74163582262864</v>
      </c>
      <c r="P60" s="10"/>
    </row>
    <row r="61" spans="1:16">
      <c r="A61" s="12"/>
      <c r="B61" s="25">
        <v>361.1</v>
      </c>
      <c r="C61" s="20" t="s">
        <v>68</v>
      </c>
      <c r="D61" s="46">
        <v>13134</v>
      </c>
      <c r="E61" s="46">
        <v>3429</v>
      </c>
      <c r="F61" s="46">
        <v>176</v>
      </c>
      <c r="G61" s="46">
        <v>1340</v>
      </c>
      <c r="H61" s="46">
        <v>0</v>
      </c>
      <c r="I61" s="46">
        <v>25357</v>
      </c>
      <c r="J61" s="46">
        <v>0</v>
      </c>
      <c r="K61" s="46">
        <v>1183</v>
      </c>
      <c r="L61" s="46">
        <v>0</v>
      </c>
      <c r="M61" s="46">
        <v>0</v>
      </c>
      <c r="N61" s="46">
        <f>SUM(D61:M61)</f>
        <v>44619</v>
      </c>
      <c r="O61" s="47">
        <f t="shared" si="8"/>
        <v>3.2381885477901156</v>
      </c>
      <c r="P61" s="9"/>
    </row>
    <row r="62" spans="1:16">
      <c r="A62" s="12"/>
      <c r="B62" s="25">
        <v>361.2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416729</v>
      </c>
      <c r="L62" s="46">
        <v>0</v>
      </c>
      <c r="M62" s="46">
        <v>0</v>
      </c>
      <c r="N62" s="46">
        <f t="shared" ref="N62:N70" si="13">SUM(D62:M62)</f>
        <v>416729</v>
      </c>
      <c r="O62" s="47">
        <f t="shared" si="8"/>
        <v>30.243776761738879</v>
      </c>
      <c r="P62" s="9"/>
    </row>
    <row r="63" spans="1:16">
      <c r="A63" s="12"/>
      <c r="B63" s="25">
        <v>361.3</v>
      </c>
      <c r="C63" s="20" t="s">
        <v>70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408628</v>
      </c>
      <c r="L63" s="46">
        <v>0</v>
      </c>
      <c r="M63" s="46">
        <v>0</v>
      </c>
      <c r="N63" s="46">
        <f t="shared" si="13"/>
        <v>408628</v>
      </c>
      <c r="O63" s="47">
        <f t="shared" si="8"/>
        <v>29.655853109804774</v>
      </c>
      <c r="P63" s="9"/>
    </row>
    <row r="64" spans="1:16">
      <c r="A64" s="12"/>
      <c r="B64" s="25">
        <v>361.4</v>
      </c>
      <c r="C64" s="20" t="s">
        <v>71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409793</v>
      </c>
      <c r="L64" s="46">
        <v>0</v>
      </c>
      <c r="M64" s="46">
        <v>0</v>
      </c>
      <c r="N64" s="46">
        <f t="shared" si="13"/>
        <v>409793</v>
      </c>
      <c r="O64" s="47">
        <f t="shared" si="8"/>
        <v>29.740402061107481</v>
      </c>
      <c r="P64" s="9"/>
    </row>
    <row r="65" spans="1:119">
      <c r="A65" s="12"/>
      <c r="B65" s="25">
        <v>362</v>
      </c>
      <c r="C65" s="20" t="s">
        <v>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39297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39297</v>
      </c>
      <c r="O65" s="47">
        <f t="shared" si="8"/>
        <v>2.8519486174613542</v>
      </c>
      <c r="P65" s="9"/>
    </row>
    <row r="66" spans="1:119">
      <c r="A66" s="12"/>
      <c r="B66" s="25">
        <v>364</v>
      </c>
      <c r="C66" s="20" t="s">
        <v>73</v>
      </c>
      <c r="D66" s="46">
        <v>9540</v>
      </c>
      <c r="E66" s="46">
        <v>0</v>
      </c>
      <c r="F66" s="46">
        <v>0</v>
      </c>
      <c r="G66" s="46">
        <v>0</v>
      </c>
      <c r="H66" s="46">
        <v>0</v>
      </c>
      <c r="I66" s="46">
        <v>6470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16010</v>
      </c>
      <c r="O66" s="47">
        <f t="shared" si="8"/>
        <v>1.1619130560998621</v>
      </c>
      <c r="P66" s="9"/>
    </row>
    <row r="67" spans="1:119">
      <c r="A67" s="12"/>
      <c r="B67" s="25">
        <v>366</v>
      </c>
      <c r="C67" s="20" t="s">
        <v>74</v>
      </c>
      <c r="D67" s="46">
        <v>11990</v>
      </c>
      <c r="E67" s="46">
        <v>4914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16904</v>
      </c>
      <c r="O67" s="47">
        <f t="shared" si="8"/>
        <v>1.2267943972712099</v>
      </c>
      <c r="P67" s="9"/>
    </row>
    <row r="68" spans="1:119">
      <c r="A68" s="12"/>
      <c r="B68" s="25">
        <v>368</v>
      </c>
      <c r="C68" s="20" t="s">
        <v>75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1073664</v>
      </c>
      <c r="L68" s="46">
        <v>0</v>
      </c>
      <c r="M68" s="46">
        <v>0</v>
      </c>
      <c r="N68" s="46">
        <f t="shared" si="13"/>
        <v>1073664</v>
      </c>
      <c r="O68" s="47">
        <f t="shared" si="8"/>
        <v>77.920313520574794</v>
      </c>
      <c r="P68" s="9"/>
    </row>
    <row r="69" spans="1:119">
      <c r="A69" s="12"/>
      <c r="B69" s="25">
        <v>369.3</v>
      </c>
      <c r="C69" s="20" t="s">
        <v>76</v>
      </c>
      <c r="D69" s="46">
        <v>21465</v>
      </c>
      <c r="E69" s="46">
        <v>0</v>
      </c>
      <c r="F69" s="46">
        <v>0</v>
      </c>
      <c r="G69" s="46">
        <v>0</v>
      </c>
      <c r="H69" s="46">
        <v>0</v>
      </c>
      <c r="I69" s="46">
        <v>19403</v>
      </c>
      <c r="J69" s="46">
        <v>0</v>
      </c>
      <c r="K69" s="46">
        <v>429</v>
      </c>
      <c r="L69" s="46">
        <v>0</v>
      </c>
      <c r="M69" s="46">
        <v>0</v>
      </c>
      <c r="N69" s="46">
        <f t="shared" si="13"/>
        <v>41297</v>
      </c>
      <c r="O69" s="47">
        <f t="shared" ref="O69:O75" si="14">(N69/O$77)</f>
        <v>2.9970970317149286</v>
      </c>
      <c r="P69" s="9"/>
    </row>
    <row r="70" spans="1:119">
      <c r="A70" s="12"/>
      <c r="B70" s="25">
        <v>369.9</v>
      </c>
      <c r="C70" s="20" t="s">
        <v>77</v>
      </c>
      <c r="D70" s="46">
        <v>840</v>
      </c>
      <c r="E70" s="46">
        <v>0</v>
      </c>
      <c r="F70" s="46">
        <v>0</v>
      </c>
      <c r="G70" s="46">
        <v>0</v>
      </c>
      <c r="H70" s="46">
        <v>0</v>
      </c>
      <c r="I70" s="46">
        <v>8879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9719</v>
      </c>
      <c r="O70" s="47">
        <f t="shared" si="14"/>
        <v>0.70534871906524421</v>
      </c>
      <c r="P70" s="9"/>
    </row>
    <row r="71" spans="1:119" ht="15.75">
      <c r="A71" s="29" t="s">
        <v>43</v>
      </c>
      <c r="B71" s="30"/>
      <c r="C71" s="31"/>
      <c r="D71" s="32">
        <f t="shared" ref="D71:M71" si="15">SUM(D72:D74)</f>
        <v>366700</v>
      </c>
      <c r="E71" s="32">
        <f t="shared" si="15"/>
        <v>0</v>
      </c>
      <c r="F71" s="32">
        <f t="shared" si="15"/>
        <v>68500</v>
      </c>
      <c r="G71" s="32">
        <f t="shared" si="15"/>
        <v>330000</v>
      </c>
      <c r="H71" s="32">
        <f t="shared" si="15"/>
        <v>0</v>
      </c>
      <c r="I71" s="32">
        <f t="shared" si="15"/>
        <v>3160804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>SUM(D71:M71)</f>
        <v>3926004</v>
      </c>
      <c r="O71" s="45">
        <f t="shared" si="14"/>
        <v>284.92662747659483</v>
      </c>
      <c r="P71" s="9"/>
    </row>
    <row r="72" spans="1:119">
      <c r="A72" s="12"/>
      <c r="B72" s="25">
        <v>381</v>
      </c>
      <c r="C72" s="20" t="s">
        <v>78</v>
      </c>
      <c r="D72" s="46">
        <v>5000</v>
      </c>
      <c r="E72" s="46">
        <v>0</v>
      </c>
      <c r="F72" s="46">
        <v>68500</v>
      </c>
      <c r="G72" s="46">
        <v>330000</v>
      </c>
      <c r="H72" s="46">
        <v>0</v>
      </c>
      <c r="I72" s="46">
        <v>3014516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3418016</v>
      </c>
      <c r="O72" s="47">
        <f t="shared" si="14"/>
        <v>248.05980114667247</v>
      </c>
      <c r="P72" s="9"/>
    </row>
    <row r="73" spans="1:119">
      <c r="A73" s="12"/>
      <c r="B73" s="25">
        <v>382</v>
      </c>
      <c r="C73" s="20" t="s">
        <v>88</v>
      </c>
      <c r="D73" s="46">
        <v>361700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361700</v>
      </c>
      <c r="O73" s="47">
        <f t="shared" si="14"/>
        <v>26.250090717758908</v>
      </c>
      <c r="P73" s="9"/>
    </row>
    <row r="74" spans="1:119" ht="15.75" thickBot="1">
      <c r="A74" s="12"/>
      <c r="B74" s="25">
        <v>389.4</v>
      </c>
      <c r="C74" s="20" t="s">
        <v>79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146288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146288</v>
      </c>
      <c r="O74" s="47">
        <f t="shared" si="14"/>
        <v>10.616735612163437</v>
      </c>
      <c r="P74" s="9"/>
    </row>
    <row r="75" spans="1:119" ht="16.5" thickBot="1">
      <c r="A75" s="14" t="s">
        <v>59</v>
      </c>
      <c r="B75" s="23"/>
      <c r="C75" s="22"/>
      <c r="D75" s="15">
        <f t="shared" ref="D75:M75" si="16">SUM(D5,D17,D25,D36,D52,D60,D71)</f>
        <v>10533938</v>
      </c>
      <c r="E75" s="15">
        <f t="shared" si="16"/>
        <v>1360663</v>
      </c>
      <c r="F75" s="15">
        <f t="shared" si="16"/>
        <v>68676</v>
      </c>
      <c r="G75" s="15">
        <f t="shared" si="16"/>
        <v>331340</v>
      </c>
      <c r="H75" s="15">
        <f t="shared" si="16"/>
        <v>0</v>
      </c>
      <c r="I75" s="15">
        <f t="shared" si="16"/>
        <v>12868310</v>
      </c>
      <c r="J75" s="15">
        <f t="shared" si="16"/>
        <v>0</v>
      </c>
      <c r="K75" s="15">
        <f t="shared" si="16"/>
        <v>2396859</v>
      </c>
      <c r="L75" s="15">
        <f t="shared" si="16"/>
        <v>0</v>
      </c>
      <c r="M75" s="15">
        <f t="shared" si="16"/>
        <v>0</v>
      </c>
      <c r="N75" s="15">
        <f>SUM(D75:M75)</f>
        <v>27559786</v>
      </c>
      <c r="O75" s="38">
        <f t="shared" si="14"/>
        <v>2000.1296175339285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86</v>
      </c>
      <c r="M77" s="48"/>
      <c r="N77" s="48"/>
      <c r="O77" s="43">
        <v>13779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thickBot="1">
      <c r="A79" s="52" t="s">
        <v>95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A79:O79"/>
    <mergeCell ref="A78:O78"/>
    <mergeCell ref="L77:N7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5425478</v>
      </c>
      <c r="E5" s="27">
        <f t="shared" si="0"/>
        <v>1202211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88806</v>
      </c>
      <c r="L5" s="27">
        <f t="shared" si="0"/>
        <v>0</v>
      </c>
      <c r="M5" s="27">
        <f t="shared" si="0"/>
        <v>0</v>
      </c>
      <c r="N5" s="28">
        <f>SUM(D5:M5)</f>
        <v>6716495</v>
      </c>
      <c r="O5" s="33">
        <f t="shared" ref="O5:O36" si="1">(N5/O$72)</f>
        <v>486.03335986684999</v>
      </c>
      <c r="P5" s="6"/>
    </row>
    <row r="6" spans="1:133">
      <c r="A6" s="12"/>
      <c r="B6" s="25">
        <v>311</v>
      </c>
      <c r="C6" s="20" t="s">
        <v>2</v>
      </c>
      <c r="D6" s="46">
        <v>4269435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4269435</v>
      </c>
      <c r="O6" s="47">
        <f t="shared" si="1"/>
        <v>308.95397640929156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41896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41896</v>
      </c>
      <c r="O7" s="47">
        <f t="shared" si="1"/>
        <v>3.0317678558506405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474388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474388</v>
      </c>
      <c r="O8" s="47">
        <f t="shared" si="1"/>
        <v>34.328677907229178</v>
      </c>
      <c r="P8" s="9"/>
    </row>
    <row r="9" spans="1:133">
      <c r="A9" s="12"/>
      <c r="B9" s="25">
        <v>312.52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88806</v>
      </c>
      <c r="L9" s="46">
        <v>0</v>
      </c>
      <c r="M9" s="46">
        <v>0</v>
      </c>
      <c r="N9" s="46">
        <f>SUM(D9:M9)</f>
        <v>88806</v>
      </c>
      <c r="O9" s="47">
        <f t="shared" si="1"/>
        <v>6.4263694912801217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685927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685927</v>
      </c>
      <c r="O10" s="47">
        <f t="shared" si="1"/>
        <v>49.63651494319415</v>
      </c>
      <c r="P10" s="9"/>
    </row>
    <row r="11" spans="1:133">
      <c r="A11" s="12"/>
      <c r="B11" s="25">
        <v>314.10000000000002</v>
      </c>
      <c r="C11" s="20" t="s">
        <v>13</v>
      </c>
      <c r="D11" s="46">
        <v>392842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392842</v>
      </c>
      <c r="O11" s="47">
        <f t="shared" si="1"/>
        <v>28.427672045734134</v>
      </c>
      <c r="P11" s="9"/>
    </row>
    <row r="12" spans="1:133">
      <c r="A12" s="12"/>
      <c r="B12" s="25">
        <v>314.39999999999998</v>
      </c>
      <c r="C12" s="20" t="s">
        <v>14</v>
      </c>
      <c r="D12" s="46">
        <v>1086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1086</v>
      </c>
      <c r="O12" s="47">
        <f t="shared" si="1"/>
        <v>7.858745205875968E-2</v>
      </c>
      <c r="P12" s="9"/>
    </row>
    <row r="13" spans="1:133">
      <c r="A13" s="12"/>
      <c r="B13" s="25">
        <v>314.7</v>
      </c>
      <c r="C13" s="20" t="s">
        <v>15</v>
      </c>
      <c r="D13" s="46">
        <v>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</v>
      </c>
      <c r="O13" s="47">
        <f t="shared" si="1"/>
        <v>2.3880164990230843E-3</v>
      </c>
      <c r="P13" s="9"/>
    </row>
    <row r="14" spans="1:133">
      <c r="A14" s="12"/>
      <c r="B14" s="25">
        <v>314.8</v>
      </c>
      <c r="C14" s="20" t="s">
        <v>16</v>
      </c>
      <c r="D14" s="46">
        <v>27672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27672</v>
      </c>
      <c r="O14" s="47">
        <f t="shared" si="1"/>
        <v>2.0024603806353571</v>
      </c>
      <c r="P14" s="9"/>
    </row>
    <row r="15" spans="1:133">
      <c r="A15" s="12"/>
      <c r="B15" s="25">
        <v>315</v>
      </c>
      <c r="C15" s="20" t="s">
        <v>17</v>
      </c>
      <c r="D15" s="46">
        <v>612671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612671</v>
      </c>
      <c r="O15" s="47">
        <f t="shared" si="1"/>
        <v>44.335407771908244</v>
      </c>
      <c r="P15" s="9"/>
    </row>
    <row r="16" spans="1:133">
      <c r="A16" s="12"/>
      <c r="B16" s="25">
        <v>316</v>
      </c>
      <c r="C16" s="20" t="s">
        <v>18</v>
      </c>
      <c r="D16" s="46">
        <v>120630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120630</v>
      </c>
      <c r="O16" s="47">
        <f t="shared" si="1"/>
        <v>8.7292857659743834</v>
      </c>
      <c r="P16" s="9"/>
    </row>
    <row r="17" spans="1:16">
      <c r="A17" s="12"/>
      <c r="B17" s="25">
        <v>319</v>
      </c>
      <c r="C17" s="20" t="s">
        <v>107</v>
      </c>
      <c r="D17" s="46">
        <v>1109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1109</v>
      </c>
      <c r="O17" s="47">
        <f t="shared" si="1"/>
        <v>8.0251827194442432E-2</v>
      </c>
      <c r="P17" s="9"/>
    </row>
    <row r="18" spans="1:16" ht="15.75">
      <c r="A18" s="29" t="s">
        <v>108</v>
      </c>
      <c r="B18" s="30"/>
      <c r="C18" s="31"/>
      <c r="D18" s="32">
        <f t="shared" ref="D18:M18" si="3">SUM(D19:D23)</f>
        <v>780847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228456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24" si="4">SUM(D18:M18)</f>
        <v>1009303</v>
      </c>
      <c r="O18" s="45">
        <f t="shared" si="1"/>
        <v>73.037339894348364</v>
      </c>
      <c r="P18" s="10"/>
    </row>
    <row r="19" spans="1:16">
      <c r="A19" s="12"/>
      <c r="B19" s="25">
        <v>322</v>
      </c>
      <c r="C19" s="20" t="s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210270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210270</v>
      </c>
      <c r="O19" s="47">
        <f t="shared" si="1"/>
        <v>15.216006946957089</v>
      </c>
      <c r="P19" s="9"/>
    </row>
    <row r="20" spans="1:16">
      <c r="A20" s="12"/>
      <c r="B20" s="25">
        <v>323.10000000000002</v>
      </c>
      <c r="C20" s="20" t="s">
        <v>20</v>
      </c>
      <c r="D20" s="46">
        <v>769237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769237</v>
      </c>
      <c r="O20" s="47">
        <f t="shared" si="1"/>
        <v>55.665171141182427</v>
      </c>
      <c r="P20" s="9"/>
    </row>
    <row r="21" spans="1:16">
      <c r="A21" s="12"/>
      <c r="B21" s="25">
        <v>323.39999999999998</v>
      </c>
      <c r="C21" s="20" t="s">
        <v>21</v>
      </c>
      <c r="D21" s="46">
        <v>6644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6644</v>
      </c>
      <c r="O21" s="47">
        <f t="shared" si="1"/>
        <v>0.48078732180331429</v>
      </c>
      <c r="P21" s="9"/>
    </row>
    <row r="22" spans="1:16">
      <c r="A22" s="12"/>
      <c r="B22" s="25">
        <v>323.7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13186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13186</v>
      </c>
      <c r="O22" s="47">
        <f t="shared" si="1"/>
        <v>0.95419350170055717</v>
      </c>
      <c r="P22" s="9"/>
    </row>
    <row r="23" spans="1:16">
      <c r="A23" s="12"/>
      <c r="B23" s="25">
        <v>329</v>
      </c>
      <c r="C23" s="20" t="s">
        <v>109</v>
      </c>
      <c r="D23" s="46">
        <v>4966</v>
      </c>
      <c r="E23" s="46">
        <v>0</v>
      </c>
      <c r="F23" s="46">
        <v>0</v>
      </c>
      <c r="G23" s="46">
        <v>0</v>
      </c>
      <c r="H23" s="46">
        <v>0</v>
      </c>
      <c r="I23" s="46">
        <v>5000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9966</v>
      </c>
      <c r="O23" s="47">
        <f t="shared" si="1"/>
        <v>0.72118098270497144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SUM(D25:D37)</f>
        <v>2256015</v>
      </c>
      <c r="E24" s="32">
        <f t="shared" si="5"/>
        <v>36418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1068029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3360462</v>
      </c>
      <c r="O24" s="45">
        <f t="shared" si="1"/>
        <v>243.1769303133367</v>
      </c>
      <c r="P24" s="10"/>
    </row>
    <row r="25" spans="1:16">
      <c r="A25" s="12"/>
      <c r="B25" s="25">
        <v>331.2</v>
      </c>
      <c r="C25" s="20" t="s">
        <v>26</v>
      </c>
      <c r="D25" s="46">
        <v>89175</v>
      </c>
      <c r="E25" s="46">
        <v>6293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6">SUM(D25:M25)</f>
        <v>95468</v>
      </c>
      <c r="O25" s="47">
        <f t="shared" si="1"/>
        <v>6.9084593675374482</v>
      </c>
      <c r="P25" s="9"/>
    </row>
    <row r="26" spans="1:16">
      <c r="A26" s="12"/>
      <c r="B26" s="25">
        <v>331.5</v>
      </c>
      <c r="C26" s="20" t="s">
        <v>28</v>
      </c>
      <c r="D26" s="46">
        <v>0</v>
      </c>
      <c r="E26" s="46">
        <v>30125</v>
      </c>
      <c r="F26" s="46">
        <v>0</v>
      </c>
      <c r="G26" s="46">
        <v>0</v>
      </c>
      <c r="H26" s="46">
        <v>0</v>
      </c>
      <c r="I26" s="46">
        <v>112263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142388</v>
      </c>
      <c r="O26" s="47">
        <f t="shared" si="1"/>
        <v>10.303784644330269</v>
      </c>
      <c r="P26" s="9"/>
    </row>
    <row r="27" spans="1:16">
      <c r="A27" s="12"/>
      <c r="B27" s="25">
        <v>334.36</v>
      </c>
      <c r="C27" s="20" t="s">
        <v>29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938145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938145</v>
      </c>
      <c r="O27" s="47">
        <f t="shared" si="1"/>
        <v>67.888052681091253</v>
      </c>
      <c r="P27" s="9"/>
    </row>
    <row r="28" spans="1:16">
      <c r="A28" s="12"/>
      <c r="B28" s="25">
        <v>334.5</v>
      </c>
      <c r="C28" s="20" t="s">
        <v>30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17621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17621</v>
      </c>
      <c r="O28" s="47">
        <f t="shared" si="1"/>
        <v>1.275128446341993</v>
      </c>
      <c r="P28" s="9"/>
    </row>
    <row r="29" spans="1:16">
      <c r="A29" s="12"/>
      <c r="B29" s="25">
        <v>335.12</v>
      </c>
      <c r="C29" s="20" t="s">
        <v>31</v>
      </c>
      <c r="D29" s="46">
        <v>437423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437423</v>
      </c>
      <c r="O29" s="47">
        <f t="shared" si="1"/>
        <v>31.653737607641652</v>
      </c>
      <c r="P29" s="9"/>
    </row>
    <row r="30" spans="1:16">
      <c r="A30" s="12"/>
      <c r="B30" s="25">
        <v>335.14</v>
      </c>
      <c r="C30" s="20" t="s">
        <v>32</v>
      </c>
      <c r="D30" s="46">
        <v>11225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11225</v>
      </c>
      <c r="O30" s="47">
        <f t="shared" si="1"/>
        <v>0.81228743034951878</v>
      </c>
      <c r="P30" s="9"/>
    </row>
    <row r="31" spans="1:16">
      <c r="A31" s="12"/>
      <c r="B31" s="25">
        <v>335.15</v>
      </c>
      <c r="C31" s="20" t="s">
        <v>33</v>
      </c>
      <c r="D31" s="46">
        <v>12602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12602</v>
      </c>
      <c r="O31" s="47">
        <f t="shared" si="1"/>
        <v>0.91193284608148206</v>
      </c>
      <c r="P31" s="9"/>
    </row>
    <row r="32" spans="1:16">
      <c r="A32" s="12"/>
      <c r="B32" s="25">
        <v>335.18</v>
      </c>
      <c r="C32" s="20" t="s">
        <v>34</v>
      </c>
      <c r="D32" s="46">
        <v>1255152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1255152</v>
      </c>
      <c r="O32" s="47">
        <f t="shared" si="1"/>
        <v>90.827990447933999</v>
      </c>
      <c r="P32" s="9"/>
    </row>
    <row r="33" spans="1:16">
      <c r="A33" s="12"/>
      <c r="B33" s="25">
        <v>335.49</v>
      </c>
      <c r="C33" s="20" t="s">
        <v>35</v>
      </c>
      <c r="D33" s="46">
        <v>3679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3679</v>
      </c>
      <c r="O33" s="47">
        <f t="shared" si="1"/>
        <v>0.2662276575729069</v>
      </c>
      <c r="P33" s="9"/>
    </row>
    <row r="34" spans="1:16">
      <c r="A34" s="12"/>
      <c r="B34" s="25">
        <v>337.2</v>
      </c>
      <c r="C34" s="20" t="s">
        <v>100</v>
      </c>
      <c r="D34" s="46">
        <v>17302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17302</v>
      </c>
      <c r="O34" s="47">
        <f t="shared" si="1"/>
        <v>1.2520442868514365</v>
      </c>
      <c r="P34" s="9"/>
    </row>
    <row r="35" spans="1:16">
      <c r="A35" s="12"/>
      <c r="B35" s="25">
        <v>337.3</v>
      </c>
      <c r="C35" s="20" t="s">
        <v>91</v>
      </c>
      <c r="D35" s="46">
        <v>18756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18756</v>
      </c>
      <c r="O35" s="47">
        <f t="shared" si="1"/>
        <v>1.3572617410811203</v>
      </c>
      <c r="P35" s="9"/>
    </row>
    <row r="36" spans="1:16">
      <c r="A36" s="12"/>
      <c r="B36" s="25">
        <v>337.4</v>
      </c>
      <c r="C36" s="20" t="s">
        <v>110</v>
      </c>
      <c r="D36" s="46">
        <v>17246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17246</v>
      </c>
      <c r="O36" s="47">
        <f t="shared" si="1"/>
        <v>1.2479918952167306</v>
      </c>
      <c r="P36" s="9"/>
    </row>
    <row r="37" spans="1:16">
      <c r="A37" s="12"/>
      <c r="B37" s="25">
        <v>339</v>
      </c>
      <c r="C37" s="20" t="s">
        <v>111</v>
      </c>
      <c r="D37" s="46">
        <v>393455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393455</v>
      </c>
      <c r="O37" s="47">
        <f t="shared" ref="O37:O68" si="7">(N37/O$72)</f>
        <v>28.472031261306896</v>
      </c>
      <c r="P37" s="9"/>
    </row>
    <row r="38" spans="1:16" ht="15.75">
      <c r="A38" s="29" t="s">
        <v>41</v>
      </c>
      <c r="B38" s="30"/>
      <c r="C38" s="31"/>
      <c r="D38" s="32">
        <f t="shared" ref="D38:M38" si="8">SUM(D39:D48)</f>
        <v>1593487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8593600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10187087</v>
      </c>
      <c r="O38" s="45">
        <f t="shared" si="7"/>
        <v>737.17975251465373</v>
      </c>
      <c r="P38" s="10"/>
    </row>
    <row r="39" spans="1:16">
      <c r="A39" s="12"/>
      <c r="B39" s="25">
        <v>341.9</v>
      </c>
      <c r="C39" s="20" t="s">
        <v>45</v>
      </c>
      <c r="D39" s="46">
        <v>1394394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2" si="9">SUM(D39:M39)</f>
        <v>1394394</v>
      </c>
      <c r="O39" s="47">
        <f t="shared" si="7"/>
        <v>100.90411751935741</v>
      </c>
      <c r="P39" s="9"/>
    </row>
    <row r="40" spans="1:16">
      <c r="A40" s="12"/>
      <c r="B40" s="25">
        <v>342.4</v>
      </c>
      <c r="C40" s="20" t="s">
        <v>46</v>
      </c>
      <c r="D40" s="46">
        <v>94339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94339</v>
      </c>
      <c r="O40" s="47">
        <f t="shared" si="7"/>
        <v>6.8267602576163258</v>
      </c>
      <c r="P40" s="9"/>
    </row>
    <row r="41" spans="1:16">
      <c r="A41" s="12"/>
      <c r="B41" s="25">
        <v>342.9</v>
      </c>
      <c r="C41" s="20" t="s">
        <v>47</v>
      </c>
      <c r="D41" s="46">
        <v>13912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13912</v>
      </c>
      <c r="O41" s="47">
        <f t="shared" si="7"/>
        <v>1.006729864679065</v>
      </c>
      <c r="P41" s="9"/>
    </row>
    <row r="42" spans="1:16">
      <c r="A42" s="12"/>
      <c r="B42" s="25">
        <v>343.3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2525651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2525651</v>
      </c>
      <c r="O42" s="47">
        <f t="shared" si="7"/>
        <v>182.7665532961864</v>
      </c>
      <c r="P42" s="9"/>
    </row>
    <row r="43" spans="1:16">
      <c r="A43" s="12"/>
      <c r="B43" s="25">
        <v>343.4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1749742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1749742</v>
      </c>
      <c r="O43" s="47">
        <f t="shared" si="7"/>
        <v>126.61856863738332</v>
      </c>
      <c r="P43" s="9"/>
    </row>
    <row r="44" spans="1:16">
      <c r="A44" s="12"/>
      <c r="B44" s="25">
        <v>343.5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3893808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3893808</v>
      </c>
      <c r="O44" s="47">
        <f t="shared" si="7"/>
        <v>281.7720529705478</v>
      </c>
      <c r="P44" s="9"/>
    </row>
    <row r="45" spans="1:16">
      <c r="A45" s="12"/>
      <c r="B45" s="25">
        <v>343.7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390774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390774</v>
      </c>
      <c r="O45" s="47">
        <f t="shared" si="7"/>
        <v>28.278023011795355</v>
      </c>
      <c r="P45" s="9"/>
    </row>
    <row r="46" spans="1:16">
      <c r="A46" s="12"/>
      <c r="B46" s="25">
        <v>343.9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33625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33625</v>
      </c>
      <c r="O46" s="47">
        <f t="shared" si="7"/>
        <v>2.4332440842318546</v>
      </c>
      <c r="P46" s="9"/>
    </row>
    <row r="47" spans="1:16">
      <c r="A47" s="12"/>
      <c r="B47" s="25">
        <v>344.9</v>
      </c>
      <c r="C47" s="20" t="s">
        <v>54</v>
      </c>
      <c r="D47" s="46">
        <v>79282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79282</v>
      </c>
      <c r="O47" s="47">
        <f t="shared" si="7"/>
        <v>5.7371734568347925</v>
      </c>
      <c r="P47" s="9"/>
    </row>
    <row r="48" spans="1:16">
      <c r="A48" s="12"/>
      <c r="B48" s="25">
        <v>346.1</v>
      </c>
      <c r="C48" s="20" t="s">
        <v>112</v>
      </c>
      <c r="D48" s="46">
        <v>11560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11560</v>
      </c>
      <c r="O48" s="47">
        <f t="shared" si="7"/>
        <v>0.83652941602141984</v>
      </c>
      <c r="P48" s="9"/>
    </row>
    <row r="49" spans="1:16" ht="15.75">
      <c r="A49" s="29" t="s">
        <v>42</v>
      </c>
      <c r="B49" s="30"/>
      <c r="C49" s="31"/>
      <c r="D49" s="32">
        <f t="shared" ref="D49:M49" si="10">SUM(D50:D53)</f>
        <v>300419</v>
      </c>
      <c r="E49" s="32">
        <f t="shared" si="10"/>
        <v>183875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9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484303</v>
      </c>
      <c r="O49" s="45">
        <f t="shared" si="7"/>
        <v>35.04616831898111</v>
      </c>
      <c r="P49" s="10"/>
    </row>
    <row r="50" spans="1:16">
      <c r="A50" s="13"/>
      <c r="B50" s="39">
        <v>351.1</v>
      </c>
      <c r="C50" s="21" t="s">
        <v>61</v>
      </c>
      <c r="D50" s="46">
        <v>283983</v>
      </c>
      <c r="E50" s="46">
        <v>22146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306129</v>
      </c>
      <c r="O50" s="47">
        <f t="shared" si="7"/>
        <v>22.152760691801145</v>
      </c>
      <c r="P50" s="9"/>
    </row>
    <row r="51" spans="1:16">
      <c r="A51" s="13"/>
      <c r="B51" s="39">
        <v>351.2</v>
      </c>
      <c r="C51" s="21" t="s">
        <v>113</v>
      </c>
      <c r="D51" s="46">
        <v>0</v>
      </c>
      <c r="E51" s="46">
        <v>3548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3548</v>
      </c>
      <c r="O51" s="47">
        <f t="shared" si="7"/>
        <v>0.25674795571314857</v>
      </c>
      <c r="P51" s="9"/>
    </row>
    <row r="52" spans="1:16">
      <c r="A52" s="13"/>
      <c r="B52" s="39">
        <v>351.3</v>
      </c>
      <c r="C52" s="21" t="s">
        <v>63</v>
      </c>
      <c r="D52" s="46">
        <v>0</v>
      </c>
      <c r="E52" s="46">
        <v>158181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158181</v>
      </c>
      <c r="O52" s="47">
        <f t="shared" si="7"/>
        <v>11.446631449453651</v>
      </c>
      <c r="P52" s="9"/>
    </row>
    <row r="53" spans="1:16">
      <c r="A53" s="13"/>
      <c r="B53" s="39">
        <v>354</v>
      </c>
      <c r="C53" s="21" t="s">
        <v>65</v>
      </c>
      <c r="D53" s="46">
        <v>16436</v>
      </c>
      <c r="E53" s="46">
        <v>0</v>
      </c>
      <c r="F53" s="46">
        <v>0</v>
      </c>
      <c r="G53" s="46">
        <v>0</v>
      </c>
      <c r="H53" s="46">
        <v>0</v>
      </c>
      <c r="I53" s="46">
        <v>9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16445</v>
      </c>
      <c r="O53" s="47">
        <f t="shared" si="7"/>
        <v>1.1900282220131704</v>
      </c>
      <c r="P53" s="9"/>
    </row>
    <row r="54" spans="1:16" ht="15.75">
      <c r="A54" s="29" t="s">
        <v>3</v>
      </c>
      <c r="B54" s="30"/>
      <c r="C54" s="31"/>
      <c r="D54" s="32">
        <f t="shared" ref="D54:M54" si="11">SUM(D55:D65)</f>
        <v>195151</v>
      </c>
      <c r="E54" s="32">
        <f t="shared" si="11"/>
        <v>60388</v>
      </c>
      <c r="F54" s="32">
        <f t="shared" si="11"/>
        <v>1157</v>
      </c>
      <c r="G54" s="32">
        <f t="shared" si="11"/>
        <v>2937</v>
      </c>
      <c r="H54" s="32">
        <f t="shared" si="11"/>
        <v>0</v>
      </c>
      <c r="I54" s="32">
        <f t="shared" si="11"/>
        <v>290380</v>
      </c>
      <c r="J54" s="32">
        <f t="shared" si="11"/>
        <v>0</v>
      </c>
      <c r="K54" s="32">
        <f t="shared" si="11"/>
        <v>-837967</v>
      </c>
      <c r="L54" s="32">
        <f t="shared" si="11"/>
        <v>0</v>
      </c>
      <c r="M54" s="32">
        <f t="shared" si="11"/>
        <v>0</v>
      </c>
      <c r="N54" s="32">
        <f>SUM(D54:M54)</f>
        <v>-287954</v>
      </c>
      <c r="O54" s="45">
        <f t="shared" si="7"/>
        <v>-20.837542513930096</v>
      </c>
      <c r="P54" s="10"/>
    </row>
    <row r="55" spans="1:16">
      <c r="A55" s="12"/>
      <c r="B55" s="25">
        <v>361.1</v>
      </c>
      <c r="C55" s="20" t="s">
        <v>68</v>
      </c>
      <c r="D55" s="46">
        <v>129961</v>
      </c>
      <c r="E55" s="46">
        <v>36623</v>
      </c>
      <c r="F55" s="46">
        <v>1157</v>
      </c>
      <c r="G55" s="46">
        <v>2937</v>
      </c>
      <c r="H55" s="46">
        <v>0</v>
      </c>
      <c r="I55" s="46">
        <v>138448</v>
      </c>
      <c r="J55" s="46">
        <v>0</v>
      </c>
      <c r="K55" s="46">
        <v>1324</v>
      </c>
      <c r="L55" s="46">
        <v>0</v>
      </c>
      <c r="M55" s="46">
        <v>0</v>
      </c>
      <c r="N55" s="46">
        <f>SUM(D55:M55)</f>
        <v>310450</v>
      </c>
      <c r="O55" s="47">
        <f t="shared" si="7"/>
        <v>22.465446124900499</v>
      </c>
      <c r="P55" s="9"/>
    </row>
    <row r="56" spans="1:16">
      <c r="A56" s="12"/>
      <c r="B56" s="25">
        <v>361.2</v>
      </c>
      <c r="C56" s="20" t="s">
        <v>69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448267</v>
      </c>
      <c r="L56" s="46">
        <v>0</v>
      </c>
      <c r="M56" s="46">
        <v>0</v>
      </c>
      <c r="N56" s="46">
        <f t="shared" ref="N56:N65" si="12">SUM(D56:M56)</f>
        <v>448267</v>
      </c>
      <c r="O56" s="47">
        <f t="shared" si="7"/>
        <v>32.438454302047909</v>
      </c>
      <c r="P56" s="9"/>
    </row>
    <row r="57" spans="1:16">
      <c r="A57" s="12"/>
      <c r="B57" s="25">
        <v>361.3</v>
      </c>
      <c r="C57" s="20" t="s">
        <v>70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-2773884</v>
      </c>
      <c r="L57" s="46">
        <v>0</v>
      </c>
      <c r="M57" s="46">
        <v>0</v>
      </c>
      <c r="N57" s="46">
        <f t="shared" si="12"/>
        <v>-2773884</v>
      </c>
      <c r="O57" s="47">
        <f t="shared" si="7"/>
        <v>-200.7297199507924</v>
      </c>
      <c r="P57" s="9"/>
    </row>
    <row r="58" spans="1:16">
      <c r="A58" s="12"/>
      <c r="B58" s="25">
        <v>361.4</v>
      </c>
      <c r="C58" s="20" t="s">
        <v>71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554215</v>
      </c>
      <c r="L58" s="46">
        <v>0</v>
      </c>
      <c r="M58" s="46">
        <v>0</v>
      </c>
      <c r="N58" s="46">
        <f t="shared" si="12"/>
        <v>554215</v>
      </c>
      <c r="O58" s="47">
        <f t="shared" si="7"/>
        <v>40.105289818366018</v>
      </c>
      <c r="P58" s="9"/>
    </row>
    <row r="59" spans="1:16">
      <c r="A59" s="12"/>
      <c r="B59" s="25">
        <v>362</v>
      </c>
      <c r="C59" s="20" t="s">
        <v>72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44283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44283</v>
      </c>
      <c r="O59" s="47">
        <f t="shared" si="7"/>
        <v>3.204501049279977</v>
      </c>
      <c r="P59" s="9"/>
    </row>
    <row r="60" spans="1:16">
      <c r="A60" s="12"/>
      <c r="B60" s="25">
        <v>363.23</v>
      </c>
      <c r="C60" s="20" t="s">
        <v>114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41960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41960</v>
      </c>
      <c r="O60" s="47">
        <f t="shared" si="7"/>
        <v>3.0363991605760186</v>
      </c>
      <c r="P60" s="9"/>
    </row>
    <row r="61" spans="1:16">
      <c r="A61" s="12"/>
      <c r="B61" s="25">
        <v>364</v>
      </c>
      <c r="C61" s="20" t="s">
        <v>73</v>
      </c>
      <c r="D61" s="46">
        <v>18536</v>
      </c>
      <c r="E61" s="46">
        <v>2295</v>
      </c>
      <c r="F61" s="46">
        <v>0</v>
      </c>
      <c r="G61" s="46">
        <v>0</v>
      </c>
      <c r="H61" s="46">
        <v>0</v>
      </c>
      <c r="I61" s="46">
        <v>1560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22391</v>
      </c>
      <c r="O61" s="47">
        <f t="shared" si="7"/>
        <v>1.6203053766553297</v>
      </c>
      <c r="P61" s="9"/>
    </row>
    <row r="62" spans="1:16">
      <c r="A62" s="12"/>
      <c r="B62" s="25">
        <v>366</v>
      </c>
      <c r="C62" s="20" t="s">
        <v>74</v>
      </c>
      <c r="D62" s="46">
        <v>2874</v>
      </c>
      <c r="E62" s="46">
        <v>21470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24344</v>
      </c>
      <c r="O62" s="47">
        <f t="shared" si="7"/>
        <v>1.7616325349156958</v>
      </c>
      <c r="P62" s="9"/>
    </row>
    <row r="63" spans="1:16">
      <c r="A63" s="12"/>
      <c r="B63" s="25">
        <v>368</v>
      </c>
      <c r="C63" s="20" t="s">
        <v>75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932111</v>
      </c>
      <c r="L63" s="46">
        <v>0</v>
      </c>
      <c r="M63" s="46">
        <v>0</v>
      </c>
      <c r="N63" s="46">
        <f t="shared" si="12"/>
        <v>932111</v>
      </c>
      <c r="O63" s="47">
        <f t="shared" si="7"/>
        <v>67.4514074824517</v>
      </c>
      <c r="P63" s="9"/>
    </row>
    <row r="64" spans="1:16">
      <c r="A64" s="12"/>
      <c r="B64" s="25">
        <v>369.3</v>
      </c>
      <c r="C64" s="20" t="s">
        <v>76</v>
      </c>
      <c r="D64" s="46">
        <v>10441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10441</v>
      </c>
      <c r="O64" s="47">
        <f t="shared" si="7"/>
        <v>0.75555394746363702</v>
      </c>
      <c r="P64" s="9"/>
    </row>
    <row r="65" spans="1:119">
      <c r="A65" s="12"/>
      <c r="B65" s="25">
        <v>369.9</v>
      </c>
      <c r="C65" s="20" t="s">
        <v>77</v>
      </c>
      <c r="D65" s="46">
        <v>33339</v>
      </c>
      <c r="E65" s="46">
        <v>0</v>
      </c>
      <c r="F65" s="46">
        <v>0</v>
      </c>
      <c r="G65" s="46">
        <v>0</v>
      </c>
      <c r="H65" s="46">
        <v>0</v>
      </c>
      <c r="I65" s="46">
        <v>64129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97468</v>
      </c>
      <c r="O65" s="47">
        <f t="shared" si="7"/>
        <v>7.0531876402055138</v>
      </c>
      <c r="P65" s="9"/>
    </row>
    <row r="66" spans="1:119" ht="15.75">
      <c r="A66" s="29" t="s">
        <v>43</v>
      </c>
      <c r="B66" s="30"/>
      <c r="C66" s="31"/>
      <c r="D66" s="32">
        <f t="shared" ref="D66:M66" si="13">SUM(D67:D69)</f>
        <v>392033</v>
      </c>
      <c r="E66" s="32">
        <f t="shared" si="13"/>
        <v>0</v>
      </c>
      <c r="F66" s="32">
        <f t="shared" si="13"/>
        <v>68566</v>
      </c>
      <c r="G66" s="32">
        <f t="shared" si="13"/>
        <v>330000</v>
      </c>
      <c r="H66" s="32">
        <f t="shared" si="13"/>
        <v>0</v>
      </c>
      <c r="I66" s="32">
        <f t="shared" si="13"/>
        <v>1777116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>SUM(D66:M66)</f>
        <v>2567715</v>
      </c>
      <c r="O66" s="45">
        <f t="shared" si="7"/>
        <v>185.81047832694117</v>
      </c>
      <c r="P66" s="9"/>
    </row>
    <row r="67" spans="1:119">
      <c r="A67" s="12"/>
      <c r="B67" s="25">
        <v>381</v>
      </c>
      <c r="C67" s="20" t="s">
        <v>78</v>
      </c>
      <c r="D67" s="46">
        <v>0</v>
      </c>
      <c r="E67" s="46">
        <v>0</v>
      </c>
      <c r="F67" s="46">
        <v>68566</v>
      </c>
      <c r="G67" s="46">
        <v>330000</v>
      </c>
      <c r="H67" s="46">
        <v>0</v>
      </c>
      <c r="I67" s="46">
        <v>1706840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2105406</v>
      </c>
      <c r="O67" s="47">
        <f t="shared" si="7"/>
        <v>152.35588682249076</v>
      </c>
      <c r="P67" s="9"/>
    </row>
    <row r="68" spans="1:119">
      <c r="A68" s="12"/>
      <c r="B68" s="25">
        <v>382</v>
      </c>
      <c r="C68" s="20" t="s">
        <v>88</v>
      </c>
      <c r="D68" s="46">
        <v>392033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392033</v>
      </c>
      <c r="O68" s="47">
        <f t="shared" si="7"/>
        <v>28.3691294594399</v>
      </c>
      <c r="P68" s="9"/>
    </row>
    <row r="69" spans="1:119" ht="15.75" thickBot="1">
      <c r="A69" s="12"/>
      <c r="B69" s="25">
        <v>389.4</v>
      </c>
      <c r="C69" s="20" t="s">
        <v>79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70276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70276</v>
      </c>
      <c r="O69" s="47">
        <f>(N69/O$72)</f>
        <v>5.0854620450104928</v>
      </c>
      <c r="P69" s="9"/>
    </row>
    <row r="70" spans="1:119" ht="16.5" thickBot="1">
      <c r="A70" s="14" t="s">
        <v>59</v>
      </c>
      <c r="B70" s="23"/>
      <c r="C70" s="22"/>
      <c r="D70" s="15">
        <f t="shared" ref="D70:M70" si="14">SUM(D5,D18,D24,D38,D49,D54,D66)</f>
        <v>10943430</v>
      </c>
      <c r="E70" s="15">
        <f t="shared" si="14"/>
        <v>1482892</v>
      </c>
      <c r="F70" s="15">
        <f t="shared" si="14"/>
        <v>69723</v>
      </c>
      <c r="G70" s="15">
        <f t="shared" si="14"/>
        <v>332937</v>
      </c>
      <c r="H70" s="15">
        <f t="shared" si="14"/>
        <v>0</v>
      </c>
      <c r="I70" s="15">
        <f t="shared" si="14"/>
        <v>11957590</v>
      </c>
      <c r="J70" s="15">
        <f t="shared" si="14"/>
        <v>0</v>
      </c>
      <c r="K70" s="15">
        <f t="shared" si="14"/>
        <v>-749161</v>
      </c>
      <c r="L70" s="15">
        <f t="shared" si="14"/>
        <v>0</v>
      </c>
      <c r="M70" s="15">
        <f t="shared" si="14"/>
        <v>0</v>
      </c>
      <c r="N70" s="15">
        <f>SUM(D70:M70)</f>
        <v>24037411</v>
      </c>
      <c r="O70" s="38">
        <f>(N70/O$72)</f>
        <v>1739.4464867211809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115</v>
      </c>
      <c r="M72" s="48"/>
      <c r="N72" s="48"/>
      <c r="O72" s="43">
        <v>13819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95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80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160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161</v>
      </c>
      <c r="N4" s="35" t="s">
        <v>9</v>
      </c>
      <c r="O4" s="35" t="s">
        <v>162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163</v>
      </c>
      <c r="B5" s="26"/>
      <c r="C5" s="26"/>
      <c r="D5" s="27">
        <f t="shared" ref="D5:N5" si="0">SUM(D6:D13)</f>
        <v>7620289</v>
      </c>
      <c r="E5" s="27">
        <f t="shared" si="0"/>
        <v>463472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8083761</v>
      </c>
      <c r="P5" s="33">
        <f t="shared" ref="P5:P36" si="1">(O5/P$70)</f>
        <v>597.95554404911604</v>
      </c>
      <c r="Q5" s="6"/>
    </row>
    <row r="6" spans="1:134">
      <c r="A6" s="12"/>
      <c r="B6" s="25">
        <v>311</v>
      </c>
      <c r="C6" s="20" t="s">
        <v>2</v>
      </c>
      <c r="D6" s="46">
        <v>6341798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6341798</v>
      </c>
      <c r="P6" s="47">
        <f t="shared" si="1"/>
        <v>469.10259634588357</v>
      </c>
      <c r="Q6" s="9"/>
    </row>
    <row r="7" spans="1:134">
      <c r="A7" s="12"/>
      <c r="B7" s="25">
        <v>312.41000000000003</v>
      </c>
      <c r="C7" s="20" t="s">
        <v>164</v>
      </c>
      <c r="D7" s="46">
        <v>0</v>
      </c>
      <c r="E7" s="46">
        <v>463472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463472</v>
      </c>
      <c r="P7" s="47">
        <f t="shared" si="1"/>
        <v>34.283009098306088</v>
      </c>
      <c r="Q7" s="9"/>
    </row>
    <row r="8" spans="1:134">
      <c r="A8" s="12"/>
      <c r="B8" s="25">
        <v>312.52</v>
      </c>
      <c r="C8" s="20" t="s">
        <v>117</v>
      </c>
      <c r="D8" s="46">
        <v>274267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274267</v>
      </c>
      <c r="P8" s="47">
        <f t="shared" si="1"/>
        <v>20.287521266365854</v>
      </c>
      <c r="Q8" s="9"/>
    </row>
    <row r="9" spans="1:134">
      <c r="A9" s="12"/>
      <c r="B9" s="25">
        <v>314.10000000000002</v>
      </c>
      <c r="C9" s="20" t="s">
        <v>13</v>
      </c>
      <c r="D9" s="46">
        <v>441950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441950</v>
      </c>
      <c r="P9" s="47">
        <f t="shared" si="1"/>
        <v>32.6910274428582</v>
      </c>
      <c r="Q9" s="9"/>
    </row>
    <row r="10" spans="1:134">
      <c r="A10" s="12"/>
      <c r="B10" s="25">
        <v>314.39999999999998</v>
      </c>
      <c r="C10" s="20" t="s">
        <v>14</v>
      </c>
      <c r="D10" s="46">
        <v>908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908</v>
      </c>
      <c r="P10" s="47">
        <f t="shared" si="1"/>
        <v>6.7164731119165613E-2</v>
      </c>
      <c r="Q10" s="9"/>
    </row>
    <row r="11" spans="1:134">
      <c r="A11" s="12"/>
      <c r="B11" s="25">
        <v>314.8</v>
      </c>
      <c r="C11" s="20" t="s">
        <v>16</v>
      </c>
      <c r="D11" s="46">
        <v>12161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12161</v>
      </c>
      <c r="P11" s="47">
        <f t="shared" si="1"/>
        <v>0.8995487831940232</v>
      </c>
      <c r="Q11" s="9"/>
    </row>
    <row r="12" spans="1:134">
      <c r="A12" s="12"/>
      <c r="B12" s="25">
        <v>315.10000000000002</v>
      </c>
      <c r="C12" s="20" t="s">
        <v>165</v>
      </c>
      <c r="D12" s="46">
        <v>471029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471029</v>
      </c>
      <c r="P12" s="47">
        <f t="shared" si="1"/>
        <v>34.842000147939935</v>
      </c>
      <c r="Q12" s="9"/>
    </row>
    <row r="13" spans="1:134">
      <c r="A13" s="12"/>
      <c r="B13" s="25">
        <v>316</v>
      </c>
      <c r="C13" s="20" t="s">
        <v>119</v>
      </c>
      <c r="D13" s="46">
        <v>78176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78176</v>
      </c>
      <c r="P13" s="47">
        <f t="shared" si="1"/>
        <v>5.7826762334492194</v>
      </c>
      <c r="Q13" s="9"/>
    </row>
    <row r="14" spans="1:134" ht="15.75">
      <c r="A14" s="29" t="s">
        <v>19</v>
      </c>
      <c r="B14" s="30"/>
      <c r="C14" s="31"/>
      <c r="D14" s="32">
        <f t="shared" ref="D14:N14" si="3">SUM(D15:D21)</f>
        <v>789254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668789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1458043</v>
      </c>
      <c r="P14" s="45">
        <f t="shared" si="1"/>
        <v>107.85139433390043</v>
      </c>
      <c r="Q14" s="10"/>
    </row>
    <row r="15" spans="1:134">
      <c r="A15" s="12"/>
      <c r="B15" s="25">
        <v>322</v>
      </c>
      <c r="C15" s="20" t="s">
        <v>166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342597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342597</v>
      </c>
      <c r="P15" s="47">
        <f t="shared" si="1"/>
        <v>25.341889192987647</v>
      </c>
      <c r="Q15" s="9"/>
    </row>
    <row r="16" spans="1:134">
      <c r="A16" s="12"/>
      <c r="B16" s="25">
        <v>322.89999999999998</v>
      </c>
      <c r="C16" s="20" t="s">
        <v>167</v>
      </c>
      <c r="D16" s="46">
        <v>60103</v>
      </c>
      <c r="E16" s="46">
        <v>0</v>
      </c>
      <c r="F16" s="46">
        <v>0</v>
      </c>
      <c r="G16" s="46">
        <v>0</v>
      </c>
      <c r="H16" s="46">
        <v>0</v>
      </c>
      <c r="I16" s="46">
        <v>132380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1" si="4">SUM(D16:N16)</f>
        <v>192483</v>
      </c>
      <c r="P16" s="47">
        <f t="shared" si="1"/>
        <v>14.237961387676604</v>
      </c>
      <c r="Q16" s="9"/>
    </row>
    <row r="17" spans="1:17">
      <c r="A17" s="12"/>
      <c r="B17" s="25">
        <v>323.10000000000002</v>
      </c>
      <c r="C17" s="20" t="s">
        <v>20</v>
      </c>
      <c r="D17" s="46">
        <v>713381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713381</v>
      </c>
      <c r="P17" s="47">
        <f t="shared" si="1"/>
        <v>52.768769879428952</v>
      </c>
      <c r="Q17" s="9"/>
    </row>
    <row r="18" spans="1:17">
      <c r="A18" s="12"/>
      <c r="B18" s="25">
        <v>323.39999999999998</v>
      </c>
      <c r="C18" s="20" t="s">
        <v>21</v>
      </c>
      <c r="D18" s="46">
        <v>15770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15770</v>
      </c>
      <c r="P18" s="47">
        <f t="shared" si="1"/>
        <v>1.1665063984022488</v>
      </c>
      <c r="Q18" s="9"/>
    </row>
    <row r="19" spans="1:17">
      <c r="A19" s="12"/>
      <c r="B19" s="25">
        <v>323.7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15500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15500</v>
      </c>
      <c r="P19" s="47">
        <f t="shared" si="1"/>
        <v>1.146534506990162</v>
      </c>
      <c r="Q19" s="9"/>
    </row>
    <row r="20" spans="1:17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137810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137810</v>
      </c>
      <c r="P20" s="47">
        <f t="shared" si="1"/>
        <v>10.193801316665434</v>
      </c>
      <c r="Q20" s="9"/>
    </row>
    <row r="21" spans="1:17">
      <c r="A21" s="12"/>
      <c r="B21" s="25">
        <v>324.22000000000003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40502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40502</v>
      </c>
      <c r="P21" s="47">
        <f t="shared" si="1"/>
        <v>2.9959316517493897</v>
      </c>
      <c r="Q21" s="9"/>
    </row>
    <row r="22" spans="1:17" ht="15.75">
      <c r="A22" s="29" t="s">
        <v>168</v>
      </c>
      <c r="B22" s="30"/>
      <c r="C22" s="31"/>
      <c r="D22" s="32">
        <f t="shared" ref="D22:N22" si="5">SUM(D23:D32)</f>
        <v>2388315</v>
      </c>
      <c r="E22" s="32">
        <f t="shared" si="5"/>
        <v>1198103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134447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>SUM(D22:N22)</f>
        <v>3720865</v>
      </c>
      <c r="P22" s="45">
        <f t="shared" si="1"/>
        <v>275.23226570012577</v>
      </c>
      <c r="Q22" s="10"/>
    </row>
    <row r="23" spans="1:17">
      <c r="A23" s="12"/>
      <c r="B23" s="25">
        <v>331.1</v>
      </c>
      <c r="C23" s="20" t="s">
        <v>97</v>
      </c>
      <c r="D23" s="46">
        <v>16279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16279</v>
      </c>
      <c r="P23" s="47">
        <f t="shared" si="1"/>
        <v>1.2041571122124417</v>
      </c>
      <c r="Q23" s="9"/>
    </row>
    <row r="24" spans="1:17">
      <c r="A24" s="12"/>
      <c r="B24" s="25">
        <v>331.2</v>
      </c>
      <c r="C24" s="20" t="s">
        <v>26</v>
      </c>
      <c r="D24" s="46">
        <v>73310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73310</v>
      </c>
      <c r="P24" s="47">
        <f t="shared" si="1"/>
        <v>5.4227383682225021</v>
      </c>
      <c r="Q24" s="9"/>
    </row>
    <row r="25" spans="1:17">
      <c r="A25" s="12"/>
      <c r="B25" s="25">
        <v>331.39</v>
      </c>
      <c r="C25" s="20" t="s">
        <v>169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134447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1" si="6">SUM(D25:N25)</f>
        <v>134447</v>
      </c>
      <c r="P25" s="47">
        <f t="shared" si="1"/>
        <v>9.9450403136326653</v>
      </c>
      <c r="Q25" s="9"/>
    </row>
    <row r="26" spans="1:17">
      <c r="A26" s="12"/>
      <c r="B26" s="25">
        <v>334.1</v>
      </c>
      <c r="C26" s="20" t="s">
        <v>152</v>
      </c>
      <c r="D26" s="46">
        <v>9046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9046</v>
      </c>
      <c r="P26" s="47">
        <f t="shared" si="1"/>
        <v>0.6691323322730971</v>
      </c>
      <c r="Q26" s="9"/>
    </row>
    <row r="27" spans="1:17">
      <c r="A27" s="12"/>
      <c r="B27" s="25">
        <v>334.9</v>
      </c>
      <c r="C27" s="20" t="s">
        <v>142</v>
      </c>
      <c r="D27" s="46">
        <v>38369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38369</v>
      </c>
      <c r="P27" s="47">
        <f t="shared" si="1"/>
        <v>2.8381537095939047</v>
      </c>
      <c r="Q27" s="9"/>
    </row>
    <row r="28" spans="1:17">
      <c r="A28" s="12"/>
      <c r="B28" s="25">
        <v>335.125</v>
      </c>
      <c r="C28" s="20" t="s">
        <v>170</v>
      </c>
      <c r="D28" s="46">
        <v>568617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568617</v>
      </c>
      <c r="P28" s="47">
        <f t="shared" si="1"/>
        <v>42.060581403949996</v>
      </c>
      <c r="Q28" s="9"/>
    </row>
    <row r="29" spans="1:17">
      <c r="A29" s="12"/>
      <c r="B29" s="25">
        <v>335.14</v>
      </c>
      <c r="C29" s="20" t="s">
        <v>121</v>
      </c>
      <c r="D29" s="46">
        <v>6935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6935</v>
      </c>
      <c r="P29" s="47">
        <f t="shared" si="1"/>
        <v>0.51298172941785636</v>
      </c>
      <c r="Q29" s="9"/>
    </row>
    <row r="30" spans="1:17">
      <c r="A30" s="12"/>
      <c r="B30" s="25">
        <v>335.15</v>
      </c>
      <c r="C30" s="20" t="s">
        <v>122</v>
      </c>
      <c r="D30" s="46">
        <v>18903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18903</v>
      </c>
      <c r="P30" s="47">
        <f t="shared" si="1"/>
        <v>1.3982543087506472</v>
      </c>
      <c r="Q30" s="9"/>
    </row>
    <row r="31" spans="1:17">
      <c r="A31" s="12"/>
      <c r="B31" s="25">
        <v>335.18</v>
      </c>
      <c r="C31" s="20" t="s">
        <v>171</v>
      </c>
      <c r="D31" s="46">
        <v>1656856</v>
      </c>
      <c r="E31" s="46">
        <v>1039813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2696669</v>
      </c>
      <c r="P31" s="47">
        <f t="shared" si="1"/>
        <v>199.47252015681633</v>
      </c>
      <c r="Q31" s="9"/>
    </row>
    <row r="32" spans="1:17">
      <c r="A32" s="12"/>
      <c r="B32" s="25">
        <v>338</v>
      </c>
      <c r="C32" s="20" t="s">
        <v>157</v>
      </c>
      <c r="D32" s="46">
        <v>0</v>
      </c>
      <c r="E32" s="46">
        <v>158290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158290</v>
      </c>
      <c r="P32" s="47">
        <f t="shared" si="1"/>
        <v>11.708706265256305</v>
      </c>
      <c r="Q32" s="9"/>
    </row>
    <row r="33" spans="1:17" ht="15.75">
      <c r="A33" s="29" t="s">
        <v>41</v>
      </c>
      <c r="B33" s="30"/>
      <c r="C33" s="31"/>
      <c r="D33" s="32">
        <f t="shared" ref="D33:N33" si="7">SUM(D34:D46)</f>
        <v>963957</v>
      </c>
      <c r="E33" s="32">
        <f t="shared" si="7"/>
        <v>66595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12692447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7"/>
        <v>0</v>
      </c>
      <c r="O33" s="32">
        <f>SUM(D33:N33)</f>
        <v>13722999</v>
      </c>
      <c r="P33" s="45">
        <f t="shared" si="1"/>
        <v>1015.0897995413862</v>
      </c>
      <c r="Q33" s="10"/>
    </row>
    <row r="34" spans="1:17">
      <c r="A34" s="12"/>
      <c r="B34" s="25">
        <v>341.9</v>
      </c>
      <c r="C34" s="20" t="s">
        <v>125</v>
      </c>
      <c r="D34" s="46">
        <v>8636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6" si="8">SUM(D34:N34)</f>
        <v>8636</v>
      </c>
      <c r="P34" s="47">
        <f t="shared" si="1"/>
        <v>0.63880464531400249</v>
      </c>
      <c r="Q34" s="9"/>
    </row>
    <row r="35" spans="1:17">
      <c r="A35" s="12"/>
      <c r="B35" s="25">
        <v>342.4</v>
      </c>
      <c r="C35" s="20" t="s">
        <v>46</v>
      </c>
      <c r="D35" s="46">
        <v>68240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68240</v>
      </c>
      <c r="P35" s="47">
        <f t="shared" si="1"/>
        <v>5.0477106294844294</v>
      </c>
      <c r="Q35" s="9"/>
    </row>
    <row r="36" spans="1:17">
      <c r="A36" s="12"/>
      <c r="B36" s="25">
        <v>342.9</v>
      </c>
      <c r="C36" s="20" t="s">
        <v>47</v>
      </c>
      <c r="D36" s="46">
        <v>331334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331334</v>
      </c>
      <c r="P36" s="47">
        <f t="shared" si="1"/>
        <v>24.50876544123086</v>
      </c>
      <c r="Q36" s="9"/>
    </row>
    <row r="37" spans="1:17">
      <c r="A37" s="12"/>
      <c r="B37" s="25">
        <v>343.3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3711757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3711757</v>
      </c>
      <c r="P37" s="47">
        <f t="shared" ref="P37:P68" si="9">(O37/P$70)</f>
        <v>274.55854722982468</v>
      </c>
      <c r="Q37" s="9"/>
    </row>
    <row r="38" spans="1:17">
      <c r="A38" s="12"/>
      <c r="B38" s="25">
        <v>343.4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1986362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1986362</v>
      </c>
      <c r="P38" s="47">
        <f t="shared" si="9"/>
        <v>146.9311339596124</v>
      </c>
      <c r="Q38" s="9"/>
    </row>
    <row r="39" spans="1:17">
      <c r="A39" s="12"/>
      <c r="B39" s="25">
        <v>343.5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6096086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6096086</v>
      </c>
      <c r="P39" s="47">
        <f t="shared" si="9"/>
        <v>450.92728752126635</v>
      </c>
      <c r="Q39" s="9"/>
    </row>
    <row r="40" spans="1:17">
      <c r="A40" s="12"/>
      <c r="B40" s="25">
        <v>343.7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898242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898242</v>
      </c>
      <c r="P40" s="47">
        <f t="shared" si="9"/>
        <v>66.442932169539162</v>
      </c>
      <c r="Q40" s="9"/>
    </row>
    <row r="41" spans="1:17">
      <c r="A41" s="12"/>
      <c r="B41" s="25">
        <v>344.5</v>
      </c>
      <c r="C41" s="20" t="s">
        <v>126</v>
      </c>
      <c r="D41" s="46">
        <v>7210</v>
      </c>
      <c r="E41" s="46">
        <v>66595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73805</v>
      </c>
      <c r="P41" s="47">
        <f t="shared" si="9"/>
        <v>5.4593535024779936</v>
      </c>
      <c r="Q41" s="9"/>
    </row>
    <row r="42" spans="1:17">
      <c r="A42" s="12"/>
      <c r="B42" s="25">
        <v>344.9</v>
      </c>
      <c r="C42" s="20" t="s">
        <v>127</v>
      </c>
      <c r="D42" s="46">
        <v>226547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226547</v>
      </c>
      <c r="P42" s="47">
        <f t="shared" si="9"/>
        <v>16.757674384200016</v>
      </c>
      <c r="Q42" s="9"/>
    </row>
    <row r="43" spans="1:17">
      <c r="A43" s="12"/>
      <c r="B43" s="25">
        <v>346.4</v>
      </c>
      <c r="C43" s="20" t="s">
        <v>55</v>
      </c>
      <c r="D43" s="46">
        <v>7099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7099</v>
      </c>
      <c r="P43" s="47">
        <f t="shared" si="9"/>
        <v>0.5251128042014942</v>
      </c>
      <c r="Q43" s="9"/>
    </row>
    <row r="44" spans="1:17">
      <c r="A44" s="12"/>
      <c r="B44" s="25">
        <v>347.2</v>
      </c>
      <c r="C44" s="20" t="s">
        <v>56</v>
      </c>
      <c r="D44" s="46">
        <v>267385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267385</v>
      </c>
      <c r="P44" s="47">
        <f t="shared" si="9"/>
        <v>19.778459945262224</v>
      </c>
      <c r="Q44" s="9"/>
    </row>
    <row r="45" spans="1:17">
      <c r="A45" s="12"/>
      <c r="B45" s="25">
        <v>347.4</v>
      </c>
      <c r="C45" s="20" t="s">
        <v>57</v>
      </c>
      <c r="D45" s="46">
        <v>690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690</v>
      </c>
      <c r="P45" s="47">
        <f t="shared" si="9"/>
        <v>5.103927805311044E-2</v>
      </c>
      <c r="Q45" s="9"/>
    </row>
    <row r="46" spans="1:17">
      <c r="A46" s="12"/>
      <c r="B46" s="25">
        <v>347.5</v>
      </c>
      <c r="C46" s="20" t="s">
        <v>58</v>
      </c>
      <c r="D46" s="46">
        <v>46816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46816</v>
      </c>
      <c r="P46" s="47">
        <f t="shared" si="9"/>
        <v>3.4629780309194467</v>
      </c>
      <c r="Q46" s="9"/>
    </row>
    <row r="47" spans="1:17" ht="15.75">
      <c r="A47" s="29" t="s">
        <v>42</v>
      </c>
      <c r="B47" s="30"/>
      <c r="C47" s="31"/>
      <c r="D47" s="32">
        <f t="shared" ref="D47:N47" si="10">SUM(D48:D53)</f>
        <v>57837</v>
      </c>
      <c r="E47" s="32">
        <f t="shared" si="10"/>
        <v>32976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10"/>
        <v>0</v>
      </c>
      <c r="O47" s="32">
        <f>SUM(D47:N47)</f>
        <v>90813</v>
      </c>
      <c r="P47" s="45">
        <f t="shared" si="9"/>
        <v>6.7174347215030696</v>
      </c>
      <c r="Q47" s="10"/>
    </row>
    <row r="48" spans="1:17">
      <c r="A48" s="13"/>
      <c r="B48" s="39">
        <v>351.3</v>
      </c>
      <c r="C48" s="21" t="s">
        <v>63</v>
      </c>
      <c r="D48" s="46">
        <v>0</v>
      </c>
      <c r="E48" s="46">
        <v>3742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3" si="11">SUM(D48:N48)</f>
        <v>3742</v>
      </c>
      <c r="P48" s="47">
        <f t="shared" si="9"/>
        <v>0.27679562097788296</v>
      </c>
      <c r="Q48" s="9"/>
    </row>
    <row r="49" spans="1:17">
      <c r="A49" s="13"/>
      <c r="B49" s="39">
        <v>351.5</v>
      </c>
      <c r="C49" s="21" t="s">
        <v>64</v>
      </c>
      <c r="D49" s="46">
        <v>36684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36684</v>
      </c>
      <c r="P49" s="47">
        <f t="shared" si="9"/>
        <v>2.7135143131888455</v>
      </c>
      <c r="Q49" s="9"/>
    </row>
    <row r="50" spans="1:17">
      <c r="A50" s="13"/>
      <c r="B50" s="39">
        <v>351.7</v>
      </c>
      <c r="C50" s="21" t="s">
        <v>128</v>
      </c>
      <c r="D50" s="46">
        <v>0</v>
      </c>
      <c r="E50" s="46">
        <v>21702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21702</v>
      </c>
      <c r="P50" s="47">
        <f t="shared" si="9"/>
        <v>1.6052962497226126</v>
      </c>
      <c r="Q50" s="9"/>
    </row>
    <row r="51" spans="1:17">
      <c r="A51" s="13"/>
      <c r="B51" s="39">
        <v>354</v>
      </c>
      <c r="C51" s="21" t="s">
        <v>65</v>
      </c>
      <c r="D51" s="46">
        <v>20465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20465</v>
      </c>
      <c r="P51" s="47">
        <f t="shared" si="9"/>
        <v>1.5137953990679784</v>
      </c>
      <c r="Q51" s="9"/>
    </row>
    <row r="52" spans="1:17">
      <c r="A52" s="13"/>
      <c r="B52" s="39">
        <v>356</v>
      </c>
      <c r="C52" s="21" t="s">
        <v>66</v>
      </c>
      <c r="D52" s="46">
        <v>0</v>
      </c>
      <c r="E52" s="46">
        <v>7532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7532</v>
      </c>
      <c r="P52" s="47">
        <f t="shared" si="9"/>
        <v>0.55714180042902584</v>
      </c>
      <c r="Q52" s="9"/>
    </row>
    <row r="53" spans="1:17">
      <c r="A53" s="13"/>
      <c r="B53" s="39">
        <v>359</v>
      </c>
      <c r="C53" s="21" t="s">
        <v>92</v>
      </c>
      <c r="D53" s="46">
        <v>688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688</v>
      </c>
      <c r="P53" s="47">
        <f t="shared" si="9"/>
        <v>5.089133811672461E-2</v>
      </c>
      <c r="Q53" s="9"/>
    </row>
    <row r="54" spans="1:17" ht="15.75">
      <c r="A54" s="29" t="s">
        <v>3</v>
      </c>
      <c r="B54" s="30"/>
      <c r="C54" s="31"/>
      <c r="D54" s="32">
        <f t="shared" ref="D54:N54" si="12">SUM(D55:D65)</f>
        <v>-69646</v>
      </c>
      <c r="E54" s="32">
        <f t="shared" si="12"/>
        <v>36032</v>
      </c>
      <c r="F54" s="32">
        <f t="shared" si="12"/>
        <v>0</v>
      </c>
      <c r="G54" s="32">
        <f t="shared" si="12"/>
        <v>-12394</v>
      </c>
      <c r="H54" s="32">
        <f t="shared" si="12"/>
        <v>0</v>
      </c>
      <c r="I54" s="32">
        <f t="shared" si="12"/>
        <v>19259</v>
      </c>
      <c r="J54" s="32">
        <f t="shared" si="12"/>
        <v>0</v>
      </c>
      <c r="K54" s="32">
        <f t="shared" si="12"/>
        <v>10597237</v>
      </c>
      <c r="L54" s="32">
        <f t="shared" si="12"/>
        <v>0</v>
      </c>
      <c r="M54" s="32">
        <f t="shared" si="12"/>
        <v>0</v>
      </c>
      <c r="N54" s="32">
        <f t="shared" si="12"/>
        <v>0</v>
      </c>
      <c r="O54" s="32">
        <f>SUM(D54:N54)</f>
        <v>10570488</v>
      </c>
      <c r="P54" s="45">
        <f t="shared" si="9"/>
        <v>781.89866114357574</v>
      </c>
      <c r="Q54" s="10"/>
    </row>
    <row r="55" spans="1:17">
      <c r="A55" s="12"/>
      <c r="B55" s="25">
        <v>361.1</v>
      </c>
      <c r="C55" s="20" t="s">
        <v>68</v>
      </c>
      <c r="D55" s="46">
        <v>-17504</v>
      </c>
      <c r="E55" s="46">
        <v>-4859</v>
      </c>
      <c r="F55" s="46">
        <v>0</v>
      </c>
      <c r="G55" s="46">
        <v>-12394</v>
      </c>
      <c r="H55" s="46">
        <v>0</v>
      </c>
      <c r="I55" s="46">
        <v>-49686</v>
      </c>
      <c r="J55" s="46">
        <v>0</v>
      </c>
      <c r="K55" s="46">
        <v>156479</v>
      </c>
      <c r="L55" s="46">
        <v>0</v>
      </c>
      <c r="M55" s="46">
        <v>0</v>
      </c>
      <c r="N55" s="46">
        <v>0</v>
      </c>
      <c r="O55" s="46">
        <f>SUM(D55:N55)</f>
        <v>72036</v>
      </c>
      <c r="P55" s="47">
        <f t="shared" si="9"/>
        <v>5.3285006287447301</v>
      </c>
      <c r="Q55" s="9"/>
    </row>
    <row r="56" spans="1:17">
      <c r="A56" s="12"/>
      <c r="B56" s="25">
        <v>361.2</v>
      </c>
      <c r="C56" s="20" t="s">
        <v>69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714592</v>
      </c>
      <c r="L56" s="46">
        <v>0</v>
      </c>
      <c r="M56" s="46">
        <v>0</v>
      </c>
      <c r="N56" s="46">
        <v>0</v>
      </c>
      <c r="O56" s="46">
        <f t="shared" ref="O56:O65" si="13">SUM(D56:N56)</f>
        <v>714592</v>
      </c>
      <c r="P56" s="47">
        <f t="shared" si="9"/>
        <v>52.858347510910569</v>
      </c>
      <c r="Q56" s="9"/>
    </row>
    <row r="57" spans="1:17">
      <c r="A57" s="12"/>
      <c r="B57" s="25">
        <v>361.3</v>
      </c>
      <c r="C57" s="20" t="s">
        <v>70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4530487</v>
      </c>
      <c r="L57" s="46">
        <v>0</v>
      </c>
      <c r="M57" s="46">
        <v>0</v>
      </c>
      <c r="N57" s="46">
        <v>0</v>
      </c>
      <c r="O57" s="46">
        <f t="shared" si="13"/>
        <v>4530487</v>
      </c>
      <c r="P57" s="47">
        <f t="shared" si="9"/>
        <v>335.1199792884089</v>
      </c>
      <c r="Q57" s="9"/>
    </row>
    <row r="58" spans="1:17">
      <c r="A58" s="12"/>
      <c r="B58" s="25">
        <v>361.4</v>
      </c>
      <c r="C58" s="20" t="s">
        <v>130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2546666</v>
      </c>
      <c r="L58" s="46">
        <v>0</v>
      </c>
      <c r="M58" s="46">
        <v>0</v>
      </c>
      <c r="N58" s="46">
        <v>0</v>
      </c>
      <c r="O58" s="46">
        <f t="shared" si="13"/>
        <v>2546666</v>
      </c>
      <c r="P58" s="47">
        <f t="shared" si="9"/>
        <v>188.37680301797471</v>
      </c>
      <c r="Q58" s="9"/>
    </row>
    <row r="59" spans="1:17">
      <c r="A59" s="12"/>
      <c r="B59" s="25">
        <v>362</v>
      </c>
      <c r="C59" s="20" t="s">
        <v>72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66547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3"/>
        <v>66547</v>
      </c>
      <c r="P59" s="47">
        <f t="shared" si="9"/>
        <v>4.9224794733338264</v>
      </c>
      <c r="Q59" s="9"/>
    </row>
    <row r="60" spans="1:17">
      <c r="A60" s="12"/>
      <c r="B60" s="25">
        <v>364</v>
      </c>
      <c r="C60" s="20" t="s">
        <v>131</v>
      </c>
      <c r="D60" s="46">
        <v>13231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3"/>
        <v>13231</v>
      </c>
      <c r="P60" s="47">
        <f t="shared" si="9"/>
        <v>0.97869664916044086</v>
      </c>
      <c r="Q60" s="9"/>
    </row>
    <row r="61" spans="1:17">
      <c r="A61" s="12"/>
      <c r="B61" s="25">
        <v>365</v>
      </c>
      <c r="C61" s="20" t="s">
        <v>132</v>
      </c>
      <c r="D61" s="46">
        <v>1498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3"/>
        <v>1498</v>
      </c>
      <c r="P61" s="47">
        <f t="shared" si="9"/>
        <v>0.11080701235298469</v>
      </c>
      <c r="Q61" s="9"/>
    </row>
    <row r="62" spans="1:17">
      <c r="A62" s="12"/>
      <c r="B62" s="25">
        <v>366</v>
      </c>
      <c r="C62" s="20" t="s">
        <v>74</v>
      </c>
      <c r="D62" s="46">
        <v>1750</v>
      </c>
      <c r="E62" s="46">
        <v>40891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3"/>
        <v>42641</v>
      </c>
      <c r="P62" s="47">
        <f t="shared" si="9"/>
        <v>3.1541534137140319</v>
      </c>
      <c r="Q62" s="9"/>
    </row>
    <row r="63" spans="1:17">
      <c r="A63" s="12"/>
      <c r="B63" s="25">
        <v>368</v>
      </c>
      <c r="C63" s="20" t="s">
        <v>75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2649013</v>
      </c>
      <c r="L63" s="46">
        <v>0</v>
      </c>
      <c r="M63" s="46">
        <v>0</v>
      </c>
      <c r="N63" s="46">
        <v>0</v>
      </c>
      <c r="O63" s="46">
        <f t="shared" si="13"/>
        <v>2649013</v>
      </c>
      <c r="P63" s="47">
        <f t="shared" si="9"/>
        <v>195.94740735261485</v>
      </c>
      <c r="Q63" s="9"/>
    </row>
    <row r="64" spans="1:17">
      <c r="A64" s="12"/>
      <c r="B64" s="25">
        <v>369.3</v>
      </c>
      <c r="C64" s="20" t="s">
        <v>76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256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3"/>
        <v>256</v>
      </c>
      <c r="P64" s="47">
        <f t="shared" si="9"/>
        <v>1.8936311857385903E-2</v>
      </c>
      <c r="Q64" s="9"/>
    </row>
    <row r="65" spans="1:120">
      <c r="A65" s="12"/>
      <c r="B65" s="25">
        <v>369.9</v>
      </c>
      <c r="C65" s="20" t="s">
        <v>77</v>
      </c>
      <c r="D65" s="46">
        <v>-68621</v>
      </c>
      <c r="E65" s="46">
        <v>0</v>
      </c>
      <c r="F65" s="46">
        <v>0</v>
      </c>
      <c r="G65" s="46">
        <v>0</v>
      </c>
      <c r="H65" s="46">
        <v>0</v>
      </c>
      <c r="I65" s="46">
        <v>2142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3"/>
        <v>-66479</v>
      </c>
      <c r="P65" s="47">
        <f t="shared" si="9"/>
        <v>-4.9174495154967079</v>
      </c>
      <c r="Q65" s="9"/>
    </row>
    <row r="66" spans="1:120" ht="15.75">
      <c r="A66" s="29" t="s">
        <v>43</v>
      </c>
      <c r="B66" s="30"/>
      <c r="C66" s="31"/>
      <c r="D66" s="32">
        <f t="shared" ref="D66:N66" si="14">SUM(D67:D67)</f>
        <v>1478098</v>
      </c>
      <c r="E66" s="32">
        <f t="shared" si="14"/>
        <v>0</v>
      </c>
      <c r="F66" s="32">
        <f t="shared" si="14"/>
        <v>120884</v>
      </c>
      <c r="G66" s="32">
        <f t="shared" si="14"/>
        <v>1096667</v>
      </c>
      <c r="H66" s="32">
        <f t="shared" si="14"/>
        <v>0</v>
      </c>
      <c r="I66" s="32">
        <f t="shared" si="14"/>
        <v>285000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t="shared" si="14"/>
        <v>0</v>
      </c>
      <c r="O66" s="32">
        <f>SUM(D66:N66)</f>
        <v>2980649</v>
      </c>
      <c r="P66" s="45">
        <f t="shared" si="9"/>
        <v>220.47851172423995</v>
      </c>
      <c r="Q66" s="9"/>
    </row>
    <row r="67" spans="1:120" ht="15.75" thickBot="1">
      <c r="A67" s="12"/>
      <c r="B67" s="25">
        <v>381</v>
      </c>
      <c r="C67" s="20" t="s">
        <v>78</v>
      </c>
      <c r="D67" s="46">
        <v>1478098</v>
      </c>
      <c r="E67" s="46">
        <v>0</v>
      </c>
      <c r="F67" s="46">
        <v>120884</v>
      </c>
      <c r="G67" s="46">
        <v>1096667</v>
      </c>
      <c r="H67" s="46">
        <v>0</v>
      </c>
      <c r="I67" s="46">
        <v>285000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2980649</v>
      </c>
      <c r="P67" s="47">
        <f t="shared" si="9"/>
        <v>220.47851172423995</v>
      </c>
      <c r="Q67" s="9"/>
    </row>
    <row r="68" spans="1:120" ht="16.5" thickBot="1">
      <c r="A68" s="14" t="s">
        <v>59</v>
      </c>
      <c r="B68" s="23"/>
      <c r="C68" s="22"/>
      <c r="D68" s="15">
        <f t="shared" ref="D68:N68" si="15">SUM(D5,D14,D22,D33,D47,D54,D66)</f>
        <v>13228104</v>
      </c>
      <c r="E68" s="15">
        <f t="shared" si="15"/>
        <v>1797178</v>
      </c>
      <c r="F68" s="15">
        <f t="shared" si="15"/>
        <v>120884</v>
      </c>
      <c r="G68" s="15">
        <f t="shared" si="15"/>
        <v>1084273</v>
      </c>
      <c r="H68" s="15">
        <f t="shared" si="15"/>
        <v>0</v>
      </c>
      <c r="I68" s="15">
        <f t="shared" si="15"/>
        <v>13799942</v>
      </c>
      <c r="J68" s="15">
        <f t="shared" si="15"/>
        <v>0</v>
      </c>
      <c r="K68" s="15">
        <f t="shared" si="15"/>
        <v>10597237</v>
      </c>
      <c r="L68" s="15">
        <f t="shared" si="15"/>
        <v>0</v>
      </c>
      <c r="M68" s="15">
        <f t="shared" si="15"/>
        <v>0</v>
      </c>
      <c r="N68" s="15">
        <f t="shared" si="15"/>
        <v>0</v>
      </c>
      <c r="O68" s="15">
        <f>SUM(D68:N68)</f>
        <v>40627618</v>
      </c>
      <c r="P68" s="38">
        <f t="shared" si="9"/>
        <v>3005.2236112138471</v>
      </c>
      <c r="Q68" s="6"/>
      <c r="R68" s="2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</row>
    <row r="69" spans="1:120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9"/>
    </row>
    <row r="70" spans="1:120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8" t="s">
        <v>172</v>
      </c>
      <c r="N70" s="48"/>
      <c r="O70" s="48"/>
      <c r="P70" s="43">
        <v>13519</v>
      </c>
    </row>
    <row r="71" spans="1:120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1"/>
    </row>
    <row r="72" spans="1:120" ht="15.75" customHeight="1" thickBot="1">
      <c r="A72" s="52" t="s">
        <v>95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4"/>
    </row>
  </sheetData>
  <mergeCells count="10">
    <mergeCell ref="M70:O70"/>
    <mergeCell ref="A71:P71"/>
    <mergeCell ref="A72:P7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7183067</v>
      </c>
      <c r="E5" s="27">
        <f t="shared" si="0"/>
        <v>1361449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8544516</v>
      </c>
      <c r="O5" s="33">
        <f t="shared" ref="O5:O36" si="1">(N5/O$66)</f>
        <v>618.09288194444446</v>
      </c>
      <c r="P5" s="6"/>
    </row>
    <row r="6" spans="1:133">
      <c r="A6" s="12"/>
      <c r="B6" s="25">
        <v>311</v>
      </c>
      <c r="C6" s="20" t="s">
        <v>2</v>
      </c>
      <c r="D6" s="46">
        <v>5912053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5912053</v>
      </c>
      <c r="O6" s="47">
        <f t="shared" si="1"/>
        <v>427.66587094907408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446752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446752</v>
      </c>
      <c r="O7" s="47">
        <f t="shared" si="1"/>
        <v>32.317129629629626</v>
      </c>
      <c r="P7" s="9"/>
    </row>
    <row r="8" spans="1:133">
      <c r="A8" s="12"/>
      <c r="B8" s="25">
        <v>312.52</v>
      </c>
      <c r="C8" s="20" t="s">
        <v>117</v>
      </c>
      <c r="D8" s="46">
        <v>132844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132844</v>
      </c>
      <c r="O8" s="47">
        <f t="shared" si="1"/>
        <v>9.6096643518518512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914697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914697</v>
      </c>
      <c r="O9" s="47">
        <f t="shared" si="1"/>
        <v>66.167317708333329</v>
      </c>
      <c r="P9" s="9"/>
    </row>
    <row r="10" spans="1:133">
      <c r="A10" s="12"/>
      <c r="B10" s="25">
        <v>314.10000000000002</v>
      </c>
      <c r="C10" s="20" t="s">
        <v>13</v>
      </c>
      <c r="D10" s="46">
        <v>499712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499712</v>
      </c>
      <c r="O10" s="47">
        <f t="shared" si="1"/>
        <v>36.148148148148145</v>
      </c>
      <c r="P10" s="9"/>
    </row>
    <row r="11" spans="1:133">
      <c r="A11" s="12"/>
      <c r="B11" s="25">
        <v>314.39999999999998</v>
      </c>
      <c r="C11" s="20" t="s">
        <v>14</v>
      </c>
      <c r="D11" s="46">
        <v>3203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3203</v>
      </c>
      <c r="O11" s="47">
        <f t="shared" si="1"/>
        <v>0.23169849537037038</v>
      </c>
      <c r="P11" s="9"/>
    </row>
    <row r="12" spans="1:133">
      <c r="A12" s="12"/>
      <c r="B12" s="25">
        <v>314.8</v>
      </c>
      <c r="C12" s="20" t="s">
        <v>16</v>
      </c>
      <c r="D12" s="46">
        <v>10918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10918</v>
      </c>
      <c r="O12" s="47">
        <f t="shared" si="1"/>
        <v>0.78978587962962965</v>
      </c>
      <c r="P12" s="9"/>
    </row>
    <row r="13" spans="1:133">
      <c r="A13" s="12"/>
      <c r="B13" s="25">
        <v>315</v>
      </c>
      <c r="C13" s="20" t="s">
        <v>118</v>
      </c>
      <c r="D13" s="46">
        <v>489444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489444</v>
      </c>
      <c r="O13" s="47">
        <f t="shared" si="1"/>
        <v>35.405381944444443</v>
      </c>
      <c r="P13" s="9"/>
    </row>
    <row r="14" spans="1:133">
      <c r="A14" s="12"/>
      <c r="B14" s="25">
        <v>316</v>
      </c>
      <c r="C14" s="20" t="s">
        <v>119</v>
      </c>
      <c r="D14" s="46">
        <v>134893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134893</v>
      </c>
      <c r="O14" s="47">
        <f t="shared" si="1"/>
        <v>9.7578848379629637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SUM(D16:D21)</f>
        <v>905754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807000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2" si="4">SUM(D15:M15)</f>
        <v>1712754</v>
      </c>
      <c r="O15" s="45">
        <f t="shared" si="1"/>
        <v>123.89713541666667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274757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274757</v>
      </c>
      <c r="O16" s="47">
        <f t="shared" si="1"/>
        <v>19.875361689814813</v>
      </c>
      <c r="P16" s="9"/>
    </row>
    <row r="17" spans="1:16">
      <c r="A17" s="12"/>
      <c r="B17" s="25">
        <v>323.10000000000002</v>
      </c>
      <c r="C17" s="20" t="s">
        <v>20</v>
      </c>
      <c r="D17" s="46">
        <v>787139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787139</v>
      </c>
      <c r="O17" s="47">
        <f t="shared" si="1"/>
        <v>56.940031828703702</v>
      </c>
      <c r="P17" s="9"/>
    </row>
    <row r="18" spans="1:16">
      <c r="A18" s="12"/>
      <c r="B18" s="25">
        <v>323.39999999999998</v>
      </c>
      <c r="C18" s="20" t="s">
        <v>21</v>
      </c>
      <c r="D18" s="46">
        <v>65875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65875</v>
      </c>
      <c r="O18" s="47">
        <f t="shared" si="1"/>
        <v>4.7652633101851851</v>
      </c>
      <c r="P18" s="9"/>
    </row>
    <row r="19" spans="1:16">
      <c r="A19" s="12"/>
      <c r="B19" s="25">
        <v>323.7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9000</v>
      </c>
      <c r="O19" s="47">
        <f t="shared" si="1"/>
        <v>0.65104166666666663</v>
      </c>
      <c r="P19" s="9"/>
    </row>
    <row r="20" spans="1:16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427040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427040</v>
      </c>
      <c r="O20" s="47">
        <f t="shared" si="1"/>
        <v>30.891203703703702</v>
      </c>
      <c r="P20" s="9"/>
    </row>
    <row r="21" spans="1:16">
      <c r="A21" s="12"/>
      <c r="B21" s="25">
        <v>329</v>
      </c>
      <c r="C21" s="20" t="s">
        <v>25</v>
      </c>
      <c r="D21" s="46">
        <v>52740</v>
      </c>
      <c r="E21" s="46">
        <v>0</v>
      </c>
      <c r="F21" s="46">
        <v>0</v>
      </c>
      <c r="G21" s="46">
        <v>0</v>
      </c>
      <c r="H21" s="46">
        <v>0</v>
      </c>
      <c r="I21" s="46">
        <v>96203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148943</v>
      </c>
      <c r="O21" s="47">
        <f t="shared" si="1"/>
        <v>10.774233217592593</v>
      </c>
      <c r="P21" s="9"/>
    </row>
    <row r="22" spans="1:16" ht="15.75">
      <c r="A22" s="29" t="s">
        <v>27</v>
      </c>
      <c r="B22" s="30"/>
      <c r="C22" s="31"/>
      <c r="D22" s="32">
        <f t="shared" ref="D22:M22" si="5">SUM(D23:D31)</f>
        <v>1997829</v>
      </c>
      <c r="E22" s="32">
        <f t="shared" si="5"/>
        <v>96871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4613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2099313</v>
      </c>
      <c r="O22" s="45">
        <f t="shared" si="1"/>
        <v>151.86002604166666</v>
      </c>
      <c r="P22" s="10"/>
    </row>
    <row r="23" spans="1:16">
      <c r="A23" s="12"/>
      <c r="B23" s="25">
        <v>331.1</v>
      </c>
      <c r="C23" s="20" t="s">
        <v>97</v>
      </c>
      <c r="D23" s="46">
        <v>50570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50570</v>
      </c>
      <c r="O23" s="47">
        <f t="shared" si="1"/>
        <v>3.6581307870370372</v>
      </c>
      <c r="P23" s="9"/>
    </row>
    <row r="24" spans="1:16">
      <c r="A24" s="12"/>
      <c r="B24" s="25">
        <v>334.1</v>
      </c>
      <c r="C24" s="20" t="s">
        <v>152</v>
      </c>
      <c r="D24" s="46">
        <v>22350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22350</v>
      </c>
      <c r="O24" s="47">
        <f t="shared" si="1"/>
        <v>1.6167534722222223</v>
      </c>
      <c r="P24" s="9"/>
    </row>
    <row r="25" spans="1:16">
      <c r="A25" s="12"/>
      <c r="B25" s="25">
        <v>334.35</v>
      </c>
      <c r="C25" s="20" t="s">
        <v>98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4613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4613</v>
      </c>
      <c r="O25" s="47">
        <f t="shared" si="1"/>
        <v>0.33369502314814814</v>
      </c>
      <c r="P25" s="9"/>
    </row>
    <row r="26" spans="1:16">
      <c r="A26" s="12"/>
      <c r="B26" s="25">
        <v>335.12</v>
      </c>
      <c r="C26" s="20" t="s">
        <v>120</v>
      </c>
      <c r="D26" s="46">
        <v>354408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354408</v>
      </c>
      <c r="O26" s="47">
        <f t="shared" si="1"/>
        <v>25.637152777777779</v>
      </c>
      <c r="P26" s="9"/>
    </row>
    <row r="27" spans="1:16">
      <c r="A27" s="12"/>
      <c r="B27" s="25">
        <v>335.14</v>
      </c>
      <c r="C27" s="20" t="s">
        <v>121</v>
      </c>
      <c r="D27" s="46">
        <v>7480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7480</v>
      </c>
      <c r="O27" s="47">
        <f t="shared" si="1"/>
        <v>0.54108796296296291</v>
      </c>
      <c r="P27" s="9"/>
    </row>
    <row r="28" spans="1:16">
      <c r="A28" s="12"/>
      <c r="B28" s="25">
        <v>335.15</v>
      </c>
      <c r="C28" s="20" t="s">
        <v>122</v>
      </c>
      <c r="D28" s="46">
        <v>29909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29909</v>
      </c>
      <c r="O28" s="47">
        <f t="shared" si="1"/>
        <v>2.1635561342592591</v>
      </c>
      <c r="P28" s="9"/>
    </row>
    <row r="29" spans="1:16">
      <c r="A29" s="12"/>
      <c r="B29" s="25">
        <v>335.18</v>
      </c>
      <c r="C29" s="20" t="s">
        <v>123</v>
      </c>
      <c r="D29" s="46">
        <v>1429578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1429578</v>
      </c>
      <c r="O29" s="47">
        <f t="shared" si="1"/>
        <v>103.41276041666667</v>
      </c>
      <c r="P29" s="9"/>
    </row>
    <row r="30" spans="1:16">
      <c r="A30" s="12"/>
      <c r="B30" s="25">
        <v>335.49</v>
      </c>
      <c r="C30" s="20" t="s">
        <v>35</v>
      </c>
      <c r="D30" s="46">
        <v>103534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103534</v>
      </c>
      <c r="O30" s="47">
        <f t="shared" si="1"/>
        <v>7.4894386574074074</v>
      </c>
      <c r="P30" s="9"/>
    </row>
    <row r="31" spans="1:16">
      <c r="A31" s="12"/>
      <c r="B31" s="25">
        <v>338</v>
      </c>
      <c r="C31" s="20" t="s">
        <v>157</v>
      </c>
      <c r="D31" s="46">
        <v>0</v>
      </c>
      <c r="E31" s="46">
        <v>96871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96871</v>
      </c>
      <c r="O31" s="47">
        <f t="shared" si="1"/>
        <v>7.0074508101851851</v>
      </c>
      <c r="P31" s="9"/>
    </row>
    <row r="32" spans="1:16" ht="15.75">
      <c r="A32" s="29" t="s">
        <v>41</v>
      </c>
      <c r="B32" s="30"/>
      <c r="C32" s="31"/>
      <c r="D32" s="32">
        <f t="shared" ref="D32:M32" si="6">SUM(D33:D45)</f>
        <v>759600</v>
      </c>
      <c r="E32" s="32">
        <f t="shared" si="6"/>
        <v>52823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12187934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13000357</v>
      </c>
      <c r="O32" s="45">
        <f t="shared" si="1"/>
        <v>940.4193431712963</v>
      </c>
      <c r="P32" s="10"/>
    </row>
    <row r="33" spans="1:16">
      <c r="A33" s="12"/>
      <c r="B33" s="25">
        <v>341.9</v>
      </c>
      <c r="C33" s="20" t="s">
        <v>125</v>
      </c>
      <c r="D33" s="46">
        <v>6997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5" si="7">SUM(D33:M33)</f>
        <v>6997</v>
      </c>
      <c r="O33" s="47">
        <f t="shared" si="1"/>
        <v>0.50614872685185186</v>
      </c>
      <c r="P33" s="9"/>
    </row>
    <row r="34" spans="1:16">
      <c r="A34" s="12"/>
      <c r="B34" s="25">
        <v>342.4</v>
      </c>
      <c r="C34" s="20" t="s">
        <v>46</v>
      </c>
      <c r="D34" s="46">
        <v>56932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56932</v>
      </c>
      <c r="O34" s="47">
        <f t="shared" si="1"/>
        <v>4.1183449074074074</v>
      </c>
      <c r="P34" s="9"/>
    </row>
    <row r="35" spans="1:16">
      <c r="A35" s="12"/>
      <c r="B35" s="25">
        <v>342.9</v>
      </c>
      <c r="C35" s="20" t="s">
        <v>47</v>
      </c>
      <c r="D35" s="46">
        <v>328781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328781</v>
      </c>
      <c r="O35" s="47">
        <f t="shared" si="1"/>
        <v>23.783347800925927</v>
      </c>
      <c r="P35" s="9"/>
    </row>
    <row r="36" spans="1:16">
      <c r="A36" s="12"/>
      <c r="B36" s="25">
        <v>343.3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3574960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3574960</v>
      </c>
      <c r="O36" s="47">
        <f t="shared" si="1"/>
        <v>258.60532407407408</v>
      </c>
      <c r="P36" s="9"/>
    </row>
    <row r="37" spans="1:16">
      <c r="A37" s="12"/>
      <c r="B37" s="25">
        <v>343.4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1964819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1964819</v>
      </c>
      <c r="O37" s="47">
        <f t="shared" ref="O37:O64" si="8">(N37/O$66)</f>
        <v>142.13100405092592</v>
      </c>
      <c r="P37" s="9"/>
    </row>
    <row r="38" spans="1:16">
      <c r="A38" s="12"/>
      <c r="B38" s="25">
        <v>343.5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5753379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5753379</v>
      </c>
      <c r="O38" s="47">
        <f t="shared" si="8"/>
        <v>416.18771701388891</v>
      </c>
      <c r="P38" s="9"/>
    </row>
    <row r="39" spans="1:16">
      <c r="A39" s="12"/>
      <c r="B39" s="25">
        <v>343.7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894776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894776</v>
      </c>
      <c r="O39" s="47">
        <f t="shared" si="8"/>
        <v>64.726273148148152</v>
      </c>
      <c r="P39" s="9"/>
    </row>
    <row r="40" spans="1:16">
      <c r="A40" s="12"/>
      <c r="B40" s="25">
        <v>344.5</v>
      </c>
      <c r="C40" s="20" t="s">
        <v>126</v>
      </c>
      <c r="D40" s="46">
        <v>7074</v>
      </c>
      <c r="E40" s="46">
        <v>52823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59897</v>
      </c>
      <c r="O40" s="47">
        <f t="shared" si="8"/>
        <v>4.3328269675925926</v>
      </c>
      <c r="P40" s="9"/>
    </row>
    <row r="41" spans="1:16">
      <c r="A41" s="12"/>
      <c r="B41" s="25">
        <v>344.9</v>
      </c>
      <c r="C41" s="20" t="s">
        <v>127</v>
      </c>
      <c r="D41" s="46">
        <v>60274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60274</v>
      </c>
      <c r="O41" s="47">
        <f t="shared" si="8"/>
        <v>4.3600983796296298</v>
      </c>
      <c r="P41" s="9"/>
    </row>
    <row r="42" spans="1:16">
      <c r="A42" s="12"/>
      <c r="B42" s="25">
        <v>346.4</v>
      </c>
      <c r="C42" s="20" t="s">
        <v>55</v>
      </c>
      <c r="D42" s="46">
        <v>8866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8866</v>
      </c>
      <c r="O42" s="47">
        <f t="shared" si="8"/>
        <v>0.64134837962962965</v>
      </c>
      <c r="P42" s="9"/>
    </row>
    <row r="43" spans="1:16">
      <c r="A43" s="12"/>
      <c r="B43" s="25">
        <v>347.2</v>
      </c>
      <c r="C43" s="20" t="s">
        <v>56</v>
      </c>
      <c r="D43" s="46">
        <v>244356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244356</v>
      </c>
      <c r="O43" s="47">
        <f t="shared" si="8"/>
        <v>17.676215277777779</v>
      </c>
      <c r="P43" s="9"/>
    </row>
    <row r="44" spans="1:16">
      <c r="A44" s="12"/>
      <c r="B44" s="25">
        <v>347.4</v>
      </c>
      <c r="C44" s="20" t="s">
        <v>57</v>
      </c>
      <c r="D44" s="46">
        <v>5325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5325</v>
      </c>
      <c r="O44" s="47">
        <f t="shared" si="8"/>
        <v>0.38519965277777779</v>
      </c>
      <c r="P44" s="9"/>
    </row>
    <row r="45" spans="1:16">
      <c r="A45" s="12"/>
      <c r="B45" s="25">
        <v>347.5</v>
      </c>
      <c r="C45" s="20" t="s">
        <v>58</v>
      </c>
      <c r="D45" s="46">
        <v>40995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40995</v>
      </c>
      <c r="O45" s="47">
        <f t="shared" si="8"/>
        <v>2.9654947916666665</v>
      </c>
      <c r="P45" s="9"/>
    </row>
    <row r="46" spans="1:16" ht="15.75">
      <c r="A46" s="29" t="s">
        <v>42</v>
      </c>
      <c r="B46" s="30"/>
      <c r="C46" s="31"/>
      <c r="D46" s="32">
        <f t="shared" ref="D46:M46" si="9">SUM(D47:D51)</f>
        <v>52945</v>
      </c>
      <c r="E46" s="32">
        <f t="shared" si="9"/>
        <v>20766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ref="N46:N53" si="10">SUM(D46:M46)</f>
        <v>73711</v>
      </c>
      <c r="O46" s="45">
        <f t="shared" si="8"/>
        <v>5.3321035879629628</v>
      </c>
      <c r="P46" s="10"/>
    </row>
    <row r="47" spans="1:16">
      <c r="A47" s="13"/>
      <c r="B47" s="39">
        <v>351.3</v>
      </c>
      <c r="C47" s="21" t="s">
        <v>63</v>
      </c>
      <c r="D47" s="46">
        <v>0</v>
      </c>
      <c r="E47" s="46">
        <v>3269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3269</v>
      </c>
      <c r="O47" s="47">
        <f t="shared" si="8"/>
        <v>0.23647280092592593</v>
      </c>
      <c r="P47" s="9"/>
    </row>
    <row r="48" spans="1:16">
      <c r="A48" s="13"/>
      <c r="B48" s="39">
        <v>351.5</v>
      </c>
      <c r="C48" s="21" t="s">
        <v>64</v>
      </c>
      <c r="D48" s="46">
        <v>31175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31175</v>
      </c>
      <c r="O48" s="47">
        <f t="shared" si="8"/>
        <v>2.2551359953703702</v>
      </c>
      <c r="P48" s="9"/>
    </row>
    <row r="49" spans="1:119">
      <c r="A49" s="13"/>
      <c r="B49" s="39">
        <v>351.7</v>
      </c>
      <c r="C49" s="21" t="s">
        <v>128</v>
      </c>
      <c r="D49" s="46">
        <v>0</v>
      </c>
      <c r="E49" s="46">
        <v>17497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17497</v>
      </c>
      <c r="O49" s="47">
        <f t="shared" si="8"/>
        <v>1.265697337962963</v>
      </c>
      <c r="P49" s="9"/>
    </row>
    <row r="50" spans="1:119">
      <c r="A50" s="13"/>
      <c r="B50" s="39">
        <v>354</v>
      </c>
      <c r="C50" s="21" t="s">
        <v>65</v>
      </c>
      <c r="D50" s="46">
        <v>21720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21720</v>
      </c>
      <c r="O50" s="47">
        <f t="shared" si="8"/>
        <v>1.5711805555555556</v>
      </c>
      <c r="P50" s="9"/>
    </row>
    <row r="51" spans="1:119">
      <c r="A51" s="13"/>
      <c r="B51" s="39">
        <v>359</v>
      </c>
      <c r="C51" s="21" t="s">
        <v>92</v>
      </c>
      <c r="D51" s="46">
        <v>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50</v>
      </c>
      <c r="O51" s="47">
        <f t="shared" si="8"/>
        <v>3.6168981481481482E-3</v>
      </c>
      <c r="P51" s="9"/>
    </row>
    <row r="52" spans="1:119" ht="15.75">
      <c r="A52" s="29" t="s">
        <v>3</v>
      </c>
      <c r="B52" s="30"/>
      <c r="C52" s="31"/>
      <c r="D52" s="32">
        <f t="shared" ref="D52:M52" si="11">SUM(D53:D61)</f>
        <v>314959</v>
      </c>
      <c r="E52" s="32">
        <f t="shared" si="11"/>
        <v>-9708</v>
      </c>
      <c r="F52" s="32">
        <f t="shared" si="11"/>
        <v>0</v>
      </c>
      <c r="G52" s="32">
        <f t="shared" si="11"/>
        <v>81604</v>
      </c>
      <c r="H52" s="32">
        <f t="shared" si="11"/>
        <v>0</v>
      </c>
      <c r="I52" s="32">
        <f t="shared" si="11"/>
        <v>236994</v>
      </c>
      <c r="J52" s="32">
        <f t="shared" si="11"/>
        <v>0</v>
      </c>
      <c r="K52" s="32">
        <f t="shared" si="11"/>
        <v>4375067</v>
      </c>
      <c r="L52" s="32">
        <f t="shared" si="11"/>
        <v>0</v>
      </c>
      <c r="M52" s="32">
        <f t="shared" si="11"/>
        <v>0</v>
      </c>
      <c r="N52" s="32">
        <f t="shared" si="10"/>
        <v>4998916</v>
      </c>
      <c r="O52" s="45">
        <f t="shared" si="8"/>
        <v>361.61140046296299</v>
      </c>
      <c r="P52" s="10"/>
    </row>
    <row r="53" spans="1:119">
      <c r="A53" s="12"/>
      <c r="B53" s="25">
        <v>361.1</v>
      </c>
      <c r="C53" s="20" t="s">
        <v>68</v>
      </c>
      <c r="D53" s="46">
        <v>292108</v>
      </c>
      <c r="E53" s="46">
        <v>-32216</v>
      </c>
      <c r="F53" s="46">
        <v>0</v>
      </c>
      <c r="G53" s="46">
        <v>81604</v>
      </c>
      <c r="H53" s="46">
        <v>0</v>
      </c>
      <c r="I53" s="46">
        <v>193742</v>
      </c>
      <c r="J53" s="46">
        <v>0</v>
      </c>
      <c r="K53" s="46">
        <v>171247</v>
      </c>
      <c r="L53" s="46">
        <v>0</v>
      </c>
      <c r="M53" s="46">
        <v>0</v>
      </c>
      <c r="N53" s="46">
        <f t="shared" si="10"/>
        <v>706485</v>
      </c>
      <c r="O53" s="47">
        <f t="shared" si="8"/>
        <v>51.105685763888886</v>
      </c>
      <c r="P53" s="9"/>
    </row>
    <row r="54" spans="1:119">
      <c r="A54" s="12"/>
      <c r="B54" s="25">
        <v>361.2</v>
      </c>
      <c r="C54" s="20" t="s">
        <v>69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655478</v>
      </c>
      <c r="L54" s="46">
        <v>0</v>
      </c>
      <c r="M54" s="46">
        <v>0</v>
      </c>
      <c r="N54" s="46">
        <f t="shared" ref="N54:N61" si="12">SUM(D54:M54)</f>
        <v>655478</v>
      </c>
      <c r="O54" s="47">
        <f t="shared" si="8"/>
        <v>47.415943287037038</v>
      </c>
      <c r="P54" s="9"/>
    </row>
    <row r="55" spans="1:119">
      <c r="A55" s="12"/>
      <c r="B55" s="25">
        <v>361.3</v>
      </c>
      <c r="C55" s="20" t="s">
        <v>70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767745</v>
      </c>
      <c r="L55" s="46">
        <v>0</v>
      </c>
      <c r="M55" s="46">
        <v>0</v>
      </c>
      <c r="N55" s="46">
        <f t="shared" si="12"/>
        <v>767745</v>
      </c>
      <c r="O55" s="47">
        <f t="shared" si="8"/>
        <v>55.537109375</v>
      </c>
      <c r="P55" s="9"/>
    </row>
    <row r="56" spans="1:119">
      <c r="A56" s="12"/>
      <c r="B56" s="25">
        <v>361.4</v>
      </c>
      <c r="C56" s="20" t="s">
        <v>130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281692</v>
      </c>
      <c r="L56" s="46">
        <v>0</v>
      </c>
      <c r="M56" s="46">
        <v>0</v>
      </c>
      <c r="N56" s="46">
        <f t="shared" si="12"/>
        <v>281692</v>
      </c>
      <c r="O56" s="47">
        <f t="shared" si="8"/>
        <v>20.377025462962962</v>
      </c>
      <c r="P56" s="9"/>
    </row>
    <row r="57" spans="1:119">
      <c r="A57" s="12"/>
      <c r="B57" s="25">
        <v>362</v>
      </c>
      <c r="C57" s="20" t="s">
        <v>72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41031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41031</v>
      </c>
      <c r="O57" s="47">
        <f t="shared" si="8"/>
        <v>2.9680989583333335</v>
      </c>
      <c r="P57" s="9"/>
    </row>
    <row r="58" spans="1:119">
      <c r="A58" s="12"/>
      <c r="B58" s="25">
        <v>366</v>
      </c>
      <c r="C58" s="20" t="s">
        <v>74</v>
      </c>
      <c r="D58" s="46">
        <v>1178</v>
      </c>
      <c r="E58" s="46">
        <v>22508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23686</v>
      </c>
      <c r="O58" s="47">
        <f t="shared" si="8"/>
        <v>1.7133969907407407</v>
      </c>
      <c r="P58" s="9"/>
    </row>
    <row r="59" spans="1:119">
      <c r="A59" s="12"/>
      <c r="B59" s="25">
        <v>368</v>
      </c>
      <c r="C59" s="20" t="s">
        <v>75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2498905</v>
      </c>
      <c r="L59" s="46">
        <v>0</v>
      </c>
      <c r="M59" s="46">
        <v>0</v>
      </c>
      <c r="N59" s="46">
        <f t="shared" si="12"/>
        <v>2498905</v>
      </c>
      <c r="O59" s="47">
        <f t="shared" si="8"/>
        <v>180.76569733796296</v>
      </c>
      <c r="P59" s="9"/>
    </row>
    <row r="60" spans="1:119">
      <c r="A60" s="12"/>
      <c r="B60" s="25">
        <v>369.3</v>
      </c>
      <c r="C60" s="20" t="s">
        <v>76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77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77</v>
      </c>
      <c r="O60" s="47">
        <f t="shared" si="8"/>
        <v>5.5700231481481477E-3</v>
      </c>
      <c r="P60" s="9"/>
    </row>
    <row r="61" spans="1:119">
      <c r="A61" s="12"/>
      <c r="B61" s="25">
        <v>369.9</v>
      </c>
      <c r="C61" s="20" t="s">
        <v>77</v>
      </c>
      <c r="D61" s="46">
        <v>21673</v>
      </c>
      <c r="E61" s="46">
        <v>0</v>
      </c>
      <c r="F61" s="46">
        <v>0</v>
      </c>
      <c r="G61" s="46">
        <v>0</v>
      </c>
      <c r="H61" s="46">
        <v>0</v>
      </c>
      <c r="I61" s="46">
        <v>2144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23817</v>
      </c>
      <c r="O61" s="47">
        <f t="shared" si="8"/>
        <v>1.7228732638888888</v>
      </c>
      <c r="P61" s="9"/>
    </row>
    <row r="62" spans="1:119" ht="15.75">
      <c r="A62" s="29" t="s">
        <v>43</v>
      </c>
      <c r="B62" s="30"/>
      <c r="C62" s="31"/>
      <c r="D62" s="32">
        <f t="shared" ref="D62:M62" si="13">SUM(D63:D63)</f>
        <v>1341608</v>
      </c>
      <c r="E62" s="32">
        <f t="shared" si="13"/>
        <v>0</v>
      </c>
      <c r="F62" s="32">
        <f t="shared" si="13"/>
        <v>118458</v>
      </c>
      <c r="G62" s="32">
        <f t="shared" si="13"/>
        <v>1170000</v>
      </c>
      <c r="H62" s="32">
        <f t="shared" si="13"/>
        <v>0</v>
      </c>
      <c r="I62" s="32">
        <f t="shared" si="13"/>
        <v>285000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>SUM(D62:M62)</f>
        <v>2915066</v>
      </c>
      <c r="O62" s="45">
        <f t="shared" si="8"/>
        <v>210.86993634259258</v>
      </c>
      <c r="P62" s="9"/>
    </row>
    <row r="63" spans="1:119" ht="15.75" thickBot="1">
      <c r="A63" s="12"/>
      <c r="B63" s="25">
        <v>381</v>
      </c>
      <c r="C63" s="20" t="s">
        <v>78</v>
      </c>
      <c r="D63" s="46">
        <v>1341608</v>
      </c>
      <c r="E63" s="46">
        <v>0</v>
      </c>
      <c r="F63" s="46">
        <v>118458</v>
      </c>
      <c r="G63" s="46">
        <v>1170000</v>
      </c>
      <c r="H63" s="46">
        <v>0</v>
      </c>
      <c r="I63" s="46">
        <v>285000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2915066</v>
      </c>
      <c r="O63" s="47">
        <f t="shared" si="8"/>
        <v>210.86993634259258</v>
      </c>
      <c r="P63" s="9"/>
    </row>
    <row r="64" spans="1:119" ht="16.5" thickBot="1">
      <c r="A64" s="14" t="s">
        <v>59</v>
      </c>
      <c r="B64" s="23"/>
      <c r="C64" s="22"/>
      <c r="D64" s="15">
        <f t="shared" ref="D64:M64" si="14">SUM(D5,D15,D22,D32,D46,D52,D62)</f>
        <v>12555762</v>
      </c>
      <c r="E64" s="15">
        <f t="shared" si="14"/>
        <v>1522201</v>
      </c>
      <c r="F64" s="15">
        <f t="shared" si="14"/>
        <v>118458</v>
      </c>
      <c r="G64" s="15">
        <f t="shared" si="14"/>
        <v>1251604</v>
      </c>
      <c r="H64" s="15">
        <f t="shared" si="14"/>
        <v>0</v>
      </c>
      <c r="I64" s="15">
        <f t="shared" si="14"/>
        <v>13521541</v>
      </c>
      <c r="J64" s="15">
        <f t="shared" si="14"/>
        <v>0</v>
      </c>
      <c r="K64" s="15">
        <f t="shared" si="14"/>
        <v>4375067</v>
      </c>
      <c r="L64" s="15">
        <f t="shared" si="14"/>
        <v>0</v>
      </c>
      <c r="M64" s="15">
        <f t="shared" si="14"/>
        <v>0</v>
      </c>
      <c r="N64" s="15">
        <f>SUM(D64:M64)</f>
        <v>33344633</v>
      </c>
      <c r="O64" s="38">
        <f t="shared" si="8"/>
        <v>2412.0828269675926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158</v>
      </c>
      <c r="M66" s="48"/>
      <c r="N66" s="48"/>
      <c r="O66" s="43">
        <v>13824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95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6701644</v>
      </c>
      <c r="E5" s="27">
        <f t="shared" si="0"/>
        <v>1531684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8233328</v>
      </c>
      <c r="O5" s="33">
        <f t="shared" ref="O5:O36" si="1">(N5/O$70)</f>
        <v>596.96403712296978</v>
      </c>
      <c r="P5" s="6"/>
    </row>
    <row r="6" spans="1:133">
      <c r="A6" s="12"/>
      <c r="B6" s="25">
        <v>311</v>
      </c>
      <c r="C6" s="20" t="s">
        <v>2</v>
      </c>
      <c r="D6" s="46">
        <v>5519446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5519446</v>
      </c>
      <c r="O6" s="47">
        <f t="shared" si="1"/>
        <v>400.19185034802786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120622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120622</v>
      </c>
      <c r="O7" s="47">
        <f t="shared" si="1"/>
        <v>8.7457946635730863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486678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486678</v>
      </c>
      <c r="O8" s="47">
        <f t="shared" si="1"/>
        <v>35.286977958236662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924384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924384</v>
      </c>
      <c r="O9" s="47">
        <f t="shared" si="1"/>
        <v>67.023201856148489</v>
      </c>
      <c r="P9" s="9"/>
    </row>
    <row r="10" spans="1:133">
      <c r="A10" s="12"/>
      <c r="B10" s="25">
        <v>314.10000000000002</v>
      </c>
      <c r="C10" s="20" t="s">
        <v>13</v>
      </c>
      <c r="D10" s="46">
        <v>587563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587563</v>
      </c>
      <c r="O10" s="47">
        <f t="shared" si="1"/>
        <v>42.601725638051043</v>
      </c>
      <c r="P10" s="9"/>
    </row>
    <row r="11" spans="1:133">
      <c r="A11" s="12"/>
      <c r="B11" s="25">
        <v>314.39999999999998</v>
      </c>
      <c r="C11" s="20" t="s">
        <v>14</v>
      </c>
      <c r="D11" s="46">
        <v>1213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1213</v>
      </c>
      <c r="O11" s="47">
        <f t="shared" si="1"/>
        <v>8.7949535962877023E-2</v>
      </c>
      <c r="P11" s="9"/>
    </row>
    <row r="12" spans="1:133">
      <c r="A12" s="12"/>
      <c r="B12" s="25">
        <v>314.8</v>
      </c>
      <c r="C12" s="20" t="s">
        <v>16</v>
      </c>
      <c r="D12" s="46">
        <v>11305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11305</v>
      </c>
      <c r="O12" s="47">
        <f t="shared" si="1"/>
        <v>0.81967807424593964</v>
      </c>
      <c r="P12" s="9"/>
    </row>
    <row r="13" spans="1:133">
      <c r="A13" s="12"/>
      <c r="B13" s="25">
        <v>315</v>
      </c>
      <c r="C13" s="20" t="s">
        <v>118</v>
      </c>
      <c r="D13" s="46">
        <v>484505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484505</v>
      </c>
      <c r="O13" s="47">
        <f t="shared" si="1"/>
        <v>35.129422853828309</v>
      </c>
      <c r="P13" s="9"/>
    </row>
    <row r="14" spans="1:133">
      <c r="A14" s="12"/>
      <c r="B14" s="25">
        <v>316</v>
      </c>
      <c r="C14" s="20" t="s">
        <v>119</v>
      </c>
      <c r="D14" s="46">
        <v>97612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97612</v>
      </c>
      <c r="O14" s="47">
        <f t="shared" si="1"/>
        <v>7.0774361948955917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SUM(D16:D22)</f>
        <v>795447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1338325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7" si="4">SUM(D15:M15)</f>
        <v>2133772</v>
      </c>
      <c r="O15" s="45">
        <f t="shared" si="1"/>
        <v>154.71084686774941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363119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363119</v>
      </c>
      <c r="O16" s="47">
        <f t="shared" si="1"/>
        <v>26.328233758700698</v>
      </c>
      <c r="P16" s="9"/>
    </row>
    <row r="17" spans="1:16">
      <c r="A17" s="12"/>
      <c r="B17" s="25">
        <v>323.10000000000002</v>
      </c>
      <c r="C17" s="20" t="s">
        <v>20</v>
      </c>
      <c r="D17" s="46">
        <v>724876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724876</v>
      </c>
      <c r="O17" s="47">
        <f t="shared" si="1"/>
        <v>52.557714617169374</v>
      </c>
      <c r="P17" s="9"/>
    </row>
    <row r="18" spans="1:16">
      <c r="A18" s="12"/>
      <c r="B18" s="25">
        <v>323.39999999999998</v>
      </c>
      <c r="C18" s="20" t="s">
        <v>21</v>
      </c>
      <c r="D18" s="46">
        <v>9871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9871</v>
      </c>
      <c r="O18" s="47">
        <f t="shared" si="1"/>
        <v>0.71570475638051045</v>
      </c>
      <c r="P18" s="9"/>
    </row>
    <row r="19" spans="1:16">
      <c r="A19" s="12"/>
      <c r="B19" s="25">
        <v>323.7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13500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13500</v>
      </c>
      <c r="O19" s="47">
        <f t="shared" si="1"/>
        <v>0.97882830626450112</v>
      </c>
      <c r="P19" s="9"/>
    </row>
    <row r="20" spans="1:16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543734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543734</v>
      </c>
      <c r="O20" s="47">
        <f t="shared" si="1"/>
        <v>39.423868909512763</v>
      </c>
      <c r="P20" s="9"/>
    </row>
    <row r="21" spans="1:16">
      <c r="A21" s="12"/>
      <c r="B21" s="25">
        <v>324.22000000000003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264705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264705</v>
      </c>
      <c r="O21" s="47">
        <f t="shared" si="1"/>
        <v>19.192647911832946</v>
      </c>
      <c r="P21" s="9"/>
    </row>
    <row r="22" spans="1:16">
      <c r="A22" s="12"/>
      <c r="B22" s="25">
        <v>329</v>
      </c>
      <c r="C22" s="20" t="s">
        <v>25</v>
      </c>
      <c r="D22" s="46">
        <v>60700</v>
      </c>
      <c r="E22" s="46">
        <v>0</v>
      </c>
      <c r="F22" s="46">
        <v>0</v>
      </c>
      <c r="G22" s="46">
        <v>0</v>
      </c>
      <c r="H22" s="46">
        <v>0</v>
      </c>
      <c r="I22" s="46">
        <v>153267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213967</v>
      </c>
      <c r="O22" s="47">
        <f t="shared" si="1"/>
        <v>15.513848607888631</v>
      </c>
      <c r="P22" s="9"/>
    </row>
    <row r="23" spans="1:16" ht="15.75">
      <c r="A23" s="29" t="s">
        <v>27</v>
      </c>
      <c r="B23" s="30"/>
      <c r="C23" s="31"/>
      <c r="D23" s="32">
        <f t="shared" ref="D23:M23" si="5">SUM(D24:D34)</f>
        <v>2224730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731746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2956476</v>
      </c>
      <c r="O23" s="45">
        <f t="shared" si="1"/>
        <v>214.36165893271462</v>
      </c>
      <c r="P23" s="10"/>
    </row>
    <row r="24" spans="1:16">
      <c r="A24" s="12"/>
      <c r="B24" s="25">
        <v>331.1</v>
      </c>
      <c r="C24" s="20" t="s">
        <v>97</v>
      </c>
      <c r="D24" s="46">
        <v>182175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182175</v>
      </c>
      <c r="O24" s="47">
        <f t="shared" si="1"/>
        <v>13.208744199535962</v>
      </c>
      <c r="P24" s="9"/>
    </row>
    <row r="25" spans="1:16">
      <c r="A25" s="12"/>
      <c r="B25" s="25">
        <v>331.2</v>
      </c>
      <c r="C25" s="20" t="s">
        <v>26</v>
      </c>
      <c r="D25" s="46">
        <v>14427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14427</v>
      </c>
      <c r="O25" s="47">
        <f t="shared" si="1"/>
        <v>1.0460411832946637</v>
      </c>
      <c r="P25" s="9"/>
    </row>
    <row r="26" spans="1:16">
      <c r="A26" s="12"/>
      <c r="B26" s="25">
        <v>334.1</v>
      </c>
      <c r="C26" s="20" t="s">
        <v>152</v>
      </c>
      <c r="D26" s="46">
        <v>13586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13586</v>
      </c>
      <c r="O26" s="47">
        <f t="shared" si="1"/>
        <v>0.98506380510440839</v>
      </c>
      <c r="P26" s="9"/>
    </row>
    <row r="27" spans="1:16">
      <c r="A27" s="12"/>
      <c r="B27" s="25">
        <v>334.34</v>
      </c>
      <c r="C27" s="20" t="s">
        <v>146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731746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731746</v>
      </c>
      <c r="O27" s="47">
        <f t="shared" si="1"/>
        <v>53.055829466357309</v>
      </c>
      <c r="P27" s="9"/>
    </row>
    <row r="28" spans="1:16">
      <c r="A28" s="12"/>
      <c r="B28" s="25">
        <v>334.9</v>
      </c>
      <c r="C28" s="20" t="s">
        <v>142</v>
      </c>
      <c r="D28" s="46">
        <v>40000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40000</v>
      </c>
      <c r="O28" s="47">
        <f t="shared" si="1"/>
        <v>2.9002320185614847</v>
      </c>
      <c r="P28" s="9"/>
    </row>
    <row r="29" spans="1:16">
      <c r="A29" s="12"/>
      <c r="B29" s="25">
        <v>335.14</v>
      </c>
      <c r="C29" s="20" t="s">
        <v>121</v>
      </c>
      <c r="D29" s="46">
        <v>7194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7194</v>
      </c>
      <c r="O29" s="47">
        <f t="shared" si="1"/>
        <v>0.52160672853828305</v>
      </c>
      <c r="P29" s="9"/>
    </row>
    <row r="30" spans="1:16">
      <c r="A30" s="12"/>
      <c r="B30" s="25">
        <v>335.15</v>
      </c>
      <c r="C30" s="20" t="s">
        <v>122</v>
      </c>
      <c r="D30" s="46">
        <v>3590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3590</v>
      </c>
      <c r="O30" s="47">
        <f t="shared" si="1"/>
        <v>0.26029582366589327</v>
      </c>
      <c r="P30" s="9"/>
    </row>
    <row r="31" spans="1:16">
      <c r="A31" s="12"/>
      <c r="B31" s="25">
        <v>335.16</v>
      </c>
      <c r="C31" s="20" t="s">
        <v>153</v>
      </c>
      <c r="D31" s="46">
        <v>376029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376029</v>
      </c>
      <c r="O31" s="47">
        <f t="shared" si="1"/>
        <v>27.264283642691414</v>
      </c>
      <c r="P31" s="9"/>
    </row>
    <row r="32" spans="1:16">
      <c r="A32" s="12"/>
      <c r="B32" s="25">
        <v>335.18</v>
      </c>
      <c r="C32" s="20" t="s">
        <v>123</v>
      </c>
      <c r="D32" s="46">
        <v>1475300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1475300</v>
      </c>
      <c r="O32" s="47">
        <f t="shared" si="1"/>
        <v>106.96780742459397</v>
      </c>
      <c r="P32" s="9"/>
    </row>
    <row r="33" spans="1:16">
      <c r="A33" s="12"/>
      <c r="B33" s="25">
        <v>335.49</v>
      </c>
      <c r="C33" s="20" t="s">
        <v>35</v>
      </c>
      <c r="D33" s="46">
        <v>112079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112079</v>
      </c>
      <c r="O33" s="47">
        <f t="shared" si="1"/>
        <v>8.1263776102088165</v>
      </c>
      <c r="P33" s="9"/>
    </row>
    <row r="34" spans="1:16">
      <c r="A34" s="12"/>
      <c r="B34" s="25">
        <v>337.1</v>
      </c>
      <c r="C34" s="20" t="s">
        <v>154</v>
      </c>
      <c r="D34" s="46">
        <v>350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350</v>
      </c>
      <c r="O34" s="47">
        <f t="shared" si="1"/>
        <v>2.5377030162412995E-2</v>
      </c>
      <c r="P34" s="9"/>
    </row>
    <row r="35" spans="1:16" ht="15.75">
      <c r="A35" s="29" t="s">
        <v>41</v>
      </c>
      <c r="B35" s="30"/>
      <c r="C35" s="31"/>
      <c r="D35" s="32">
        <f t="shared" ref="D35:M35" si="7">SUM(D36:D48)</f>
        <v>785278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11740920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12526198</v>
      </c>
      <c r="O35" s="45">
        <f t="shared" si="1"/>
        <v>908.22201276102089</v>
      </c>
      <c r="P35" s="10"/>
    </row>
    <row r="36" spans="1:16">
      <c r="A36" s="12"/>
      <c r="B36" s="25">
        <v>341.9</v>
      </c>
      <c r="C36" s="20" t="s">
        <v>125</v>
      </c>
      <c r="D36" s="46">
        <v>6064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8" si="8">SUM(D36:M36)</f>
        <v>6064</v>
      </c>
      <c r="O36" s="47">
        <f t="shared" si="1"/>
        <v>0.43967517401392109</v>
      </c>
      <c r="P36" s="9"/>
    </row>
    <row r="37" spans="1:16">
      <c r="A37" s="12"/>
      <c r="B37" s="25">
        <v>342.4</v>
      </c>
      <c r="C37" s="20" t="s">
        <v>46</v>
      </c>
      <c r="D37" s="46">
        <v>59516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59516</v>
      </c>
      <c r="O37" s="47">
        <f t="shared" ref="O37:O68" si="9">(N37/O$70)</f>
        <v>4.3152552204176331</v>
      </c>
      <c r="P37" s="9"/>
    </row>
    <row r="38" spans="1:16">
      <c r="A38" s="12"/>
      <c r="B38" s="25">
        <v>342.9</v>
      </c>
      <c r="C38" s="20" t="s">
        <v>47</v>
      </c>
      <c r="D38" s="46">
        <v>320669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320669</v>
      </c>
      <c r="O38" s="47">
        <f t="shared" si="9"/>
        <v>23.25036252900232</v>
      </c>
      <c r="P38" s="9"/>
    </row>
    <row r="39" spans="1:16">
      <c r="A39" s="12"/>
      <c r="B39" s="25">
        <v>343.3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3506057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3506057</v>
      </c>
      <c r="O39" s="47">
        <f t="shared" si="9"/>
        <v>254.2094692575406</v>
      </c>
      <c r="P39" s="9"/>
    </row>
    <row r="40" spans="1:16">
      <c r="A40" s="12"/>
      <c r="B40" s="25">
        <v>343.4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1934755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1934755</v>
      </c>
      <c r="O40" s="47">
        <f t="shared" si="9"/>
        <v>140.28095997679813</v>
      </c>
      <c r="P40" s="9"/>
    </row>
    <row r="41" spans="1:16">
      <c r="A41" s="12"/>
      <c r="B41" s="25">
        <v>343.5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5405735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5405735</v>
      </c>
      <c r="O41" s="47">
        <f t="shared" si="9"/>
        <v>391.9471432714617</v>
      </c>
      <c r="P41" s="9"/>
    </row>
    <row r="42" spans="1:16">
      <c r="A42" s="12"/>
      <c r="B42" s="25">
        <v>343.7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894373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894373</v>
      </c>
      <c r="O42" s="47">
        <f t="shared" si="9"/>
        <v>64.847230278422273</v>
      </c>
      <c r="P42" s="9"/>
    </row>
    <row r="43" spans="1:16">
      <c r="A43" s="12"/>
      <c r="B43" s="25">
        <v>344.5</v>
      </c>
      <c r="C43" s="20" t="s">
        <v>126</v>
      </c>
      <c r="D43" s="46">
        <v>6941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6941</v>
      </c>
      <c r="O43" s="47">
        <f t="shared" si="9"/>
        <v>0.50326276102088163</v>
      </c>
      <c r="P43" s="9"/>
    </row>
    <row r="44" spans="1:16">
      <c r="A44" s="12"/>
      <c r="B44" s="25">
        <v>344.9</v>
      </c>
      <c r="C44" s="20" t="s">
        <v>127</v>
      </c>
      <c r="D44" s="46">
        <v>61592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61592</v>
      </c>
      <c r="O44" s="47">
        <f t="shared" si="9"/>
        <v>4.4657772621809748</v>
      </c>
      <c r="P44" s="9"/>
    </row>
    <row r="45" spans="1:16">
      <c r="A45" s="12"/>
      <c r="B45" s="25">
        <v>346.4</v>
      </c>
      <c r="C45" s="20" t="s">
        <v>55</v>
      </c>
      <c r="D45" s="46">
        <v>7718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7718</v>
      </c>
      <c r="O45" s="47">
        <f t="shared" si="9"/>
        <v>0.55959976798143851</v>
      </c>
      <c r="P45" s="9"/>
    </row>
    <row r="46" spans="1:16">
      <c r="A46" s="12"/>
      <c r="B46" s="25">
        <v>347.2</v>
      </c>
      <c r="C46" s="20" t="s">
        <v>56</v>
      </c>
      <c r="D46" s="46">
        <v>245138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245138</v>
      </c>
      <c r="O46" s="47">
        <f t="shared" si="9"/>
        <v>17.773926914153133</v>
      </c>
      <c r="P46" s="9"/>
    </row>
    <row r="47" spans="1:16">
      <c r="A47" s="12"/>
      <c r="B47" s="25">
        <v>347.4</v>
      </c>
      <c r="C47" s="20" t="s">
        <v>57</v>
      </c>
      <c r="D47" s="46">
        <v>11025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11025</v>
      </c>
      <c r="O47" s="47">
        <f t="shared" si="9"/>
        <v>0.79937645011600933</v>
      </c>
      <c r="P47" s="9"/>
    </row>
    <row r="48" spans="1:16">
      <c r="A48" s="12"/>
      <c r="B48" s="25">
        <v>347.5</v>
      </c>
      <c r="C48" s="20" t="s">
        <v>58</v>
      </c>
      <c r="D48" s="46">
        <v>66615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66615</v>
      </c>
      <c r="O48" s="47">
        <f t="shared" si="9"/>
        <v>4.8299738979118327</v>
      </c>
      <c r="P48" s="9"/>
    </row>
    <row r="49" spans="1:16" ht="15.75">
      <c r="A49" s="29" t="s">
        <v>42</v>
      </c>
      <c r="B49" s="30"/>
      <c r="C49" s="31"/>
      <c r="D49" s="32">
        <f t="shared" ref="D49:M49" si="10">SUM(D50:D54)</f>
        <v>41115</v>
      </c>
      <c r="E49" s="32">
        <f t="shared" si="10"/>
        <v>22252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6" si="11">SUM(D49:M49)</f>
        <v>63367</v>
      </c>
      <c r="O49" s="45">
        <f t="shared" si="9"/>
        <v>4.5944750580046403</v>
      </c>
      <c r="P49" s="10"/>
    </row>
    <row r="50" spans="1:16">
      <c r="A50" s="13"/>
      <c r="B50" s="39">
        <v>351.3</v>
      </c>
      <c r="C50" s="21" t="s">
        <v>63</v>
      </c>
      <c r="D50" s="46">
        <v>0</v>
      </c>
      <c r="E50" s="46">
        <v>3596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3596</v>
      </c>
      <c r="O50" s="47">
        <f t="shared" si="9"/>
        <v>0.2607308584686775</v>
      </c>
      <c r="P50" s="9"/>
    </row>
    <row r="51" spans="1:16">
      <c r="A51" s="13"/>
      <c r="B51" s="39">
        <v>351.5</v>
      </c>
      <c r="C51" s="21" t="s">
        <v>64</v>
      </c>
      <c r="D51" s="46">
        <v>31093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31093</v>
      </c>
      <c r="O51" s="47">
        <f t="shared" si="9"/>
        <v>2.2544228538283062</v>
      </c>
      <c r="P51" s="9"/>
    </row>
    <row r="52" spans="1:16">
      <c r="A52" s="13"/>
      <c r="B52" s="39">
        <v>351.7</v>
      </c>
      <c r="C52" s="21" t="s">
        <v>128</v>
      </c>
      <c r="D52" s="46">
        <v>0</v>
      </c>
      <c r="E52" s="46">
        <v>18656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18656</v>
      </c>
      <c r="O52" s="47">
        <f t="shared" si="9"/>
        <v>1.3526682134570767</v>
      </c>
      <c r="P52" s="9"/>
    </row>
    <row r="53" spans="1:16">
      <c r="A53" s="13"/>
      <c r="B53" s="39">
        <v>354</v>
      </c>
      <c r="C53" s="21" t="s">
        <v>65</v>
      </c>
      <c r="D53" s="46">
        <v>9922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9922</v>
      </c>
      <c r="O53" s="47">
        <f t="shared" si="9"/>
        <v>0.71940255220417637</v>
      </c>
      <c r="P53" s="9"/>
    </row>
    <row r="54" spans="1:16">
      <c r="A54" s="13"/>
      <c r="B54" s="39">
        <v>359</v>
      </c>
      <c r="C54" s="21" t="s">
        <v>92</v>
      </c>
      <c r="D54" s="46">
        <v>100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100</v>
      </c>
      <c r="O54" s="47">
        <f t="shared" si="9"/>
        <v>7.250580046403712E-3</v>
      </c>
      <c r="P54" s="9"/>
    </row>
    <row r="55" spans="1:16" ht="15.75">
      <c r="A55" s="29" t="s">
        <v>3</v>
      </c>
      <c r="B55" s="30"/>
      <c r="C55" s="31"/>
      <c r="D55" s="32">
        <f t="shared" ref="D55:M55" si="12">SUM(D56:D65)</f>
        <v>256685</v>
      </c>
      <c r="E55" s="32">
        <f t="shared" si="12"/>
        <v>69103</v>
      </c>
      <c r="F55" s="32">
        <f t="shared" si="12"/>
        <v>0</v>
      </c>
      <c r="G55" s="32">
        <f t="shared" si="12"/>
        <v>2012</v>
      </c>
      <c r="H55" s="32">
        <f t="shared" si="12"/>
        <v>0</v>
      </c>
      <c r="I55" s="32">
        <f t="shared" si="12"/>
        <v>466586</v>
      </c>
      <c r="J55" s="32">
        <f t="shared" si="12"/>
        <v>0</v>
      </c>
      <c r="K55" s="32">
        <f t="shared" si="12"/>
        <v>3540646</v>
      </c>
      <c r="L55" s="32">
        <f t="shared" si="12"/>
        <v>0</v>
      </c>
      <c r="M55" s="32">
        <f t="shared" si="12"/>
        <v>0</v>
      </c>
      <c r="N55" s="32">
        <f t="shared" si="11"/>
        <v>4335032</v>
      </c>
      <c r="O55" s="45">
        <f t="shared" si="9"/>
        <v>314.31496519721577</v>
      </c>
      <c r="P55" s="10"/>
    </row>
    <row r="56" spans="1:16">
      <c r="A56" s="12"/>
      <c r="B56" s="25">
        <v>361.1</v>
      </c>
      <c r="C56" s="20" t="s">
        <v>68</v>
      </c>
      <c r="D56" s="46">
        <v>191557</v>
      </c>
      <c r="E56" s="46">
        <v>54283</v>
      </c>
      <c r="F56" s="46">
        <v>0</v>
      </c>
      <c r="G56" s="46">
        <v>2012</v>
      </c>
      <c r="H56" s="46">
        <v>0</v>
      </c>
      <c r="I56" s="46">
        <v>399295</v>
      </c>
      <c r="J56" s="46">
        <v>0</v>
      </c>
      <c r="K56" s="46">
        <v>257141</v>
      </c>
      <c r="L56" s="46">
        <v>0</v>
      </c>
      <c r="M56" s="46">
        <v>0</v>
      </c>
      <c r="N56" s="46">
        <f t="shared" si="11"/>
        <v>904288</v>
      </c>
      <c r="O56" s="47">
        <f t="shared" si="9"/>
        <v>65.566125290023209</v>
      </c>
      <c r="P56" s="9"/>
    </row>
    <row r="57" spans="1:16">
      <c r="A57" s="12"/>
      <c r="B57" s="25">
        <v>361.2</v>
      </c>
      <c r="C57" s="20" t="s">
        <v>69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727466</v>
      </c>
      <c r="L57" s="46">
        <v>0</v>
      </c>
      <c r="M57" s="46">
        <v>0</v>
      </c>
      <c r="N57" s="46">
        <f t="shared" ref="N57:N65" si="13">SUM(D57:M57)</f>
        <v>727466</v>
      </c>
      <c r="O57" s="47">
        <f t="shared" si="9"/>
        <v>52.74550464037123</v>
      </c>
      <c r="P57" s="9"/>
    </row>
    <row r="58" spans="1:16">
      <c r="A58" s="12"/>
      <c r="B58" s="25">
        <v>361.3</v>
      </c>
      <c r="C58" s="20" t="s">
        <v>70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-353841</v>
      </c>
      <c r="L58" s="46">
        <v>0</v>
      </c>
      <c r="M58" s="46">
        <v>0</v>
      </c>
      <c r="N58" s="46">
        <f t="shared" si="13"/>
        <v>-353841</v>
      </c>
      <c r="O58" s="47">
        <f t="shared" si="9"/>
        <v>-25.65552494199536</v>
      </c>
      <c r="P58" s="9"/>
    </row>
    <row r="59" spans="1:16">
      <c r="A59" s="12"/>
      <c r="B59" s="25">
        <v>361.4</v>
      </c>
      <c r="C59" s="20" t="s">
        <v>130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408927</v>
      </c>
      <c r="L59" s="46">
        <v>0</v>
      </c>
      <c r="M59" s="46">
        <v>0</v>
      </c>
      <c r="N59" s="46">
        <f t="shared" si="13"/>
        <v>408927</v>
      </c>
      <c r="O59" s="47">
        <f t="shared" si="9"/>
        <v>29.649579466357309</v>
      </c>
      <c r="P59" s="9"/>
    </row>
    <row r="60" spans="1:16">
      <c r="A60" s="12"/>
      <c r="B60" s="25">
        <v>362</v>
      </c>
      <c r="C60" s="20" t="s">
        <v>72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62447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62447</v>
      </c>
      <c r="O60" s="47">
        <f t="shared" si="9"/>
        <v>4.5277697215777266</v>
      </c>
      <c r="P60" s="9"/>
    </row>
    <row r="61" spans="1:16">
      <c r="A61" s="12"/>
      <c r="B61" s="25">
        <v>365</v>
      </c>
      <c r="C61" s="20" t="s">
        <v>132</v>
      </c>
      <c r="D61" s="46">
        <v>623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623</v>
      </c>
      <c r="O61" s="47">
        <f t="shared" si="9"/>
        <v>4.5171113689095127E-2</v>
      </c>
      <c r="P61" s="9"/>
    </row>
    <row r="62" spans="1:16">
      <c r="A62" s="12"/>
      <c r="B62" s="25">
        <v>366</v>
      </c>
      <c r="C62" s="20" t="s">
        <v>74</v>
      </c>
      <c r="D62" s="46">
        <v>463</v>
      </c>
      <c r="E62" s="46">
        <v>14820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15283</v>
      </c>
      <c r="O62" s="47">
        <f t="shared" si="9"/>
        <v>1.1081061484918793</v>
      </c>
      <c r="P62" s="9"/>
    </row>
    <row r="63" spans="1:16">
      <c r="A63" s="12"/>
      <c r="B63" s="25">
        <v>368</v>
      </c>
      <c r="C63" s="20" t="s">
        <v>75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2500953</v>
      </c>
      <c r="L63" s="46">
        <v>0</v>
      </c>
      <c r="M63" s="46">
        <v>0</v>
      </c>
      <c r="N63" s="46">
        <f t="shared" si="13"/>
        <v>2500953</v>
      </c>
      <c r="O63" s="47">
        <f t="shared" si="9"/>
        <v>181.33359918793502</v>
      </c>
      <c r="P63" s="9"/>
    </row>
    <row r="64" spans="1:16">
      <c r="A64" s="12"/>
      <c r="B64" s="25">
        <v>369.3</v>
      </c>
      <c r="C64" s="20" t="s">
        <v>76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2742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2742</v>
      </c>
      <c r="O64" s="47">
        <f t="shared" si="9"/>
        <v>0.19881090487238978</v>
      </c>
      <c r="P64" s="9"/>
    </row>
    <row r="65" spans="1:119">
      <c r="A65" s="12"/>
      <c r="B65" s="25">
        <v>369.9</v>
      </c>
      <c r="C65" s="20" t="s">
        <v>77</v>
      </c>
      <c r="D65" s="46">
        <v>64042</v>
      </c>
      <c r="E65" s="46">
        <v>0</v>
      </c>
      <c r="F65" s="46">
        <v>0</v>
      </c>
      <c r="G65" s="46">
        <v>0</v>
      </c>
      <c r="H65" s="46">
        <v>0</v>
      </c>
      <c r="I65" s="46">
        <v>2102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66144</v>
      </c>
      <c r="O65" s="47">
        <f t="shared" si="9"/>
        <v>4.7958236658932716</v>
      </c>
      <c r="P65" s="9"/>
    </row>
    <row r="66" spans="1:119" ht="15.75">
      <c r="A66" s="29" t="s">
        <v>43</v>
      </c>
      <c r="B66" s="30"/>
      <c r="C66" s="31"/>
      <c r="D66" s="32">
        <f t="shared" ref="D66:M66" si="14">SUM(D67:D67)</f>
        <v>1092648</v>
      </c>
      <c r="E66" s="32">
        <f t="shared" si="14"/>
        <v>0</v>
      </c>
      <c r="F66" s="32">
        <f t="shared" si="14"/>
        <v>0</v>
      </c>
      <c r="G66" s="32">
        <f t="shared" si="14"/>
        <v>0</v>
      </c>
      <c r="H66" s="32">
        <f t="shared" si="14"/>
        <v>0</v>
      </c>
      <c r="I66" s="32">
        <f t="shared" si="14"/>
        <v>200000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1292648</v>
      </c>
      <c r="O66" s="45">
        <f t="shared" si="9"/>
        <v>93.724477958236662</v>
      </c>
      <c r="P66" s="9"/>
    </row>
    <row r="67" spans="1:119" ht="15.75" thickBot="1">
      <c r="A67" s="12"/>
      <c r="B67" s="25">
        <v>381</v>
      </c>
      <c r="C67" s="20" t="s">
        <v>78</v>
      </c>
      <c r="D67" s="46">
        <v>1092648</v>
      </c>
      <c r="E67" s="46">
        <v>0</v>
      </c>
      <c r="F67" s="46">
        <v>0</v>
      </c>
      <c r="G67" s="46">
        <v>0</v>
      </c>
      <c r="H67" s="46">
        <v>0</v>
      </c>
      <c r="I67" s="46">
        <v>200000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1292648</v>
      </c>
      <c r="O67" s="47">
        <f t="shared" si="9"/>
        <v>93.724477958236662</v>
      </c>
      <c r="P67" s="9"/>
    </row>
    <row r="68" spans="1:119" ht="16.5" thickBot="1">
      <c r="A68" s="14" t="s">
        <v>59</v>
      </c>
      <c r="B68" s="23"/>
      <c r="C68" s="22"/>
      <c r="D68" s="15">
        <f t="shared" ref="D68:M68" si="15">SUM(D5,D15,D23,D35,D49,D55,D66)</f>
        <v>11897547</v>
      </c>
      <c r="E68" s="15">
        <f t="shared" si="15"/>
        <v>1623039</v>
      </c>
      <c r="F68" s="15">
        <f t="shared" si="15"/>
        <v>0</v>
      </c>
      <c r="G68" s="15">
        <f t="shared" si="15"/>
        <v>2012</v>
      </c>
      <c r="H68" s="15">
        <f t="shared" si="15"/>
        <v>0</v>
      </c>
      <c r="I68" s="15">
        <f t="shared" si="15"/>
        <v>14477577</v>
      </c>
      <c r="J68" s="15">
        <f t="shared" si="15"/>
        <v>0</v>
      </c>
      <c r="K68" s="15">
        <f t="shared" si="15"/>
        <v>3540646</v>
      </c>
      <c r="L68" s="15">
        <f t="shared" si="15"/>
        <v>0</v>
      </c>
      <c r="M68" s="15">
        <f t="shared" si="15"/>
        <v>0</v>
      </c>
      <c r="N68" s="15">
        <f>SUM(D68:M68)</f>
        <v>31540821</v>
      </c>
      <c r="O68" s="38">
        <f t="shared" si="9"/>
        <v>2286.8924738979117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155</v>
      </c>
      <c r="M70" s="48"/>
      <c r="N70" s="48"/>
      <c r="O70" s="43">
        <v>13792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6400719</v>
      </c>
      <c r="E5" s="27">
        <f t="shared" si="0"/>
        <v>1514460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236772</v>
      </c>
      <c r="L5" s="27">
        <f t="shared" si="0"/>
        <v>0</v>
      </c>
      <c r="M5" s="27">
        <f t="shared" si="0"/>
        <v>0</v>
      </c>
      <c r="N5" s="28">
        <f>SUM(D5:M5)</f>
        <v>8151951</v>
      </c>
      <c r="O5" s="33">
        <f t="shared" ref="O5:O36" si="1">(N5/O$71)</f>
        <v>600.73330876934415</v>
      </c>
      <c r="P5" s="6"/>
    </row>
    <row r="6" spans="1:133">
      <c r="A6" s="12"/>
      <c r="B6" s="25">
        <v>311</v>
      </c>
      <c r="C6" s="20" t="s">
        <v>2</v>
      </c>
      <c r="D6" s="46">
        <v>5063409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5063409</v>
      </c>
      <c r="O6" s="47">
        <f t="shared" si="1"/>
        <v>373.13257184966841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138365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138365</v>
      </c>
      <c r="O7" s="47">
        <f t="shared" si="1"/>
        <v>10.196389093588799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474930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474930</v>
      </c>
      <c r="O8" s="47">
        <f t="shared" si="1"/>
        <v>34.998526160648488</v>
      </c>
      <c r="P8" s="9"/>
    </row>
    <row r="9" spans="1:133">
      <c r="A9" s="12"/>
      <c r="B9" s="25">
        <v>312.52</v>
      </c>
      <c r="C9" s="20" t="s">
        <v>117</v>
      </c>
      <c r="D9" s="46">
        <v>236772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236772</v>
      </c>
      <c r="L9" s="46">
        <v>0</v>
      </c>
      <c r="M9" s="46">
        <v>0</v>
      </c>
      <c r="N9" s="46">
        <f>SUM(D9:M9)</f>
        <v>473544</v>
      </c>
      <c r="O9" s="47">
        <f t="shared" si="1"/>
        <v>34.896389093588802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901165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901165</v>
      </c>
      <c r="O10" s="47">
        <f t="shared" si="1"/>
        <v>66.408621960206332</v>
      </c>
      <c r="P10" s="9"/>
    </row>
    <row r="11" spans="1:133">
      <c r="A11" s="12"/>
      <c r="B11" s="25">
        <v>314.10000000000002</v>
      </c>
      <c r="C11" s="20" t="s">
        <v>13</v>
      </c>
      <c r="D11" s="46">
        <v>498379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498379</v>
      </c>
      <c r="O11" s="47">
        <f t="shared" si="1"/>
        <v>36.726529108327192</v>
      </c>
      <c r="P11" s="9"/>
    </row>
    <row r="12" spans="1:133">
      <c r="A12" s="12"/>
      <c r="B12" s="25">
        <v>314.39999999999998</v>
      </c>
      <c r="C12" s="20" t="s">
        <v>14</v>
      </c>
      <c r="D12" s="46">
        <v>1303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1303</v>
      </c>
      <c r="O12" s="47">
        <f t="shared" si="1"/>
        <v>9.6020633750921153E-2</v>
      </c>
      <c r="P12" s="9"/>
    </row>
    <row r="13" spans="1:133">
      <c r="A13" s="12"/>
      <c r="B13" s="25">
        <v>314.8</v>
      </c>
      <c r="C13" s="20" t="s">
        <v>16</v>
      </c>
      <c r="D13" s="46">
        <v>14959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14959</v>
      </c>
      <c r="O13" s="47">
        <f t="shared" si="1"/>
        <v>1.1023581429624172</v>
      </c>
      <c r="P13" s="9"/>
    </row>
    <row r="14" spans="1:133">
      <c r="A14" s="12"/>
      <c r="B14" s="25">
        <v>315</v>
      </c>
      <c r="C14" s="20" t="s">
        <v>118</v>
      </c>
      <c r="D14" s="46">
        <v>497133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497133</v>
      </c>
      <c r="O14" s="47">
        <f t="shared" si="1"/>
        <v>36.63470891672808</v>
      </c>
      <c r="P14" s="9"/>
    </row>
    <row r="15" spans="1:133">
      <c r="A15" s="12"/>
      <c r="B15" s="25">
        <v>316</v>
      </c>
      <c r="C15" s="20" t="s">
        <v>119</v>
      </c>
      <c r="D15" s="46">
        <v>88764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88764</v>
      </c>
      <c r="O15" s="47">
        <f t="shared" si="1"/>
        <v>6.5411938098747235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SUM(D17:D22)</f>
        <v>868477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1336210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2" si="4">SUM(D16:M16)</f>
        <v>2204687</v>
      </c>
      <c r="O16" s="45">
        <f t="shared" si="1"/>
        <v>162.46772291820193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609048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609048</v>
      </c>
      <c r="O17" s="47">
        <f t="shared" si="1"/>
        <v>44.881945467943993</v>
      </c>
      <c r="P17" s="9"/>
    </row>
    <row r="18" spans="1:16">
      <c r="A18" s="12"/>
      <c r="B18" s="25">
        <v>323.10000000000002</v>
      </c>
      <c r="C18" s="20" t="s">
        <v>20</v>
      </c>
      <c r="D18" s="46">
        <v>797940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797940</v>
      </c>
      <c r="O18" s="47">
        <f t="shared" si="1"/>
        <v>58.80176860722181</v>
      </c>
      <c r="P18" s="9"/>
    </row>
    <row r="19" spans="1:16">
      <c r="A19" s="12"/>
      <c r="B19" s="25">
        <v>323.39999999999998</v>
      </c>
      <c r="C19" s="20" t="s">
        <v>21</v>
      </c>
      <c r="D19" s="46">
        <v>3054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3054</v>
      </c>
      <c r="O19" s="47">
        <f t="shared" si="1"/>
        <v>0.22505526897568165</v>
      </c>
      <c r="P19" s="9"/>
    </row>
    <row r="20" spans="1:16">
      <c r="A20" s="12"/>
      <c r="B20" s="25">
        <v>323.7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62066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62066</v>
      </c>
      <c r="O20" s="47">
        <f t="shared" si="1"/>
        <v>4.5737656595431098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655596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655596</v>
      </c>
      <c r="O21" s="47">
        <f t="shared" si="1"/>
        <v>48.312159174649963</v>
      </c>
      <c r="P21" s="9"/>
    </row>
    <row r="22" spans="1:16">
      <c r="A22" s="12"/>
      <c r="B22" s="25">
        <v>329</v>
      </c>
      <c r="C22" s="20" t="s">
        <v>25</v>
      </c>
      <c r="D22" s="46">
        <v>67483</v>
      </c>
      <c r="E22" s="46">
        <v>0</v>
      </c>
      <c r="F22" s="46">
        <v>0</v>
      </c>
      <c r="G22" s="46">
        <v>0</v>
      </c>
      <c r="H22" s="46">
        <v>0</v>
      </c>
      <c r="I22" s="46">
        <v>9500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76983</v>
      </c>
      <c r="O22" s="47">
        <f t="shared" si="1"/>
        <v>5.6730287398673545</v>
      </c>
      <c r="P22" s="9"/>
    </row>
    <row r="23" spans="1:16" ht="15.75">
      <c r="A23" s="29" t="s">
        <v>27</v>
      </c>
      <c r="B23" s="30"/>
      <c r="C23" s="31"/>
      <c r="D23" s="32">
        <f t="shared" ref="D23:M23" si="5">SUM(D24:D31)</f>
        <v>2071175</v>
      </c>
      <c r="E23" s="32">
        <f t="shared" si="5"/>
        <v>42000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22297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2135472</v>
      </c>
      <c r="O23" s="45">
        <f t="shared" si="1"/>
        <v>157.3671333824613</v>
      </c>
      <c r="P23" s="10"/>
    </row>
    <row r="24" spans="1:16">
      <c r="A24" s="12"/>
      <c r="B24" s="25">
        <v>331.2</v>
      </c>
      <c r="C24" s="20" t="s">
        <v>26</v>
      </c>
      <c r="D24" s="46">
        <v>0</v>
      </c>
      <c r="E24" s="46">
        <v>42000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42000</v>
      </c>
      <c r="O24" s="47">
        <f t="shared" si="1"/>
        <v>3.0950626381724393</v>
      </c>
      <c r="P24" s="9"/>
    </row>
    <row r="25" spans="1:16">
      <c r="A25" s="12"/>
      <c r="B25" s="25">
        <v>331.5</v>
      </c>
      <c r="C25" s="20" t="s">
        <v>28</v>
      </c>
      <c r="D25" s="46">
        <v>62595</v>
      </c>
      <c r="E25" s="46">
        <v>0</v>
      </c>
      <c r="F25" s="46">
        <v>0</v>
      </c>
      <c r="G25" s="46">
        <v>0</v>
      </c>
      <c r="H25" s="46">
        <v>0</v>
      </c>
      <c r="I25" s="46">
        <v>19112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81707</v>
      </c>
      <c r="O25" s="47">
        <f t="shared" si="1"/>
        <v>6.0211495946941787</v>
      </c>
      <c r="P25" s="9"/>
    </row>
    <row r="26" spans="1:16">
      <c r="A26" s="12"/>
      <c r="B26" s="25">
        <v>334.5</v>
      </c>
      <c r="C26" s="20" t="s">
        <v>30</v>
      </c>
      <c r="D26" s="46">
        <v>10433</v>
      </c>
      <c r="E26" s="46">
        <v>0</v>
      </c>
      <c r="F26" s="46">
        <v>0</v>
      </c>
      <c r="G26" s="46">
        <v>0</v>
      </c>
      <c r="H26" s="46">
        <v>0</v>
      </c>
      <c r="I26" s="46">
        <v>3185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13618</v>
      </c>
      <c r="O26" s="47">
        <f t="shared" si="1"/>
        <v>1.0035372144436256</v>
      </c>
      <c r="P26" s="9"/>
    </row>
    <row r="27" spans="1:16">
      <c r="A27" s="12"/>
      <c r="B27" s="25">
        <v>335.12</v>
      </c>
      <c r="C27" s="20" t="s">
        <v>120</v>
      </c>
      <c r="D27" s="46">
        <v>468330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468330</v>
      </c>
      <c r="O27" s="47">
        <f t="shared" si="1"/>
        <v>34.512159174649966</v>
      </c>
      <c r="P27" s="9"/>
    </row>
    <row r="28" spans="1:16">
      <c r="A28" s="12"/>
      <c r="B28" s="25">
        <v>335.14</v>
      </c>
      <c r="C28" s="20" t="s">
        <v>121</v>
      </c>
      <c r="D28" s="46">
        <v>7099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7099</v>
      </c>
      <c r="O28" s="47">
        <f t="shared" si="1"/>
        <v>0.52313927781871772</v>
      </c>
      <c r="P28" s="9"/>
    </row>
    <row r="29" spans="1:16">
      <c r="A29" s="12"/>
      <c r="B29" s="25">
        <v>335.15</v>
      </c>
      <c r="C29" s="20" t="s">
        <v>122</v>
      </c>
      <c r="D29" s="46">
        <v>15208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15208</v>
      </c>
      <c r="O29" s="47">
        <f t="shared" si="1"/>
        <v>1.1207074428887251</v>
      </c>
      <c r="P29" s="9"/>
    </row>
    <row r="30" spans="1:16">
      <c r="A30" s="12"/>
      <c r="B30" s="25">
        <v>335.18</v>
      </c>
      <c r="C30" s="20" t="s">
        <v>123</v>
      </c>
      <c r="D30" s="46">
        <v>1456150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1456150</v>
      </c>
      <c r="O30" s="47">
        <f t="shared" si="1"/>
        <v>107.30655858511422</v>
      </c>
      <c r="P30" s="9"/>
    </row>
    <row r="31" spans="1:16">
      <c r="A31" s="12"/>
      <c r="B31" s="25">
        <v>337.7</v>
      </c>
      <c r="C31" s="20" t="s">
        <v>36</v>
      </c>
      <c r="D31" s="46">
        <v>51360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51360</v>
      </c>
      <c r="O31" s="47">
        <f t="shared" si="1"/>
        <v>3.78481945467944</v>
      </c>
      <c r="P31" s="9"/>
    </row>
    <row r="32" spans="1:16" ht="15.75">
      <c r="A32" s="29" t="s">
        <v>41</v>
      </c>
      <c r="B32" s="30"/>
      <c r="C32" s="31"/>
      <c r="D32" s="32">
        <f t="shared" ref="D32:M32" si="6">SUM(D33:D46)</f>
        <v>2374576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11042316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13416892</v>
      </c>
      <c r="O32" s="45">
        <f t="shared" si="1"/>
        <v>988.71717022844507</v>
      </c>
      <c r="P32" s="10"/>
    </row>
    <row r="33" spans="1:16">
      <c r="A33" s="12"/>
      <c r="B33" s="25">
        <v>341.2</v>
      </c>
      <c r="C33" s="20" t="s">
        <v>124</v>
      </c>
      <c r="D33" s="46">
        <v>1581092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6" si="7">SUM(D33:M33)</f>
        <v>1581092</v>
      </c>
      <c r="O33" s="47">
        <f t="shared" si="1"/>
        <v>116.51378039793663</v>
      </c>
      <c r="P33" s="9"/>
    </row>
    <row r="34" spans="1:16">
      <c r="A34" s="12"/>
      <c r="B34" s="25">
        <v>341.9</v>
      </c>
      <c r="C34" s="20" t="s">
        <v>125</v>
      </c>
      <c r="D34" s="46">
        <v>5196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5196</v>
      </c>
      <c r="O34" s="47">
        <f t="shared" si="1"/>
        <v>0.38290346352247606</v>
      </c>
      <c r="P34" s="9"/>
    </row>
    <row r="35" spans="1:16">
      <c r="A35" s="12"/>
      <c r="B35" s="25">
        <v>342.4</v>
      </c>
      <c r="C35" s="20" t="s">
        <v>46</v>
      </c>
      <c r="D35" s="46">
        <v>54762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54762</v>
      </c>
      <c r="O35" s="47">
        <f t="shared" si="1"/>
        <v>4.0355195283714078</v>
      </c>
      <c r="P35" s="9"/>
    </row>
    <row r="36" spans="1:16">
      <c r="A36" s="12"/>
      <c r="B36" s="25">
        <v>342.9</v>
      </c>
      <c r="C36" s="20" t="s">
        <v>47</v>
      </c>
      <c r="D36" s="46">
        <v>306756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306756</v>
      </c>
      <c r="O36" s="47">
        <f t="shared" si="1"/>
        <v>22.60545320560059</v>
      </c>
      <c r="P36" s="9"/>
    </row>
    <row r="37" spans="1:16">
      <c r="A37" s="12"/>
      <c r="B37" s="25">
        <v>343.3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3206519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3206519</v>
      </c>
      <c r="O37" s="47">
        <f t="shared" ref="O37:O68" si="8">(N37/O$71)</f>
        <v>236.29469417833457</v>
      </c>
      <c r="P37" s="9"/>
    </row>
    <row r="38" spans="1:16">
      <c r="A38" s="12"/>
      <c r="B38" s="25">
        <v>343.4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1848527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1848527</v>
      </c>
      <c r="O38" s="47">
        <f t="shared" si="8"/>
        <v>136.22159174649963</v>
      </c>
      <c r="P38" s="9"/>
    </row>
    <row r="39" spans="1:16">
      <c r="A39" s="12"/>
      <c r="B39" s="25">
        <v>343.5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5100921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5100921</v>
      </c>
      <c r="O39" s="47">
        <f t="shared" si="8"/>
        <v>375.89690493736185</v>
      </c>
      <c r="P39" s="9"/>
    </row>
    <row r="40" spans="1:16">
      <c r="A40" s="12"/>
      <c r="B40" s="25">
        <v>343.7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886349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886349</v>
      </c>
      <c r="O40" s="47">
        <f t="shared" si="8"/>
        <v>65.31680176860722</v>
      </c>
      <c r="P40" s="9"/>
    </row>
    <row r="41" spans="1:16">
      <c r="A41" s="12"/>
      <c r="B41" s="25">
        <v>344.5</v>
      </c>
      <c r="C41" s="20" t="s">
        <v>126</v>
      </c>
      <c r="D41" s="46">
        <v>6813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6813</v>
      </c>
      <c r="O41" s="47">
        <f t="shared" si="8"/>
        <v>0.50206337509211496</v>
      </c>
      <c r="P41" s="9"/>
    </row>
    <row r="42" spans="1:16">
      <c r="A42" s="12"/>
      <c r="B42" s="25">
        <v>344.9</v>
      </c>
      <c r="C42" s="20" t="s">
        <v>127</v>
      </c>
      <c r="D42" s="46">
        <v>107269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107269</v>
      </c>
      <c r="O42" s="47">
        <f t="shared" si="8"/>
        <v>7.904863669859985</v>
      </c>
      <c r="P42" s="9"/>
    </row>
    <row r="43" spans="1:16">
      <c r="A43" s="12"/>
      <c r="B43" s="25">
        <v>346.4</v>
      </c>
      <c r="C43" s="20" t="s">
        <v>55</v>
      </c>
      <c r="D43" s="46">
        <v>7153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7153</v>
      </c>
      <c r="O43" s="47">
        <f t="shared" si="8"/>
        <v>0.52711864406779663</v>
      </c>
      <c r="P43" s="9"/>
    </row>
    <row r="44" spans="1:16">
      <c r="A44" s="12"/>
      <c r="B44" s="25">
        <v>347.2</v>
      </c>
      <c r="C44" s="20" t="s">
        <v>56</v>
      </c>
      <c r="D44" s="46">
        <v>238260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238260</v>
      </c>
      <c r="O44" s="47">
        <f t="shared" si="8"/>
        <v>17.557848194546793</v>
      </c>
      <c r="P44" s="9"/>
    </row>
    <row r="45" spans="1:16">
      <c r="A45" s="12"/>
      <c r="B45" s="25">
        <v>347.4</v>
      </c>
      <c r="C45" s="20" t="s">
        <v>57</v>
      </c>
      <c r="D45" s="46">
        <v>12490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12490</v>
      </c>
      <c r="O45" s="47">
        <f t="shared" si="8"/>
        <v>0.92041267501842294</v>
      </c>
      <c r="P45" s="9"/>
    </row>
    <row r="46" spans="1:16">
      <c r="A46" s="12"/>
      <c r="B46" s="25">
        <v>347.5</v>
      </c>
      <c r="C46" s="20" t="s">
        <v>58</v>
      </c>
      <c r="D46" s="46">
        <v>54785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54785</v>
      </c>
      <c r="O46" s="47">
        <f t="shared" si="8"/>
        <v>4.0372144436256452</v>
      </c>
      <c r="P46" s="9"/>
    </row>
    <row r="47" spans="1:16" ht="15.75">
      <c r="A47" s="29" t="s">
        <v>42</v>
      </c>
      <c r="B47" s="30"/>
      <c r="C47" s="31"/>
      <c r="D47" s="32">
        <f t="shared" ref="D47:M47" si="9">SUM(D48:D53)</f>
        <v>90782</v>
      </c>
      <c r="E47" s="32">
        <f t="shared" si="9"/>
        <v>33584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124366</v>
      </c>
      <c r="O47" s="45">
        <f t="shared" si="8"/>
        <v>9.1647752394988942</v>
      </c>
      <c r="P47" s="10"/>
    </row>
    <row r="48" spans="1:16">
      <c r="A48" s="13"/>
      <c r="B48" s="39">
        <v>351.3</v>
      </c>
      <c r="C48" s="21" t="s">
        <v>63</v>
      </c>
      <c r="D48" s="46">
        <v>0</v>
      </c>
      <c r="E48" s="46">
        <v>5471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0">SUM(D48:M48)</f>
        <v>5471</v>
      </c>
      <c r="O48" s="47">
        <f t="shared" si="8"/>
        <v>0.40316875460574797</v>
      </c>
      <c r="P48" s="9"/>
    </row>
    <row r="49" spans="1:16">
      <c r="A49" s="13"/>
      <c r="B49" s="39">
        <v>351.5</v>
      </c>
      <c r="C49" s="21" t="s">
        <v>64</v>
      </c>
      <c r="D49" s="46">
        <v>39502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39502</v>
      </c>
      <c r="O49" s="47">
        <f t="shared" si="8"/>
        <v>2.9109801031687548</v>
      </c>
      <c r="P49" s="9"/>
    </row>
    <row r="50" spans="1:16">
      <c r="A50" s="13"/>
      <c r="B50" s="39">
        <v>351.7</v>
      </c>
      <c r="C50" s="21" t="s">
        <v>128</v>
      </c>
      <c r="D50" s="46">
        <v>0</v>
      </c>
      <c r="E50" s="46">
        <v>24773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24773</v>
      </c>
      <c r="O50" s="47">
        <f t="shared" si="8"/>
        <v>1.8255711127487104</v>
      </c>
      <c r="P50" s="9"/>
    </row>
    <row r="51" spans="1:16">
      <c r="A51" s="13"/>
      <c r="B51" s="39">
        <v>354</v>
      </c>
      <c r="C51" s="21" t="s">
        <v>65</v>
      </c>
      <c r="D51" s="46">
        <v>51130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51130</v>
      </c>
      <c r="O51" s="47">
        <f t="shared" si="8"/>
        <v>3.7678703021370672</v>
      </c>
      <c r="P51" s="9"/>
    </row>
    <row r="52" spans="1:16">
      <c r="A52" s="13"/>
      <c r="B52" s="39">
        <v>356</v>
      </c>
      <c r="C52" s="21" t="s">
        <v>66</v>
      </c>
      <c r="D52" s="46">
        <v>0</v>
      </c>
      <c r="E52" s="46">
        <v>3340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3340</v>
      </c>
      <c r="O52" s="47">
        <f t="shared" si="8"/>
        <v>0.24613117170228446</v>
      </c>
      <c r="P52" s="9"/>
    </row>
    <row r="53" spans="1:16">
      <c r="A53" s="13"/>
      <c r="B53" s="39">
        <v>359</v>
      </c>
      <c r="C53" s="21" t="s">
        <v>92</v>
      </c>
      <c r="D53" s="46">
        <v>150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150</v>
      </c>
      <c r="O53" s="47">
        <f t="shared" si="8"/>
        <v>1.105379513633014E-2</v>
      </c>
      <c r="P53" s="9"/>
    </row>
    <row r="54" spans="1:16" ht="15.75">
      <c r="A54" s="29" t="s">
        <v>3</v>
      </c>
      <c r="B54" s="30"/>
      <c r="C54" s="31"/>
      <c r="D54" s="32">
        <f t="shared" ref="D54:M54" si="11">SUM(D55:D64)</f>
        <v>17895</v>
      </c>
      <c r="E54" s="32">
        <f t="shared" si="11"/>
        <v>51527</v>
      </c>
      <c r="F54" s="32">
        <f t="shared" si="11"/>
        <v>0</v>
      </c>
      <c r="G54" s="32">
        <f t="shared" si="11"/>
        <v>348</v>
      </c>
      <c r="H54" s="32">
        <f t="shared" si="11"/>
        <v>0</v>
      </c>
      <c r="I54" s="32">
        <f t="shared" si="11"/>
        <v>51783</v>
      </c>
      <c r="J54" s="32">
        <f t="shared" si="11"/>
        <v>0</v>
      </c>
      <c r="K54" s="32">
        <f t="shared" si="11"/>
        <v>4943546</v>
      </c>
      <c r="L54" s="32">
        <f t="shared" si="11"/>
        <v>0</v>
      </c>
      <c r="M54" s="32">
        <f t="shared" si="11"/>
        <v>0</v>
      </c>
      <c r="N54" s="32">
        <f>SUM(D54:M54)</f>
        <v>5065099</v>
      </c>
      <c r="O54" s="45">
        <f t="shared" si="8"/>
        <v>373.25711127487102</v>
      </c>
      <c r="P54" s="10"/>
    </row>
    <row r="55" spans="1:16">
      <c r="A55" s="12"/>
      <c r="B55" s="25">
        <v>361.1</v>
      </c>
      <c r="C55" s="20" t="s">
        <v>68</v>
      </c>
      <c r="D55" s="46">
        <v>-18294</v>
      </c>
      <c r="E55" s="46">
        <v>-1450</v>
      </c>
      <c r="F55" s="46">
        <v>0</v>
      </c>
      <c r="G55" s="46">
        <v>348</v>
      </c>
      <c r="H55" s="46">
        <v>0</v>
      </c>
      <c r="I55" s="46">
        <v>-19600</v>
      </c>
      <c r="J55" s="46">
        <v>0</v>
      </c>
      <c r="K55" s="46">
        <v>190655</v>
      </c>
      <c r="L55" s="46">
        <v>0</v>
      </c>
      <c r="M55" s="46">
        <v>0</v>
      </c>
      <c r="N55" s="46">
        <f>SUM(D55:M55)</f>
        <v>151659</v>
      </c>
      <c r="O55" s="47">
        <f t="shared" si="8"/>
        <v>11.176050110537952</v>
      </c>
      <c r="P55" s="9"/>
    </row>
    <row r="56" spans="1:16">
      <c r="A56" s="12"/>
      <c r="B56" s="25">
        <v>361.2</v>
      </c>
      <c r="C56" s="20" t="s">
        <v>69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393332</v>
      </c>
      <c r="L56" s="46">
        <v>0</v>
      </c>
      <c r="M56" s="46">
        <v>0</v>
      </c>
      <c r="N56" s="46">
        <f t="shared" ref="N56:N64" si="12">SUM(D56:M56)</f>
        <v>393332</v>
      </c>
      <c r="O56" s="47">
        <f t="shared" si="8"/>
        <v>28.985408990420044</v>
      </c>
      <c r="P56" s="9"/>
    </row>
    <row r="57" spans="1:16">
      <c r="A57" s="12"/>
      <c r="B57" s="25">
        <v>361.3</v>
      </c>
      <c r="C57" s="20" t="s">
        <v>70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1380202</v>
      </c>
      <c r="L57" s="46">
        <v>0</v>
      </c>
      <c r="M57" s="46">
        <v>0</v>
      </c>
      <c r="N57" s="46">
        <f t="shared" si="12"/>
        <v>1380202</v>
      </c>
      <c r="O57" s="47">
        <f t="shared" si="8"/>
        <v>101.70980103168755</v>
      </c>
      <c r="P57" s="9"/>
    </row>
    <row r="58" spans="1:16">
      <c r="A58" s="12"/>
      <c r="B58" s="25">
        <v>361.4</v>
      </c>
      <c r="C58" s="20" t="s">
        <v>130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561955</v>
      </c>
      <c r="L58" s="46">
        <v>0</v>
      </c>
      <c r="M58" s="46">
        <v>0</v>
      </c>
      <c r="N58" s="46">
        <f t="shared" si="12"/>
        <v>561955</v>
      </c>
      <c r="O58" s="47">
        <f t="shared" si="8"/>
        <v>41.411569638909356</v>
      </c>
      <c r="P58" s="9"/>
    </row>
    <row r="59" spans="1:16">
      <c r="A59" s="12"/>
      <c r="B59" s="25">
        <v>362</v>
      </c>
      <c r="C59" s="20" t="s">
        <v>72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63567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63567</v>
      </c>
      <c r="O59" s="47">
        <f t="shared" si="8"/>
        <v>4.6843773028739868</v>
      </c>
      <c r="P59" s="9"/>
    </row>
    <row r="60" spans="1:16">
      <c r="A60" s="12"/>
      <c r="B60" s="25">
        <v>364</v>
      </c>
      <c r="C60" s="20" t="s">
        <v>131</v>
      </c>
      <c r="D60" s="46">
        <v>32192</v>
      </c>
      <c r="E60" s="46">
        <v>0</v>
      </c>
      <c r="F60" s="46">
        <v>0</v>
      </c>
      <c r="G60" s="46">
        <v>0</v>
      </c>
      <c r="H60" s="46">
        <v>0</v>
      </c>
      <c r="I60" s="46">
        <v>6820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39012</v>
      </c>
      <c r="O60" s="47">
        <f t="shared" si="8"/>
        <v>2.8748710390567429</v>
      </c>
      <c r="P60" s="9"/>
    </row>
    <row r="61" spans="1:16">
      <c r="A61" s="12"/>
      <c r="B61" s="25">
        <v>366</v>
      </c>
      <c r="C61" s="20" t="s">
        <v>74</v>
      </c>
      <c r="D61" s="46">
        <v>1808</v>
      </c>
      <c r="E61" s="46">
        <v>52977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54785</v>
      </c>
      <c r="O61" s="47">
        <f t="shared" si="8"/>
        <v>4.0372144436256452</v>
      </c>
      <c r="P61" s="9"/>
    </row>
    <row r="62" spans="1:16">
      <c r="A62" s="12"/>
      <c r="B62" s="25">
        <v>368</v>
      </c>
      <c r="C62" s="20" t="s">
        <v>75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2435932</v>
      </c>
      <c r="L62" s="46">
        <v>0</v>
      </c>
      <c r="M62" s="46">
        <v>0</v>
      </c>
      <c r="N62" s="46">
        <f t="shared" si="12"/>
        <v>2435932</v>
      </c>
      <c r="O62" s="47">
        <f t="shared" si="8"/>
        <v>179.50862196020634</v>
      </c>
      <c r="P62" s="9"/>
    </row>
    <row r="63" spans="1:16">
      <c r="A63" s="12"/>
      <c r="B63" s="25">
        <v>369.3</v>
      </c>
      <c r="C63" s="20" t="s">
        <v>76</v>
      </c>
      <c r="D63" s="46">
        <v>70</v>
      </c>
      <c r="E63" s="46">
        <v>0</v>
      </c>
      <c r="F63" s="46">
        <v>0</v>
      </c>
      <c r="G63" s="46">
        <v>0</v>
      </c>
      <c r="H63" s="46">
        <v>0</v>
      </c>
      <c r="I63" s="46">
        <v>19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89</v>
      </c>
      <c r="O63" s="47">
        <f t="shared" si="8"/>
        <v>6.5585851142225494E-3</v>
      </c>
      <c r="P63" s="9"/>
    </row>
    <row r="64" spans="1:16">
      <c r="A64" s="12"/>
      <c r="B64" s="25">
        <v>369.9</v>
      </c>
      <c r="C64" s="20" t="s">
        <v>77</v>
      </c>
      <c r="D64" s="46">
        <v>2119</v>
      </c>
      <c r="E64" s="46">
        <v>0</v>
      </c>
      <c r="F64" s="46">
        <v>0</v>
      </c>
      <c r="G64" s="46">
        <v>0</v>
      </c>
      <c r="H64" s="46">
        <v>0</v>
      </c>
      <c r="I64" s="46">
        <v>977</v>
      </c>
      <c r="J64" s="46">
        <v>0</v>
      </c>
      <c r="K64" s="46">
        <v>-18530</v>
      </c>
      <c r="L64" s="46">
        <v>0</v>
      </c>
      <c r="M64" s="46">
        <v>0</v>
      </c>
      <c r="N64" s="46">
        <f t="shared" si="12"/>
        <v>-15434</v>
      </c>
      <c r="O64" s="47">
        <f t="shared" si="8"/>
        <v>-1.137361827560796</v>
      </c>
      <c r="P64" s="9"/>
    </row>
    <row r="65" spans="1:119" ht="15.75">
      <c r="A65" s="29" t="s">
        <v>43</v>
      </c>
      <c r="B65" s="30"/>
      <c r="C65" s="31"/>
      <c r="D65" s="32">
        <f t="shared" ref="D65:M65" si="13">SUM(D66:D68)</f>
        <v>2535245</v>
      </c>
      <c r="E65" s="32">
        <f t="shared" si="13"/>
        <v>0</v>
      </c>
      <c r="F65" s="32">
        <f t="shared" si="13"/>
        <v>0</v>
      </c>
      <c r="G65" s="32">
        <f t="shared" si="13"/>
        <v>303000</v>
      </c>
      <c r="H65" s="32">
        <f t="shared" si="13"/>
        <v>0</v>
      </c>
      <c r="I65" s="32">
        <f t="shared" si="13"/>
        <v>285000</v>
      </c>
      <c r="J65" s="32">
        <f t="shared" si="13"/>
        <v>0</v>
      </c>
      <c r="K65" s="32">
        <f t="shared" si="13"/>
        <v>0</v>
      </c>
      <c r="L65" s="32">
        <f t="shared" si="13"/>
        <v>0</v>
      </c>
      <c r="M65" s="32">
        <f t="shared" si="13"/>
        <v>0</v>
      </c>
      <c r="N65" s="32">
        <f>SUM(D65:M65)</f>
        <v>3123245</v>
      </c>
      <c r="O65" s="45">
        <f t="shared" si="8"/>
        <v>230.15806927044952</v>
      </c>
      <c r="P65" s="9"/>
    </row>
    <row r="66" spans="1:119">
      <c r="A66" s="12"/>
      <c r="B66" s="25">
        <v>381</v>
      </c>
      <c r="C66" s="20" t="s">
        <v>78</v>
      </c>
      <c r="D66" s="46">
        <v>232300</v>
      </c>
      <c r="E66" s="46">
        <v>0</v>
      </c>
      <c r="F66" s="46">
        <v>0</v>
      </c>
      <c r="G66" s="46">
        <v>303000</v>
      </c>
      <c r="H66" s="46">
        <v>0</v>
      </c>
      <c r="I66" s="46">
        <v>285000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820300</v>
      </c>
      <c r="O66" s="47">
        <f t="shared" si="8"/>
        <v>60.449521002210759</v>
      </c>
      <c r="P66" s="9"/>
    </row>
    <row r="67" spans="1:119">
      <c r="A67" s="12"/>
      <c r="B67" s="25">
        <v>382</v>
      </c>
      <c r="C67" s="20" t="s">
        <v>88</v>
      </c>
      <c r="D67" s="46">
        <v>902945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902945</v>
      </c>
      <c r="O67" s="47">
        <f t="shared" si="8"/>
        <v>66.539793662490794</v>
      </c>
      <c r="P67" s="9"/>
    </row>
    <row r="68" spans="1:119" ht="15.75" thickBot="1">
      <c r="A68" s="12"/>
      <c r="B68" s="25">
        <v>383</v>
      </c>
      <c r="C68" s="20" t="s">
        <v>149</v>
      </c>
      <c r="D68" s="46">
        <v>1400000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1400000</v>
      </c>
      <c r="O68" s="47">
        <f t="shared" si="8"/>
        <v>103.16875460574798</v>
      </c>
      <c r="P68" s="9"/>
    </row>
    <row r="69" spans="1:119" ht="16.5" thickBot="1">
      <c r="A69" s="14" t="s">
        <v>59</v>
      </c>
      <c r="B69" s="23"/>
      <c r="C69" s="22"/>
      <c r="D69" s="15">
        <f t="shared" ref="D69:M69" si="14">SUM(D5,D16,D23,D32,D47,D54,D65)</f>
        <v>14358869</v>
      </c>
      <c r="E69" s="15">
        <f t="shared" si="14"/>
        <v>1641571</v>
      </c>
      <c r="F69" s="15">
        <f t="shared" si="14"/>
        <v>0</v>
      </c>
      <c r="G69" s="15">
        <f t="shared" si="14"/>
        <v>303348</v>
      </c>
      <c r="H69" s="15">
        <f t="shared" si="14"/>
        <v>0</v>
      </c>
      <c r="I69" s="15">
        <f t="shared" si="14"/>
        <v>12737606</v>
      </c>
      <c r="J69" s="15">
        <f t="shared" si="14"/>
        <v>0</v>
      </c>
      <c r="K69" s="15">
        <f t="shared" si="14"/>
        <v>5180318</v>
      </c>
      <c r="L69" s="15">
        <f t="shared" si="14"/>
        <v>0</v>
      </c>
      <c r="M69" s="15">
        <f t="shared" si="14"/>
        <v>0</v>
      </c>
      <c r="N69" s="15">
        <f>SUM(D69:M69)</f>
        <v>34221712</v>
      </c>
      <c r="O69" s="38">
        <f>(N69/O$71)</f>
        <v>2521.865291083272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150</v>
      </c>
      <c r="M71" s="48"/>
      <c r="N71" s="48"/>
      <c r="O71" s="43">
        <v>13570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95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5803030</v>
      </c>
      <c r="E5" s="27">
        <f t="shared" si="0"/>
        <v>1414994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7218024</v>
      </c>
      <c r="O5" s="33">
        <f t="shared" ref="O5:O36" si="1">(N5/O$75)</f>
        <v>538.05620573984345</v>
      </c>
      <c r="P5" s="6"/>
    </row>
    <row r="6" spans="1:133">
      <c r="A6" s="12"/>
      <c r="B6" s="25">
        <v>311</v>
      </c>
      <c r="C6" s="20" t="s">
        <v>2</v>
      </c>
      <c r="D6" s="46">
        <v>4730476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4730476</v>
      </c>
      <c r="O6" s="47">
        <f t="shared" si="1"/>
        <v>352.62586656727547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114523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114523</v>
      </c>
      <c r="O7" s="47">
        <f t="shared" si="1"/>
        <v>8.5369362653745799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461457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461457</v>
      </c>
      <c r="O8" s="47">
        <f t="shared" si="1"/>
        <v>34.398583674990682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839014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839014</v>
      </c>
      <c r="O9" s="47">
        <f t="shared" si="1"/>
        <v>62.542974282519566</v>
      </c>
      <c r="P9" s="9"/>
    </row>
    <row r="10" spans="1:133">
      <c r="A10" s="12"/>
      <c r="B10" s="25">
        <v>314.10000000000002</v>
      </c>
      <c r="C10" s="20" t="s">
        <v>13</v>
      </c>
      <c r="D10" s="46">
        <v>475895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475895</v>
      </c>
      <c r="O10" s="47">
        <f t="shared" si="1"/>
        <v>35.474841595229222</v>
      </c>
      <c r="P10" s="9"/>
    </row>
    <row r="11" spans="1:133">
      <c r="A11" s="12"/>
      <c r="B11" s="25">
        <v>314.39999999999998</v>
      </c>
      <c r="C11" s="20" t="s">
        <v>14</v>
      </c>
      <c r="D11" s="46">
        <v>1664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1664</v>
      </c>
      <c r="O11" s="47">
        <f t="shared" si="1"/>
        <v>0.12404025344763325</v>
      </c>
      <c r="P11" s="9"/>
    </row>
    <row r="12" spans="1:133">
      <c r="A12" s="12"/>
      <c r="B12" s="25">
        <v>314.8</v>
      </c>
      <c r="C12" s="20" t="s">
        <v>16</v>
      </c>
      <c r="D12" s="46">
        <v>13565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13565</v>
      </c>
      <c r="O12" s="47">
        <f t="shared" si="1"/>
        <v>1.0111815132314572</v>
      </c>
      <c r="P12" s="9"/>
    </row>
    <row r="13" spans="1:133">
      <c r="A13" s="12"/>
      <c r="B13" s="25">
        <v>315</v>
      </c>
      <c r="C13" s="20" t="s">
        <v>118</v>
      </c>
      <c r="D13" s="46">
        <v>479551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479551</v>
      </c>
      <c r="O13" s="47">
        <f t="shared" si="1"/>
        <v>35.747372344390605</v>
      </c>
      <c r="P13" s="9"/>
    </row>
    <row r="14" spans="1:133">
      <c r="A14" s="12"/>
      <c r="B14" s="25">
        <v>316</v>
      </c>
      <c r="C14" s="20" t="s">
        <v>119</v>
      </c>
      <c r="D14" s="46">
        <v>101879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101879</v>
      </c>
      <c r="O14" s="47">
        <f t="shared" si="1"/>
        <v>7.5944092433842716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SUM(D16:D21)</f>
        <v>811871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1076887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1888758</v>
      </c>
      <c r="O15" s="45">
        <f t="shared" si="1"/>
        <v>140.79448378680581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505246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505246</v>
      </c>
      <c r="O16" s="47">
        <f t="shared" si="1"/>
        <v>37.662765560939249</v>
      </c>
      <c r="P16" s="9"/>
    </row>
    <row r="17" spans="1:16">
      <c r="A17" s="12"/>
      <c r="B17" s="25">
        <v>323.10000000000002</v>
      </c>
      <c r="C17" s="20" t="s">
        <v>20</v>
      </c>
      <c r="D17" s="46">
        <v>767689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767689</v>
      </c>
      <c r="O17" s="47">
        <f t="shared" si="1"/>
        <v>57.226164740961607</v>
      </c>
      <c r="P17" s="9"/>
    </row>
    <row r="18" spans="1:16">
      <c r="A18" s="12"/>
      <c r="B18" s="25">
        <v>323.39999999999998</v>
      </c>
      <c r="C18" s="20" t="s">
        <v>21</v>
      </c>
      <c r="D18" s="46">
        <v>4550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4550</v>
      </c>
      <c r="O18" s="47">
        <f t="shared" si="1"/>
        <v>0.33917256802087214</v>
      </c>
      <c r="P18" s="9"/>
    </row>
    <row r="19" spans="1:16">
      <c r="A19" s="12"/>
      <c r="B19" s="25">
        <v>323.7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59733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59733</v>
      </c>
      <c r="O19" s="47">
        <f t="shared" si="1"/>
        <v>4.4527021990309352</v>
      </c>
      <c r="P19" s="9"/>
    </row>
    <row r="20" spans="1:16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507408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507408</v>
      </c>
      <c r="O20" s="47">
        <f t="shared" si="1"/>
        <v>37.82392843831532</v>
      </c>
      <c r="P20" s="9"/>
    </row>
    <row r="21" spans="1:16">
      <c r="A21" s="12"/>
      <c r="B21" s="25">
        <v>329</v>
      </c>
      <c r="C21" s="20" t="s">
        <v>25</v>
      </c>
      <c r="D21" s="46">
        <v>39632</v>
      </c>
      <c r="E21" s="46">
        <v>0</v>
      </c>
      <c r="F21" s="46">
        <v>0</v>
      </c>
      <c r="G21" s="46">
        <v>0</v>
      </c>
      <c r="H21" s="46">
        <v>0</v>
      </c>
      <c r="I21" s="46">
        <v>4500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44132</v>
      </c>
      <c r="O21" s="47">
        <f t="shared" si="1"/>
        <v>3.2897502795378308</v>
      </c>
      <c r="P21" s="9"/>
    </row>
    <row r="22" spans="1:16" ht="15.75">
      <c r="A22" s="29" t="s">
        <v>27</v>
      </c>
      <c r="B22" s="30"/>
      <c r="C22" s="31"/>
      <c r="D22" s="32">
        <f t="shared" ref="D22:M22" si="5">SUM(D23:D35)</f>
        <v>1834425</v>
      </c>
      <c r="E22" s="32">
        <f t="shared" si="5"/>
        <v>495567</v>
      </c>
      <c r="F22" s="32">
        <f t="shared" si="5"/>
        <v>0</v>
      </c>
      <c r="G22" s="32">
        <f t="shared" si="5"/>
        <v>229557</v>
      </c>
      <c r="H22" s="32">
        <f t="shared" si="5"/>
        <v>0</v>
      </c>
      <c r="I22" s="32">
        <f t="shared" si="5"/>
        <v>668843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3228392</v>
      </c>
      <c r="O22" s="45">
        <f t="shared" si="1"/>
        <v>240.65538576220649</v>
      </c>
      <c r="P22" s="10"/>
    </row>
    <row r="23" spans="1:16">
      <c r="A23" s="12"/>
      <c r="B23" s="25">
        <v>331.2</v>
      </c>
      <c r="C23" s="20" t="s">
        <v>26</v>
      </c>
      <c r="D23" s="46">
        <v>0</v>
      </c>
      <c r="E23" s="46">
        <v>62800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62800</v>
      </c>
      <c r="O23" s="47">
        <f t="shared" si="1"/>
        <v>4.6813268729034663</v>
      </c>
      <c r="P23" s="9"/>
    </row>
    <row r="24" spans="1:16">
      <c r="A24" s="12"/>
      <c r="B24" s="25">
        <v>331.5</v>
      </c>
      <c r="C24" s="20" t="s">
        <v>28</v>
      </c>
      <c r="D24" s="46">
        <v>0</v>
      </c>
      <c r="E24" s="46">
        <v>422767</v>
      </c>
      <c r="F24" s="46">
        <v>0</v>
      </c>
      <c r="G24" s="46">
        <v>0</v>
      </c>
      <c r="H24" s="46">
        <v>0</v>
      </c>
      <c r="I24" s="46">
        <v>290009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712776</v>
      </c>
      <c r="O24" s="47">
        <f t="shared" si="1"/>
        <v>53.132761833768171</v>
      </c>
      <c r="P24" s="9"/>
    </row>
    <row r="25" spans="1:16">
      <c r="A25" s="12"/>
      <c r="B25" s="25">
        <v>334.34</v>
      </c>
      <c r="C25" s="20" t="s">
        <v>146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25589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25589</v>
      </c>
      <c r="O25" s="47">
        <f t="shared" si="1"/>
        <v>1.9074916138650764</v>
      </c>
      <c r="P25" s="9"/>
    </row>
    <row r="26" spans="1:16">
      <c r="A26" s="12"/>
      <c r="B26" s="25">
        <v>334.35</v>
      </c>
      <c r="C26" s="20" t="s">
        <v>98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62700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62700</v>
      </c>
      <c r="O26" s="47">
        <f t="shared" si="1"/>
        <v>4.6738725307491613</v>
      </c>
      <c r="P26" s="9"/>
    </row>
    <row r="27" spans="1:16">
      <c r="A27" s="12"/>
      <c r="B27" s="25">
        <v>334.7</v>
      </c>
      <c r="C27" s="20" t="s">
        <v>99</v>
      </c>
      <c r="D27" s="46">
        <v>0</v>
      </c>
      <c r="E27" s="46">
        <v>0</v>
      </c>
      <c r="F27" s="46">
        <v>0</v>
      </c>
      <c r="G27" s="46">
        <v>229557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229557</v>
      </c>
      <c r="O27" s="47">
        <f t="shared" si="1"/>
        <v>17.11196421915766</v>
      </c>
      <c r="P27" s="9"/>
    </row>
    <row r="28" spans="1:16">
      <c r="A28" s="12"/>
      <c r="B28" s="25">
        <v>334.9</v>
      </c>
      <c r="C28" s="20" t="s">
        <v>142</v>
      </c>
      <c r="D28" s="46">
        <v>0</v>
      </c>
      <c r="E28" s="46">
        <v>10000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10000</v>
      </c>
      <c r="O28" s="47">
        <f t="shared" si="1"/>
        <v>0.74543421543048827</v>
      </c>
      <c r="P28" s="9"/>
    </row>
    <row r="29" spans="1:16">
      <c r="A29" s="12"/>
      <c r="B29" s="25">
        <v>335.12</v>
      </c>
      <c r="C29" s="20" t="s">
        <v>120</v>
      </c>
      <c r="D29" s="46">
        <v>452384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452384</v>
      </c>
      <c r="O29" s="47">
        <f t="shared" si="1"/>
        <v>33.722251211330601</v>
      </c>
      <c r="P29" s="9"/>
    </row>
    <row r="30" spans="1:16">
      <c r="A30" s="12"/>
      <c r="B30" s="25">
        <v>335.14</v>
      </c>
      <c r="C30" s="20" t="s">
        <v>121</v>
      </c>
      <c r="D30" s="46">
        <v>8085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8085</v>
      </c>
      <c r="O30" s="47">
        <f t="shared" si="1"/>
        <v>0.60268356317554972</v>
      </c>
      <c r="P30" s="9"/>
    </row>
    <row r="31" spans="1:16">
      <c r="A31" s="12"/>
      <c r="B31" s="25">
        <v>335.15</v>
      </c>
      <c r="C31" s="20" t="s">
        <v>122</v>
      </c>
      <c r="D31" s="46">
        <v>11414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11414</v>
      </c>
      <c r="O31" s="47">
        <f t="shared" si="1"/>
        <v>0.85083861349235934</v>
      </c>
      <c r="P31" s="9"/>
    </row>
    <row r="32" spans="1:16">
      <c r="A32" s="12"/>
      <c r="B32" s="25">
        <v>335.18</v>
      </c>
      <c r="C32" s="20" t="s">
        <v>123</v>
      </c>
      <c r="D32" s="46">
        <v>1361838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1361838</v>
      </c>
      <c r="O32" s="47">
        <f t="shared" si="1"/>
        <v>101.51606410734253</v>
      </c>
      <c r="P32" s="9"/>
    </row>
    <row r="33" spans="1:16">
      <c r="A33" s="12"/>
      <c r="B33" s="25">
        <v>335.49</v>
      </c>
      <c r="C33" s="20" t="s">
        <v>35</v>
      </c>
      <c r="D33" s="46">
        <v>404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404</v>
      </c>
      <c r="O33" s="47">
        <f t="shared" si="1"/>
        <v>3.0115542303391727E-2</v>
      </c>
      <c r="P33" s="9"/>
    </row>
    <row r="34" spans="1:16">
      <c r="A34" s="12"/>
      <c r="B34" s="25">
        <v>337.2</v>
      </c>
      <c r="C34" s="20" t="s">
        <v>100</v>
      </c>
      <c r="D34" s="46">
        <v>300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300</v>
      </c>
      <c r="O34" s="47">
        <f t="shared" si="1"/>
        <v>2.2363026462914649E-2</v>
      </c>
      <c r="P34" s="9"/>
    </row>
    <row r="35" spans="1:16">
      <c r="A35" s="12"/>
      <c r="B35" s="25">
        <v>337.3</v>
      </c>
      <c r="C35" s="20" t="s">
        <v>91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290545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290545</v>
      </c>
      <c r="O35" s="47">
        <f t="shared" si="1"/>
        <v>21.658218412225121</v>
      </c>
      <c r="P35" s="9"/>
    </row>
    <row r="36" spans="1:16" ht="15.75">
      <c r="A36" s="29" t="s">
        <v>41</v>
      </c>
      <c r="B36" s="30"/>
      <c r="C36" s="31"/>
      <c r="D36" s="32">
        <f t="shared" ref="D36:M36" si="7">SUM(D37:D50)</f>
        <v>2297629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11103336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13400965</v>
      </c>
      <c r="O36" s="45">
        <f t="shared" si="1"/>
        <v>998.95378307864326</v>
      </c>
      <c r="P36" s="10"/>
    </row>
    <row r="37" spans="1:16">
      <c r="A37" s="12"/>
      <c r="B37" s="25">
        <v>341.2</v>
      </c>
      <c r="C37" s="20" t="s">
        <v>124</v>
      </c>
      <c r="D37" s="46">
        <v>1522863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50" si="8">SUM(D37:M37)</f>
        <v>1522863</v>
      </c>
      <c r="O37" s="47">
        <f t="shared" ref="O37:O68" si="9">(N37/O$75)</f>
        <v>113.51941856131197</v>
      </c>
      <c r="P37" s="9"/>
    </row>
    <row r="38" spans="1:16">
      <c r="A38" s="12"/>
      <c r="B38" s="25">
        <v>341.9</v>
      </c>
      <c r="C38" s="20" t="s">
        <v>125</v>
      </c>
      <c r="D38" s="46">
        <v>6192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6192</v>
      </c>
      <c r="O38" s="47">
        <f t="shared" si="9"/>
        <v>0.46157286619455834</v>
      </c>
      <c r="P38" s="9"/>
    </row>
    <row r="39" spans="1:16">
      <c r="A39" s="12"/>
      <c r="B39" s="25">
        <v>342.4</v>
      </c>
      <c r="C39" s="20" t="s">
        <v>46</v>
      </c>
      <c r="D39" s="46">
        <v>42455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42455</v>
      </c>
      <c r="O39" s="47">
        <f t="shared" si="9"/>
        <v>3.1647409616101378</v>
      </c>
      <c r="P39" s="9"/>
    </row>
    <row r="40" spans="1:16">
      <c r="A40" s="12"/>
      <c r="B40" s="25">
        <v>342.9</v>
      </c>
      <c r="C40" s="20" t="s">
        <v>47</v>
      </c>
      <c r="D40" s="46">
        <v>295236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295236</v>
      </c>
      <c r="O40" s="47">
        <f t="shared" si="9"/>
        <v>22.007901602683564</v>
      </c>
      <c r="P40" s="9"/>
    </row>
    <row r="41" spans="1:16">
      <c r="A41" s="12"/>
      <c r="B41" s="25">
        <v>343.3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3262494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3262494</v>
      </c>
      <c r="O41" s="47">
        <f t="shared" si="9"/>
        <v>243.19746552366755</v>
      </c>
      <c r="P41" s="9"/>
    </row>
    <row r="42" spans="1:16">
      <c r="A42" s="12"/>
      <c r="B42" s="25">
        <v>343.4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1824594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1824594</v>
      </c>
      <c r="O42" s="47">
        <f t="shared" si="9"/>
        <v>136.01147968691762</v>
      </c>
      <c r="P42" s="9"/>
    </row>
    <row r="43" spans="1:16">
      <c r="A43" s="12"/>
      <c r="B43" s="25">
        <v>343.5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5132775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5132775</v>
      </c>
      <c r="O43" s="47">
        <f t="shared" si="9"/>
        <v>382.61461051062241</v>
      </c>
      <c r="P43" s="9"/>
    </row>
    <row r="44" spans="1:16">
      <c r="A44" s="12"/>
      <c r="B44" s="25">
        <v>343.7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883473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883473</v>
      </c>
      <c r="O44" s="47">
        <f t="shared" si="9"/>
        <v>65.857100260901973</v>
      </c>
      <c r="P44" s="9"/>
    </row>
    <row r="45" spans="1:16">
      <c r="A45" s="12"/>
      <c r="B45" s="25">
        <v>344.5</v>
      </c>
      <c r="C45" s="20" t="s">
        <v>126</v>
      </c>
      <c r="D45" s="46">
        <v>6688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6688</v>
      </c>
      <c r="O45" s="47">
        <f t="shared" si="9"/>
        <v>0.49854640327991057</v>
      </c>
      <c r="P45" s="9"/>
    </row>
    <row r="46" spans="1:16">
      <c r="A46" s="12"/>
      <c r="B46" s="25">
        <v>344.9</v>
      </c>
      <c r="C46" s="20" t="s">
        <v>127</v>
      </c>
      <c r="D46" s="46">
        <v>118151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118151</v>
      </c>
      <c r="O46" s="47">
        <f t="shared" si="9"/>
        <v>8.8073797987327627</v>
      </c>
      <c r="P46" s="9"/>
    </row>
    <row r="47" spans="1:16">
      <c r="A47" s="12"/>
      <c r="B47" s="25">
        <v>346.4</v>
      </c>
      <c r="C47" s="20" t="s">
        <v>55</v>
      </c>
      <c r="D47" s="46">
        <v>10196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10196</v>
      </c>
      <c r="O47" s="47">
        <f t="shared" si="9"/>
        <v>0.76004472605292583</v>
      </c>
      <c r="P47" s="9"/>
    </row>
    <row r="48" spans="1:16">
      <c r="A48" s="12"/>
      <c r="B48" s="25">
        <v>347.2</v>
      </c>
      <c r="C48" s="20" t="s">
        <v>56</v>
      </c>
      <c r="D48" s="46">
        <v>231583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231583</v>
      </c>
      <c r="O48" s="47">
        <f t="shared" si="9"/>
        <v>17.262989191203875</v>
      </c>
      <c r="P48" s="9"/>
    </row>
    <row r="49" spans="1:16">
      <c r="A49" s="12"/>
      <c r="B49" s="25">
        <v>347.4</v>
      </c>
      <c r="C49" s="20" t="s">
        <v>57</v>
      </c>
      <c r="D49" s="46">
        <v>9868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9868</v>
      </c>
      <c r="O49" s="47">
        <f t="shared" si="9"/>
        <v>0.73559448378680581</v>
      </c>
      <c r="P49" s="9"/>
    </row>
    <row r="50" spans="1:16">
      <c r="A50" s="12"/>
      <c r="B50" s="25">
        <v>347.5</v>
      </c>
      <c r="C50" s="20" t="s">
        <v>58</v>
      </c>
      <c r="D50" s="46">
        <v>54397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54397</v>
      </c>
      <c r="O50" s="47">
        <f t="shared" si="9"/>
        <v>4.0549385016772268</v>
      </c>
      <c r="P50" s="9"/>
    </row>
    <row r="51" spans="1:16" ht="15.75">
      <c r="A51" s="29" t="s">
        <v>42</v>
      </c>
      <c r="B51" s="30"/>
      <c r="C51" s="31"/>
      <c r="D51" s="32">
        <f t="shared" ref="D51:M51" si="10">SUM(D52:D57)</f>
        <v>111427</v>
      </c>
      <c r="E51" s="32">
        <f t="shared" si="10"/>
        <v>28530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>SUM(D51:M51)</f>
        <v>139957</v>
      </c>
      <c r="O51" s="45">
        <f t="shared" si="9"/>
        <v>10.432873648900484</v>
      </c>
      <c r="P51" s="10"/>
    </row>
    <row r="52" spans="1:16">
      <c r="A52" s="13"/>
      <c r="B52" s="39">
        <v>351.3</v>
      </c>
      <c r="C52" s="21" t="s">
        <v>63</v>
      </c>
      <c r="D52" s="46">
        <v>0</v>
      </c>
      <c r="E52" s="46">
        <v>4427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7" si="11">SUM(D52:M52)</f>
        <v>4427</v>
      </c>
      <c r="O52" s="47">
        <f t="shared" si="9"/>
        <v>0.33000372717107718</v>
      </c>
      <c r="P52" s="9"/>
    </row>
    <row r="53" spans="1:16">
      <c r="A53" s="13"/>
      <c r="B53" s="39">
        <v>351.5</v>
      </c>
      <c r="C53" s="21" t="s">
        <v>64</v>
      </c>
      <c r="D53" s="46">
        <v>32740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32740</v>
      </c>
      <c r="O53" s="47">
        <f t="shared" si="9"/>
        <v>2.4405516213194187</v>
      </c>
      <c r="P53" s="9"/>
    </row>
    <row r="54" spans="1:16">
      <c r="A54" s="13"/>
      <c r="B54" s="39">
        <v>351.7</v>
      </c>
      <c r="C54" s="21" t="s">
        <v>128</v>
      </c>
      <c r="D54" s="46">
        <v>0</v>
      </c>
      <c r="E54" s="46">
        <v>17830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17830</v>
      </c>
      <c r="O54" s="47">
        <f t="shared" si="9"/>
        <v>1.3291092061125607</v>
      </c>
      <c r="P54" s="9"/>
    </row>
    <row r="55" spans="1:16">
      <c r="A55" s="13"/>
      <c r="B55" s="39">
        <v>354</v>
      </c>
      <c r="C55" s="21" t="s">
        <v>65</v>
      </c>
      <c r="D55" s="46">
        <v>78487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78487</v>
      </c>
      <c r="O55" s="47">
        <f t="shared" si="9"/>
        <v>5.8506895266492736</v>
      </c>
      <c r="P55" s="9"/>
    </row>
    <row r="56" spans="1:16">
      <c r="A56" s="13"/>
      <c r="B56" s="39">
        <v>356</v>
      </c>
      <c r="C56" s="21" t="s">
        <v>66</v>
      </c>
      <c r="D56" s="46">
        <v>0</v>
      </c>
      <c r="E56" s="46">
        <v>6273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6273</v>
      </c>
      <c r="O56" s="47">
        <f t="shared" si="9"/>
        <v>0.46761088333954526</v>
      </c>
      <c r="P56" s="9"/>
    </row>
    <row r="57" spans="1:16">
      <c r="A57" s="13"/>
      <c r="B57" s="39">
        <v>359</v>
      </c>
      <c r="C57" s="21" t="s">
        <v>92</v>
      </c>
      <c r="D57" s="46">
        <v>200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200</v>
      </c>
      <c r="O57" s="47">
        <f t="shared" si="9"/>
        <v>1.4908684308609765E-2</v>
      </c>
      <c r="P57" s="9"/>
    </row>
    <row r="58" spans="1:16" ht="15.75">
      <c r="A58" s="29" t="s">
        <v>3</v>
      </c>
      <c r="B58" s="30"/>
      <c r="C58" s="31"/>
      <c r="D58" s="32">
        <f t="shared" ref="D58:M58" si="12">SUM(D59:D69)</f>
        <v>109929</v>
      </c>
      <c r="E58" s="32">
        <f t="shared" si="12"/>
        <v>36513</v>
      </c>
      <c r="F58" s="32">
        <f t="shared" si="12"/>
        <v>0</v>
      </c>
      <c r="G58" s="32">
        <f t="shared" si="12"/>
        <v>10695</v>
      </c>
      <c r="H58" s="32">
        <f t="shared" si="12"/>
        <v>0</v>
      </c>
      <c r="I58" s="32">
        <f t="shared" si="12"/>
        <v>116620</v>
      </c>
      <c r="J58" s="32">
        <f t="shared" si="12"/>
        <v>0</v>
      </c>
      <c r="K58" s="32">
        <f t="shared" si="12"/>
        <v>5227424</v>
      </c>
      <c r="L58" s="32">
        <f t="shared" si="12"/>
        <v>0</v>
      </c>
      <c r="M58" s="32">
        <f t="shared" si="12"/>
        <v>0</v>
      </c>
      <c r="N58" s="32">
        <f>SUM(D58:M58)</f>
        <v>5501181</v>
      </c>
      <c r="O58" s="45">
        <f t="shared" si="9"/>
        <v>410.07685426761088</v>
      </c>
      <c r="P58" s="10"/>
    </row>
    <row r="59" spans="1:16">
      <c r="A59" s="12"/>
      <c r="B59" s="25">
        <v>361.1</v>
      </c>
      <c r="C59" s="20" t="s">
        <v>68</v>
      </c>
      <c r="D59" s="46">
        <v>31436</v>
      </c>
      <c r="E59" s="46">
        <v>3927</v>
      </c>
      <c r="F59" s="46">
        <v>0</v>
      </c>
      <c r="G59" s="46">
        <v>10695</v>
      </c>
      <c r="H59" s="46">
        <v>0</v>
      </c>
      <c r="I59" s="46">
        <v>51012</v>
      </c>
      <c r="J59" s="46">
        <v>0</v>
      </c>
      <c r="K59" s="46">
        <v>171116</v>
      </c>
      <c r="L59" s="46">
        <v>0</v>
      </c>
      <c r="M59" s="46">
        <v>0</v>
      </c>
      <c r="N59" s="46">
        <f>SUM(D59:M59)</f>
        <v>268186</v>
      </c>
      <c r="O59" s="47">
        <f t="shared" si="9"/>
        <v>19.991502049944092</v>
      </c>
      <c r="P59" s="9"/>
    </row>
    <row r="60" spans="1:16">
      <c r="A60" s="12"/>
      <c r="B60" s="25">
        <v>361.2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338433</v>
      </c>
      <c r="L60" s="46">
        <v>0</v>
      </c>
      <c r="M60" s="46">
        <v>0</v>
      </c>
      <c r="N60" s="46">
        <f t="shared" ref="N60:N69" si="13">SUM(D60:M60)</f>
        <v>338433</v>
      </c>
      <c r="O60" s="47">
        <f t="shared" si="9"/>
        <v>25.227953783078643</v>
      </c>
      <c r="P60" s="9"/>
    </row>
    <row r="61" spans="1:16">
      <c r="A61" s="12"/>
      <c r="B61" s="25">
        <v>361.3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2013533</v>
      </c>
      <c r="L61" s="46">
        <v>0</v>
      </c>
      <c r="M61" s="46">
        <v>0</v>
      </c>
      <c r="N61" s="46">
        <f t="shared" si="13"/>
        <v>2013533</v>
      </c>
      <c r="O61" s="47">
        <f t="shared" si="9"/>
        <v>150.09563920983973</v>
      </c>
      <c r="P61" s="9"/>
    </row>
    <row r="62" spans="1:16">
      <c r="A62" s="12"/>
      <c r="B62" s="25">
        <v>361.4</v>
      </c>
      <c r="C62" s="20" t="s">
        <v>130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321167</v>
      </c>
      <c r="L62" s="46">
        <v>0</v>
      </c>
      <c r="M62" s="46">
        <v>0</v>
      </c>
      <c r="N62" s="46">
        <f t="shared" si="13"/>
        <v>321167</v>
      </c>
      <c r="O62" s="47">
        <f t="shared" si="9"/>
        <v>23.940887066716364</v>
      </c>
      <c r="P62" s="9"/>
    </row>
    <row r="63" spans="1:16">
      <c r="A63" s="12"/>
      <c r="B63" s="25">
        <v>362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61616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61616</v>
      </c>
      <c r="O63" s="47">
        <f t="shared" si="9"/>
        <v>4.5930674617964966</v>
      </c>
      <c r="P63" s="9"/>
    </row>
    <row r="64" spans="1:16">
      <c r="A64" s="12"/>
      <c r="B64" s="25">
        <v>364</v>
      </c>
      <c r="C64" s="20" t="s">
        <v>131</v>
      </c>
      <c r="D64" s="46">
        <v>4340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4340</v>
      </c>
      <c r="O64" s="47">
        <f t="shared" si="9"/>
        <v>0.32351844949683189</v>
      </c>
      <c r="P64" s="9"/>
    </row>
    <row r="65" spans="1:119">
      <c r="A65" s="12"/>
      <c r="B65" s="25">
        <v>365</v>
      </c>
      <c r="C65" s="20" t="s">
        <v>132</v>
      </c>
      <c r="D65" s="46">
        <v>533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533</v>
      </c>
      <c r="O65" s="47">
        <f t="shared" si="9"/>
        <v>3.9731643682445021E-2</v>
      </c>
      <c r="P65" s="9"/>
    </row>
    <row r="66" spans="1:119">
      <c r="A66" s="12"/>
      <c r="B66" s="25">
        <v>366</v>
      </c>
      <c r="C66" s="20" t="s">
        <v>74</v>
      </c>
      <c r="D66" s="46">
        <v>22838</v>
      </c>
      <c r="E66" s="46">
        <v>32586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55424</v>
      </c>
      <c r="O66" s="47">
        <f t="shared" si="9"/>
        <v>4.1314945956019384</v>
      </c>
      <c r="P66" s="9"/>
    </row>
    <row r="67" spans="1:119">
      <c r="A67" s="12"/>
      <c r="B67" s="25">
        <v>368</v>
      </c>
      <c r="C67" s="20" t="s">
        <v>75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2374675</v>
      </c>
      <c r="L67" s="46">
        <v>0</v>
      </c>
      <c r="M67" s="46">
        <v>0</v>
      </c>
      <c r="N67" s="46">
        <f t="shared" si="13"/>
        <v>2374675</v>
      </c>
      <c r="O67" s="47">
        <f t="shared" si="9"/>
        <v>177.01639955273947</v>
      </c>
      <c r="P67" s="9"/>
    </row>
    <row r="68" spans="1:119">
      <c r="A68" s="12"/>
      <c r="B68" s="25">
        <v>369.3</v>
      </c>
      <c r="C68" s="20" t="s">
        <v>76</v>
      </c>
      <c r="D68" s="46">
        <v>37753</v>
      </c>
      <c r="E68" s="46">
        <v>0</v>
      </c>
      <c r="F68" s="46">
        <v>0</v>
      </c>
      <c r="G68" s="46">
        <v>0</v>
      </c>
      <c r="H68" s="46">
        <v>0</v>
      </c>
      <c r="I68" s="46">
        <v>58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37811</v>
      </c>
      <c r="O68" s="47">
        <f t="shared" si="9"/>
        <v>2.8185613119642192</v>
      </c>
      <c r="P68" s="9"/>
    </row>
    <row r="69" spans="1:119">
      <c r="A69" s="12"/>
      <c r="B69" s="25">
        <v>369.9</v>
      </c>
      <c r="C69" s="20" t="s">
        <v>77</v>
      </c>
      <c r="D69" s="46">
        <v>13029</v>
      </c>
      <c r="E69" s="46">
        <v>0</v>
      </c>
      <c r="F69" s="46">
        <v>0</v>
      </c>
      <c r="G69" s="46">
        <v>0</v>
      </c>
      <c r="H69" s="46">
        <v>0</v>
      </c>
      <c r="I69" s="46">
        <v>3934</v>
      </c>
      <c r="J69" s="46">
        <v>0</v>
      </c>
      <c r="K69" s="46">
        <v>8500</v>
      </c>
      <c r="L69" s="46">
        <v>0</v>
      </c>
      <c r="M69" s="46">
        <v>0</v>
      </c>
      <c r="N69" s="46">
        <f t="shared" si="13"/>
        <v>25463</v>
      </c>
      <c r="O69" s="47">
        <f>(N69/O$75)</f>
        <v>1.8980991427506522</v>
      </c>
      <c r="P69" s="9"/>
    </row>
    <row r="70" spans="1:119" ht="15.75">
      <c r="A70" s="29" t="s">
        <v>43</v>
      </c>
      <c r="B70" s="30"/>
      <c r="C70" s="31"/>
      <c r="D70" s="32">
        <f t="shared" ref="D70:M70" si="14">SUM(D71:D72)</f>
        <v>1330445</v>
      </c>
      <c r="E70" s="32">
        <f t="shared" si="14"/>
        <v>0</v>
      </c>
      <c r="F70" s="32">
        <f t="shared" si="14"/>
        <v>0</v>
      </c>
      <c r="G70" s="32">
        <f t="shared" si="14"/>
        <v>349225</v>
      </c>
      <c r="H70" s="32">
        <f t="shared" si="14"/>
        <v>0</v>
      </c>
      <c r="I70" s="32">
        <f t="shared" si="14"/>
        <v>300000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>SUM(D70:M70)</f>
        <v>1979670</v>
      </c>
      <c r="O70" s="45">
        <f>(N70/O$75)</f>
        <v>147.57137532612748</v>
      </c>
      <c r="P70" s="9"/>
    </row>
    <row r="71" spans="1:119">
      <c r="A71" s="12"/>
      <c r="B71" s="25">
        <v>381</v>
      </c>
      <c r="C71" s="20" t="s">
        <v>78</v>
      </c>
      <c r="D71" s="46">
        <v>470000</v>
      </c>
      <c r="E71" s="46">
        <v>0</v>
      </c>
      <c r="F71" s="46">
        <v>0</v>
      </c>
      <c r="G71" s="46">
        <v>349225</v>
      </c>
      <c r="H71" s="46">
        <v>0</v>
      </c>
      <c r="I71" s="46">
        <v>300000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1119225</v>
      </c>
      <c r="O71" s="47">
        <f>(N71/O$75)</f>
        <v>83.430860976518815</v>
      </c>
      <c r="P71" s="9"/>
    </row>
    <row r="72" spans="1:119" ht="15.75" thickBot="1">
      <c r="A72" s="12"/>
      <c r="B72" s="25">
        <v>382</v>
      </c>
      <c r="C72" s="20" t="s">
        <v>88</v>
      </c>
      <c r="D72" s="46">
        <v>860445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860445</v>
      </c>
      <c r="O72" s="47">
        <f>(N72/O$75)</f>
        <v>64.140514349608651</v>
      </c>
      <c r="P72" s="9"/>
    </row>
    <row r="73" spans="1:119" ht="16.5" thickBot="1">
      <c r="A73" s="14" t="s">
        <v>59</v>
      </c>
      <c r="B73" s="23"/>
      <c r="C73" s="22"/>
      <c r="D73" s="15">
        <f t="shared" ref="D73:M73" si="15">SUM(D5,D15,D22,D36,D51,D58,D70)</f>
        <v>12298756</v>
      </c>
      <c r="E73" s="15">
        <f t="shared" si="15"/>
        <v>1975604</v>
      </c>
      <c r="F73" s="15">
        <f t="shared" si="15"/>
        <v>0</v>
      </c>
      <c r="G73" s="15">
        <f t="shared" si="15"/>
        <v>589477</v>
      </c>
      <c r="H73" s="15">
        <f t="shared" si="15"/>
        <v>0</v>
      </c>
      <c r="I73" s="15">
        <f t="shared" si="15"/>
        <v>13265686</v>
      </c>
      <c r="J73" s="15">
        <f t="shared" si="15"/>
        <v>0</v>
      </c>
      <c r="K73" s="15">
        <f t="shared" si="15"/>
        <v>5227424</v>
      </c>
      <c r="L73" s="15">
        <f t="shared" si="15"/>
        <v>0</v>
      </c>
      <c r="M73" s="15">
        <f t="shared" si="15"/>
        <v>0</v>
      </c>
      <c r="N73" s="15">
        <f>SUM(D73:M73)</f>
        <v>33356947</v>
      </c>
      <c r="O73" s="38">
        <f>(N73/O$75)</f>
        <v>2486.5409616101379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147</v>
      </c>
      <c r="M75" s="48"/>
      <c r="N75" s="48"/>
      <c r="O75" s="43">
        <v>13415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5605751</v>
      </c>
      <c r="E5" s="27">
        <f t="shared" si="0"/>
        <v>1398230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112972</v>
      </c>
      <c r="L5" s="27">
        <f t="shared" si="0"/>
        <v>0</v>
      </c>
      <c r="M5" s="27">
        <f t="shared" si="0"/>
        <v>0</v>
      </c>
      <c r="N5" s="28">
        <f>SUM(D5:M5)</f>
        <v>7116953</v>
      </c>
      <c r="O5" s="33">
        <f t="shared" ref="O5:O36" si="1">(N5/O$75)</f>
        <v>537.37186650558749</v>
      </c>
      <c r="P5" s="6"/>
    </row>
    <row r="6" spans="1:133">
      <c r="A6" s="12"/>
      <c r="B6" s="25">
        <v>311</v>
      </c>
      <c r="C6" s="20" t="s">
        <v>2</v>
      </c>
      <c r="D6" s="46">
        <v>4482739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4482739</v>
      </c>
      <c r="O6" s="47">
        <f t="shared" si="1"/>
        <v>338.4731954092419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126652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126652</v>
      </c>
      <c r="O7" s="47">
        <f t="shared" si="1"/>
        <v>9.5629719118091217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465173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465173</v>
      </c>
      <c r="O8" s="47">
        <f t="shared" si="1"/>
        <v>35.123301117487166</v>
      </c>
      <c r="P8" s="9"/>
    </row>
    <row r="9" spans="1:133">
      <c r="A9" s="12"/>
      <c r="B9" s="25">
        <v>312.52</v>
      </c>
      <c r="C9" s="20" t="s">
        <v>117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112972</v>
      </c>
      <c r="L9" s="46">
        <v>0</v>
      </c>
      <c r="M9" s="46">
        <v>0</v>
      </c>
      <c r="N9" s="46">
        <f>SUM(D9:M9)</f>
        <v>112972</v>
      </c>
      <c r="O9" s="47">
        <f t="shared" si="1"/>
        <v>8.530051344004832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806405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806405</v>
      </c>
      <c r="O10" s="47">
        <f t="shared" si="1"/>
        <v>60.888326789489582</v>
      </c>
      <c r="P10" s="9"/>
    </row>
    <row r="11" spans="1:133">
      <c r="A11" s="12"/>
      <c r="B11" s="25">
        <v>314.10000000000002</v>
      </c>
      <c r="C11" s="20" t="s">
        <v>13</v>
      </c>
      <c r="D11" s="46">
        <v>483516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483516</v>
      </c>
      <c r="O11" s="47">
        <f t="shared" si="1"/>
        <v>36.50830564784053</v>
      </c>
      <c r="P11" s="9"/>
    </row>
    <row r="12" spans="1:133">
      <c r="A12" s="12"/>
      <c r="B12" s="25">
        <v>314.39999999999998</v>
      </c>
      <c r="C12" s="20" t="s">
        <v>14</v>
      </c>
      <c r="D12" s="46">
        <v>4394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4394</v>
      </c>
      <c r="O12" s="47">
        <f t="shared" si="1"/>
        <v>0.33177287828450619</v>
      </c>
      <c r="P12" s="9"/>
    </row>
    <row r="13" spans="1:133">
      <c r="A13" s="12"/>
      <c r="B13" s="25">
        <v>314.7</v>
      </c>
      <c r="C13" s="20" t="s">
        <v>15</v>
      </c>
      <c r="D13" s="46">
        <v>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</v>
      </c>
      <c r="O13" s="47">
        <f t="shared" si="1"/>
        <v>4.5303533675626698E-4</v>
      </c>
      <c r="P13" s="9"/>
    </row>
    <row r="14" spans="1:133">
      <c r="A14" s="12"/>
      <c r="B14" s="25">
        <v>314.8</v>
      </c>
      <c r="C14" s="20" t="s">
        <v>16</v>
      </c>
      <c r="D14" s="46">
        <v>13487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13487</v>
      </c>
      <c r="O14" s="47">
        <f t="shared" si="1"/>
        <v>1.0183479311386288</v>
      </c>
      <c r="P14" s="9"/>
    </row>
    <row r="15" spans="1:133">
      <c r="A15" s="12"/>
      <c r="B15" s="25">
        <v>315</v>
      </c>
      <c r="C15" s="20" t="s">
        <v>118</v>
      </c>
      <c r="D15" s="46">
        <v>500295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500295</v>
      </c>
      <c r="O15" s="47">
        <f t="shared" si="1"/>
        <v>37.775218967079432</v>
      </c>
      <c r="P15" s="9"/>
    </row>
    <row r="16" spans="1:133">
      <c r="A16" s="12"/>
      <c r="B16" s="25">
        <v>316</v>
      </c>
      <c r="C16" s="20" t="s">
        <v>119</v>
      </c>
      <c r="D16" s="46">
        <v>121314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121314</v>
      </c>
      <c r="O16" s="47">
        <f t="shared" si="1"/>
        <v>9.159921473874963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SUM(D18:D23)</f>
        <v>848307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1035853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7" si="4">SUM(D17:M17)</f>
        <v>1884160</v>
      </c>
      <c r="O17" s="45">
        <f t="shared" si="1"/>
        <v>142.26517668378133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525820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525820</v>
      </c>
      <c r="O18" s="47">
        <f t="shared" si="1"/>
        <v>39.702506795530049</v>
      </c>
      <c r="P18" s="9"/>
    </row>
    <row r="19" spans="1:16">
      <c r="A19" s="12"/>
      <c r="B19" s="25">
        <v>323.10000000000002</v>
      </c>
      <c r="C19" s="20" t="s">
        <v>20</v>
      </c>
      <c r="D19" s="46">
        <v>800345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800345</v>
      </c>
      <c r="O19" s="47">
        <f t="shared" si="1"/>
        <v>60.430761099365753</v>
      </c>
      <c r="P19" s="9"/>
    </row>
    <row r="20" spans="1:16">
      <c r="A20" s="12"/>
      <c r="B20" s="25">
        <v>323.39999999999998</v>
      </c>
      <c r="C20" s="20" t="s">
        <v>21</v>
      </c>
      <c r="D20" s="46">
        <v>3113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3113</v>
      </c>
      <c r="O20" s="47">
        <f t="shared" si="1"/>
        <v>0.2350498338870432</v>
      </c>
      <c r="P20" s="9"/>
    </row>
    <row r="21" spans="1:16">
      <c r="A21" s="12"/>
      <c r="B21" s="25">
        <v>323.7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66114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66114</v>
      </c>
      <c r="O21" s="47">
        <f t="shared" si="1"/>
        <v>4.9919963757173056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435419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435419</v>
      </c>
      <c r="O22" s="47">
        <f t="shared" si="1"/>
        <v>32.876698882512834</v>
      </c>
      <c r="P22" s="9"/>
    </row>
    <row r="23" spans="1:16">
      <c r="A23" s="12"/>
      <c r="B23" s="25">
        <v>329</v>
      </c>
      <c r="C23" s="20" t="s">
        <v>25</v>
      </c>
      <c r="D23" s="46">
        <v>44849</v>
      </c>
      <c r="E23" s="46">
        <v>0</v>
      </c>
      <c r="F23" s="46">
        <v>0</v>
      </c>
      <c r="G23" s="46">
        <v>0</v>
      </c>
      <c r="H23" s="46">
        <v>0</v>
      </c>
      <c r="I23" s="46">
        <v>8500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53349</v>
      </c>
      <c r="O23" s="47">
        <f t="shared" si="1"/>
        <v>4.0281636967683481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SUM(D25:D34)</f>
        <v>1819736</v>
      </c>
      <c r="E24" s="32">
        <f t="shared" si="5"/>
        <v>409210</v>
      </c>
      <c r="F24" s="32">
        <f t="shared" si="5"/>
        <v>0</v>
      </c>
      <c r="G24" s="32">
        <f t="shared" si="5"/>
        <v>167000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2395946</v>
      </c>
      <c r="O24" s="45">
        <f t="shared" si="1"/>
        <v>180.90803382663847</v>
      </c>
      <c r="P24" s="10"/>
    </row>
    <row r="25" spans="1:16">
      <c r="A25" s="12"/>
      <c r="B25" s="25">
        <v>331.2</v>
      </c>
      <c r="C25" s="20" t="s">
        <v>26</v>
      </c>
      <c r="D25" s="46">
        <v>2529</v>
      </c>
      <c r="E25" s="46">
        <v>65417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67946</v>
      </c>
      <c r="O25" s="47">
        <f t="shared" si="1"/>
        <v>5.1303231652068861</v>
      </c>
      <c r="P25" s="9"/>
    </row>
    <row r="26" spans="1:16">
      <c r="A26" s="12"/>
      <c r="B26" s="25">
        <v>331.5</v>
      </c>
      <c r="C26" s="20" t="s">
        <v>28</v>
      </c>
      <c r="D26" s="46">
        <v>0</v>
      </c>
      <c r="E26" s="46">
        <v>335318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335318</v>
      </c>
      <c r="O26" s="47">
        <f t="shared" si="1"/>
        <v>25.318483841739656</v>
      </c>
      <c r="P26" s="9"/>
    </row>
    <row r="27" spans="1:16">
      <c r="A27" s="12"/>
      <c r="B27" s="25">
        <v>334.2</v>
      </c>
      <c r="C27" s="20" t="s">
        <v>141</v>
      </c>
      <c r="D27" s="46">
        <v>0</v>
      </c>
      <c r="E27" s="46">
        <v>8475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8475</v>
      </c>
      <c r="O27" s="47">
        <f t="shared" si="1"/>
        <v>0.63991241316822711</v>
      </c>
      <c r="P27" s="9"/>
    </row>
    <row r="28" spans="1:16">
      <c r="A28" s="12"/>
      <c r="B28" s="25">
        <v>334.7</v>
      </c>
      <c r="C28" s="20" t="s">
        <v>99</v>
      </c>
      <c r="D28" s="46">
        <v>0</v>
      </c>
      <c r="E28" s="46">
        <v>0</v>
      </c>
      <c r="F28" s="46">
        <v>0</v>
      </c>
      <c r="G28" s="46">
        <v>167000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167000</v>
      </c>
      <c r="O28" s="47">
        <f t="shared" si="1"/>
        <v>12.609483539716098</v>
      </c>
      <c r="P28" s="9"/>
    </row>
    <row r="29" spans="1:16">
      <c r="A29" s="12"/>
      <c r="B29" s="25">
        <v>334.9</v>
      </c>
      <c r="C29" s="20" t="s">
        <v>142</v>
      </c>
      <c r="D29" s="46">
        <v>25000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25000</v>
      </c>
      <c r="O29" s="47">
        <f t="shared" si="1"/>
        <v>1.8876472364844459</v>
      </c>
      <c r="P29" s="9"/>
    </row>
    <row r="30" spans="1:16">
      <c r="A30" s="12"/>
      <c r="B30" s="25">
        <v>335.12</v>
      </c>
      <c r="C30" s="20" t="s">
        <v>120</v>
      </c>
      <c r="D30" s="46">
        <v>434922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434922</v>
      </c>
      <c r="O30" s="47">
        <f t="shared" si="1"/>
        <v>32.839172455451525</v>
      </c>
      <c r="P30" s="9"/>
    </row>
    <row r="31" spans="1:16">
      <c r="A31" s="12"/>
      <c r="B31" s="25">
        <v>335.14</v>
      </c>
      <c r="C31" s="20" t="s">
        <v>121</v>
      </c>
      <c r="D31" s="46">
        <v>8953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8953</v>
      </c>
      <c r="O31" s="47">
        <f t="shared" si="1"/>
        <v>0.67600422832980978</v>
      </c>
      <c r="P31" s="9"/>
    </row>
    <row r="32" spans="1:16">
      <c r="A32" s="12"/>
      <c r="B32" s="25">
        <v>335.15</v>
      </c>
      <c r="C32" s="20" t="s">
        <v>122</v>
      </c>
      <c r="D32" s="46">
        <v>12135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12135</v>
      </c>
      <c r="O32" s="47">
        <f t="shared" si="1"/>
        <v>0.91626396858954995</v>
      </c>
      <c r="P32" s="9"/>
    </row>
    <row r="33" spans="1:16">
      <c r="A33" s="12"/>
      <c r="B33" s="25">
        <v>335.18</v>
      </c>
      <c r="C33" s="20" t="s">
        <v>123</v>
      </c>
      <c r="D33" s="46">
        <v>1330946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1330946</v>
      </c>
      <c r="O33" s="47">
        <f t="shared" si="1"/>
        <v>100.49426155240108</v>
      </c>
      <c r="P33" s="9"/>
    </row>
    <row r="34" spans="1:16">
      <c r="A34" s="12"/>
      <c r="B34" s="25">
        <v>335.49</v>
      </c>
      <c r="C34" s="20" t="s">
        <v>35</v>
      </c>
      <c r="D34" s="46">
        <v>5251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5251</v>
      </c>
      <c r="O34" s="47">
        <f t="shared" si="1"/>
        <v>0.39648142555119298</v>
      </c>
      <c r="P34" s="9"/>
    </row>
    <row r="35" spans="1:16" ht="15.75">
      <c r="A35" s="29" t="s">
        <v>41</v>
      </c>
      <c r="B35" s="30"/>
      <c r="C35" s="31"/>
      <c r="D35" s="32">
        <f t="shared" ref="D35:M35" si="7">SUM(D36:D49)</f>
        <v>2336373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10892630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13229003</v>
      </c>
      <c r="O35" s="45">
        <f t="shared" si="1"/>
        <v>998.86763817577776</v>
      </c>
      <c r="P35" s="10"/>
    </row>
    <row r="36" spans="1:16">
      <c r="A36" s="12"/>
      <c r="B36" s="25">
        <v>341.2</v>
      </c>
      <c r="C36" s="20" t="s">
        <v>124</v>
      </c>
      <c r="D36" s="46">
        <v>1550320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9" si="8">SUM(D36:M36)</f>
        <v>1550320</v>
      </c>
      <c r="O36" s="47">
        <f t="shared" si="1"/>
        <v>117.05829054666263</v>
      </c>
      <c r="P36" s="9"/>
    </row>
    <row r="37" spans="1:16">
      <c r="A37" s="12"/>
      <c r="B37" s="25">
        <v>341.9</v>
      </c>
      <c r="C37" s="20" t="s">
        <v>125</v>
      </c>
      <c r="D37" s="46">
        <v>5611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5611</v>
      </c>
      <c r="O37" s="47">
        <f t="shared" ref="O37:O68" si="9">(N37/O$75)</f>
        <v>0.423663545756569</v>
      </c>
      <c r="P37" s="9"/>
    </row>
    <row r="38" spans="1:16">
      <c r="A38" s="12"/>
      <c r="B38" s="25">
        <v>342.4</v>
      </c>
      <c r="C38" s="20" t="s">
        <v>46</v>
      </c>
      <c r="D38" s="46">
        <v>64406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64406</v>
      </c>
      <c r="O38" s="47">
        <f t="shared" si="9"/>
        <v>4.8630323165206883</v>
      </c>
      <c r="P38" s="9"/>
    </row>
    <row r="39" spans="1:16">
      <c r="A39" s="12"/>
      <c r="B39" s="25">
        <v>342.9</v>
      </c>
      <c r="C39" s="20" t="s">
        <v>47</v>
      </c>
      <c r="D39" s="46">
        <v>288415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288415</v>
      </c>
      <c r="O39" s="47">
        <f t="shared" si="9"/>
        <v>21.777031108426456</v>
      </c>
      <c r="P39" s="9"/>
    </row>
    <row r="40" spans="1:16">
      <c r="A40" s="12"/>
      <c r="B40" s="25">
        <v>343.3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3183431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3183431</v>
      </c>
      <c r="O40" s="47">
        <f t="shared" si="9"/>
        <v>240.36778918755664</v>
      </c>
      <c r="P40" s="9"/>
    </row>
    <row r="41" spans="1:16">
      <c r="A41" s="12"/>
      <c r="B41" s="25">
        <v>343.4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1778897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1778897</v>
      </c>
      <c r="O41" s="47">
        <f t="shared" si="9"/>
        <v>134.31720024161885</v>
      </c>
      <c r="P41" s="9"/>
    </row>
    <row r="42" spans="1:16">
      <c r="A42" s="12"/>
      <c r="B42" s="25">
        <v>343.5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5058261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5058261</v>
      </c>
      <c r="O42" s="47">
        <f t="shared" si="9"/>
        <v>381.92849592268198</v>
      </c>
      <c r="P42" s="9"/>
    </row>
    <row r="43" spans="1:16">
      <c r="A43" s="12"/>
      <c r="B43" s="25">
        <v>343.7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872041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872041</v>
      </c>
      <c r="O43" s="47">
        <f t="shared" si="9"/>
        <v>65.844231350045305</v>
      </c>
      <c r="P43" s="9"/>
    </row>
    <row r="44" spans="1:16">
      <c r="A44" s="12"/>
      <c r="B44" s="25">
        <v>344.5</v>
      </c>
      <c r="C44" s="20" t="s">
        <v>126</v>
      </c>
      <c r="D44" s="46">
        <v>6566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6566</v>
      </c>
      <c r="O44" s="47">
        <f t="shared" si="9"/>
        <v>0.49577167019027485</v>
      </c>
      <c r="P44" s="9"/>
    </row>
    <row r="45" spans="1:16">
      <c r="A45" s="12"/>
      <c r="B45" s="25">
        <v>344.9</v>
      </c>
      <c r="C45" s="20" t="s">
        <v>127</v>
      </c>
      <c r="D45" s="46">
        <v>134332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134332</v>
      </c>
      <c r="O45" s="47">
        <f t="shared" si="9"/>
        <v>10.142857142857142</v>
      </c>
      <c r="P45" s="9"/>
    </row>
    <row r="46" spans="1:16">
      <c r="A46" s="12"/>
      <c r="B46" s="25">
        <v>346.4</v>
      </c>
      <c r="C46" s="20" t="s">
        <v>55</v>
      </c>
      <c r="D46" s="46">
        <v>6090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6090</v>
      </c>
      <c r="O46" s="47">
        <f t="shared" si="9"/>
        <v>0.45983086680761098</v>
      </c>
      <c r="P46" s="9"/>
    </row>
    <row r="47" spans="1:16">
      <c r="A47" s="12"/>
      <c r="B47" s="25">
        <v>347.2</v>
      </c>
      <c r="C47" s="20" t="s">
        <v>56</v>
      </c>
      <c r="D47" s="46">
        <v>225100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225100</v>
      </c>
      <c r="O47" s="47">
        <f t="shared" si="9"/>
        <v>16.996375717305948</v>
      </c>
      <c r="P47" s="9"/>
    </row>
    <row r="48" spans="1:16">
      <c r="A48" s="12"/>
      <c r="B48" s="25">
        <v>347.4</v>
      </c>
      <c r="C48" s="20" t="s">
        <v>57</v>
      </c>
      <c r="D48" s="46">
        <v>8337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8337</v>
      </c>
      <c r="O48" s="47">
        <f t="shared" si="9"/>
        <v>0.62949260042283295</v>
      </c>
      <c r="P48" s="9"/>
    </row>
    <row r="49" spans="1:16">
      <c r="A49" s="12"/>
      <c r="B49" s="25">
        <v>347.5</v>
      </c>
      <c r="C49" s="20" t="s">
        <v>58</v>
      </c>
      <c r="D49" s="46">
        <v>47196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47196</v>
      </c>
      <c r="O49" s="47">
        <f t="shared" si="9"/>
        <v>3.5635759589247962</v>
      </c>
      <c r="P49" s="9"/>
    </row>
    <row r="50" spans="1:16" ht="15.75">
      <c r="A50" s="29" t="s">
        <v>42</v>
      </c>
      <c r="B50" s="30"/>
      <c r="C50" s="31"/>
      <c r="D50" s="32">
        <f t="shared" ref="D50:M50" si="10">SUM(D51:D57)</f>
        <v>54333</v>
      </c>
      <c r="E50" s="32">
        <f t="shared" si="10"/>
        <v>21589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75922</v>
      </c>
      <c r="O50" s="45">
        <f t="shared" si="9"/>
        <v>5.7325581395348841</v>
      </c>
      <c r="P50" s="10"/>
    </row>
    <row r="51" spans="1:16">
      <c r="A51" s="13"/>
      <c r="B51" s="39">
        <v>351.3</v>
      </c>
      <c r="C51" s="21" t="s">
        <v>63</v>
      </c>
      <c r="D51" s="46">
        <v>0</v>
      </c>
      <c r="E51" s="46">
        <v>2776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7" si="11">SUM(D51:M51)</f>
        <v>2776</v>
      </c>
      <c r="O51" s="47">
        <f t="shared" si="9"/>
        <v>0.20960434913923287</v>
      </c>
      <c r="P51" s="9"/>
    </row>
    <row r="52" spans="1:16">
      <c r="A52" s="13"/>
      <c r="B52" s="39">
        <v>351.5</v>
      </c>
      <c r="C52" s="21" t="s">
        <v>64</v>
      </c>
      <c r="D52" s="46">
        <v>28220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28220</v>
      </c>
      <c r="O52" s="47">
        <f t="shared" si="9"/>
        <v>2.1307762005436426</v>
      </c>
      <c r="P52" s="9"/>
    </row>
    <row r="53" spans="1:16">
      <c r="A53" s="13"/>
      <c r="B53" s="39">
        <v>351.7</v>
      </c>
      <c r="C53" s="21" t="s">
        <v>128</v>
      </c>
      <c r="D53" s="46">
        <v>0</v>
      </c>
      <c r="E53" s="46">
        <v>9138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9138</v>
      </c>
      <c r="O53" s="47">
        <f t="shared" si="9"/>
        <v>0.68997281787979459</v>
      </c>
      <c r="P53" s="9"/>
    </row>
    <row r="54" spans="1:16">
      <c r="A54" s="13"/>
      <c r="B54" s="39">
        <v>354</v>
      </c>
      <c r="C54" s="21" t="s">
        <v>65</v>
      </c>
      <c r="D54" s="46">
        <v>25801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25801</v>
      </c>
      <c r="O54" s="47">
        <f t="shared" si="9"/>
        <v>1.9481274539414075</v>
      </c>
      <c r="P54" s="9"/>
    </row>
    <row r="55" spans="1:16">
      <c r="A55" s="13"/>
      <c r="B55" s="39">
        <v>356</v>
      </c>
      <c r="C55" s="21" t="s">
        <v>66</v>
      </c>
      <c r="D55" s="46">
        <v>0</v>
      </c>
      <c r="E55" s="46">
        <v>9675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9675</v>
      </c>
      <c r="O55" s="47">
        <f t="shared" si="9"/>
        <v>0.73051948051948057</v>
      </c>
      <c r="P55" s="9"/>
    </row>
    <row r="56" spans="1:16">
      <c r="A56" s="13"/>
      <c r="B56" s="39">
        <v>358.2</v>
      </c>
      <c r="C56" s="21" t="s">
        <v>129</v>
      </c>
      <c r="D56" s="46">
        <v>12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12</v>
      </c>
      <c r="O56" s="47">
        <f t="shared" si="9"/>
        <v>9.0607067351253397E-4</v>
      </c>
      <c r="P56" s="9"/>
    </row>
    <row r="57" spans="1:16">
      <c r="A57" s="13"/>
      <c r="B57" s="39">
        <v>359</v>
      </c>
      <c r="C57" s="21" t="s">
        <v>92</v>
      </c>
      <c r="D57" s="46">
        <v>300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300</v>
      </c>
      <c r="O57" s="47">
        <f t="shared" si="9"/>
        <v>2.265176683781335E-2</v>
      </c>
      <c r="P57" s="9"/>
    </row>
    <row r="58" spans="1:16" ht="15.75">
      <c r="A58" s="29" t="s">
        <v>3</v>
      </c>
      <c r="B58" s="30"/>
      <c r="C58" s="31"/>
      <c r="D58" s="32">
        <f t="shared" ref="D58:M58" si="12">SUM(D59:D68)</f>
        <v>161134</v>
      </c>
      <c r="E58" s="32">
        <f t="shared" si="12"/>
        <v>32947</v>
      </c>
      <c r="F58" s="32">
        <f t="shared" si="12"/>
        <v>0</v>
      </c>
      <c r="G58" s="32">
        <f t="shared" si="12"/>
        <v>43542</v>
      </c>
      <c r="H58" s="32">
        <f t="shared" si="12"/>
        <v>0</v>
      </c>
      <c r="I58" s="32">
        <f t="shared" si="12"/>
        <v>1538262</v>
      </c>
      <c r="J58" s="32">
        <f t="shared" si="12"/>
        <v>0</v>
      </c>
      <c r="K58" s="32">
        <f t="shared" si="12"/>
        <v>4509930</v>
      </c>
      <c r="L58" s="32">
        <f t="shared" si="12"/>
        <v>0</v>
      </c>
      <c r="M58" s="32">
        <f t="shared" si="12"/>
        <v>0</v>
      </c>
      <c r="N58" s="32">
        <f>SUM(D58:M58)</f>
        <v>6285815</v>
      </c>
      <c r="O58" s="45">
        <f t="shared" si="9"/>
        <v>474.61605255209906</v>
      </c>
      <c r="P58" s="10"/>
    </row>
    <row r="59" spans="1:16">
      <c r="A59" s="12"/>
      <c r="B59" s="25">
        <v>361.1</v>
      </c>
      <c r="C59" s="20" t="s">
        <v>68</v>
      </c>
      <c r="D59" s="46">
        <v>107460</v>
      </c>
      <c r="E59" s="46">
        <v>16991</v>
      </c>
      <c r="F59" s="46">
        <v>0</v>
      </c>
      <c r="G59" s="46">
        <v>43542</v>
      </c>
      <c r="H59" s="46">
        <v>0</v>
      </c>
      <c r="I59" s="46">
        <v>137639</v>
      </c>
      <c r="J59" s="46">
        <v>0</v>
      </c>
      <c r="K59" s="46">
        <v>131521</v>
      </c>
      <c r="L59" s="46">
        <v>0</v>
      </c>
      <c r="M59" s="46">
        <v>0</v>
      </c>
      <c r="N59" s="46">
        <f>SUM(D59:M59)</f>
        <v>437153</v>
      </c>
      <c r="O59" s="47">
        <f t="shared" si="9"/>
        <v>33.007626094835395</v>
      </c>
      <c r="P59" s="9"/>
    </row>
    <row r="60" spans="1:16">
      <c r="A60" s="12"/>
      <c r="B60" s="25">
        <v>361.2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259042</v>
      </c>
      <c r="L60" s="46">
        <v>0</v>
      </c>
      <c r="M60" s="46">
        <v>0</v>
      </c>
      <c r="N60" s="46">
        <f t="shared" ref="N60:N68" si="13">SUM(D60:M60)</f>
        <v>259042</v>
      </c>
      <c r="O60" s="47">
        <f t="shared" si="9"/>
        <v>19.559196617336152</v>
      </c>
      <c r="P60" s="9"/>
    </row>
    <row r="61" spans="1:16">
      <c r="A61" s="12"/>
      <c r="B61" s="25">
        <v>361.3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1355042</v>
      </c>
      <c r="L61" s="46">
        <v>0</v>
      </c>
      <c r="M61" s="46">
        <v>0</v>
      </c>
      <c r="N61" s="46">
        <f t="shared" si="13"/>
        <v>1355042</v>
      </c>
      <c r="O61" s="47">
        <f t="shared" si="9"/>
        <v>102.31365146481426</v>
      </c>
      <c r="P61" s="9"/>
    </row>
    <row r="62" spans="1:16">
      <c r="A62" s="12"/>
      <c r="B62" s="25">
        <v>361.4</v>
      </c>
      <c r="C62" s="20" t="s">
        <v>130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676966</v>
      </c>
      <c r="L62" s="46">
        <v>0</v>
      </c>
      <c r="M62" s="46">
        <v>0</v>
      </c>
      <c r="N62" s="46">
        <f t="shared" si="13"/>
        <v>676966</v>
      </c>
      <c r="O62" s="47">
        <f t="shared" si="9"/>
        <v>51.114919963757174</v>
      </c>
      <c r="P62" s="9"/>
    </row>
    <row r="63" spans="1:16">
      <c r="A63" s="12"/>
      <c r="B63" s="25">
        <v>362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59724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59724</v>
      </c>
      <c r="O63" s="47">
        <f t="shared" si="9"/>
        <v>4.5095137420718814</v>
      </c>
      <c r="P63" s="9"/>
    </row>
    <row r="64" spans="1:16">
      <c r="A64" s="12"/>
      <c r="B64" s="25">
        <v>365</v>
      </c>
      <c r="C64" s="20" t="s">
        <v>132</v>
      </c>
      <c r="D64" s="46">
        <v>1598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1598</v>
      </c>
      <c r="O64" s="47">
        <f t="shared" si="9"/>
        <v>0.12065841135608578</v>
      </c>
      <c r="P64" s="9"/>
    </row>
    <row r="65" spans="1:119">
      <c r="A65" s="12"/>
      <c r="B65" s="25">
        <v>366</v>
      </c>
      <c r="C65" s="20" t="s">
        <v>74</v>
      </c>
      <c r="D65" s="46">
        <v>18945</v>
      </c>
      <c r="E65" s="46">
        <v>15956</v>
      </c>
      <c r="F65" s="46">
        <v>0</v>
      </c>
      <c r="G65" s="46">
        <v>0</v>
      </c>
      <c r="H65" s="46">
        <v>0</v>
      </c>
      <c r="I65" s="46">
        <v>1337324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1372225</v>
      </c>
      <c r="O65" s="47">
        <f t="shared" si="9"/>
        <v>103.61106916339475</v>
      </c>
      <c r="P65" s="9"/>
    </row>
    <row r="66" spans="1:119">
      <c r="A66" s="12"/>
      <c r="B66" s="25">
        <v>368</v>
      </c>
      <c r="C66" s="20" t="s">
        <v>75</v>
      </c>
      <c r="D66" s="46">
        <v>14970</v>
      </c>
      <c r="E66" s="46">
        <v>0</v>
      </c>
      <c r="F66" s="46">
        <v>0</v>
      </c>
      <c r="G66" s="46">
        <v>0</v>
      </c>
      <c r="H66" s="46">
        <v>0</v>
      </c>
      <c r="I66" s="46">
        <v>840</v>
      </c>
      <c r="J66" s="46">
        <v>0</v>
      </c>
      <c r="K66" s="46">
        <v>2087035</v>
      </c>
      <c r="L66" s="46">
        <v>0</v>
      </c>
      <c r="M66" s="46">
        <v>0</v>
      </c>
      <c r="N66" s="46">
        <f t="shared" si="13"/>
        <v>2102845</v>
      </c>
      <c r="O66" s="47">
        <f t="shared" si="9"/>
        <v>158.77718212020537</v>
      </c>
      <c r="P66" s="9"/>
    </row>
    <row r="67" spans="1:119">
      <c r="A67" s="12"/>
      <c r="B67" s="25">
        <v>369.3</v>
      </c>
      <c r="C67" s="20" t="s">
        <v>76</v>
      </c>
      <c r="D67" s="46">
        <v>3879</v>
      </c>
      <c r="E67" s="46">
        <v>0</v>
      </c>
      <c r="F67" s="46">
        <v>0</v>
      </c>
      <c r="G67" s="46">
        <v>0</v>
      </c>
      <c r="H67" s="46">
        <v>0</v>
      </c>
      <c r="I67" s="46">
        <v>677</v>
      </c>
      <c r="J67" s="46">
        <v>0</v>
      </c>
      <c r="K67" s="46">
        <v>324</v>
      </c>
      <c r="L67" s="46">
        <v>0</v>
      </c>
      <c r="M67" s="46"/>
      <c r="N67" s="46">
        <f t="shared" si="13"/>
        <v>4880</v>
      </c>
      <c r="O67" s="47">
        <f t="shared" si="9"/>
        <v>0.36846874056176382</v>
      </c>
      <c r="P67" s="9"/>
    </row>
    <row r="68" spans="1:119">
      <c r="A68" s="12"/>
      <c r="B68" s="25">
        <v>369.9</v>
      </c>
      <c r="C68" s="20" t="s">
        <v>77</v>
      </c>
      <c r="D68" s="46">
        <v>14282</v>
      </c>
      <c r="E68" s="46">
        <v>0</v>
      </c>
      <c r="F68" s="46">
        <v>0</v>
      </c>
      <c r="G68" s="46">
        <v>0</v>
      </c>
      <c r="H68" s="46">
        <v>0</v>
      </c>
      <c r="I68" s="46">
        <v>2058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16340</v>
      </c>
      <c r="O68" s="47">
        <f t="shared" si="9"/>
        <v>1.2337662337662338</v>
      </c>
      <c r="P68" s="9"/>
    </row>
    <row r="69" spans="1:119" ht="15.75">
      <c r="A69" s="29" t="s">
        <v>43</v>
      </c>
      <c r="B69" s="30"/>
      <c r="C69" s="31"/>
      <c r="D69" s="32">
        <f t="shared" ref="D69:M69" si="14">SUM(D70:D72)</f>
        <v>1045874</v>
      </c>
      <c r="E69" s="32">
        <f t="shared" si="14"/>
        <v>0</v>
      </c>
      <c r="F69" s="32">
        <f t="shared" si="14"/>
        <v>0</v>
      </c>
      <c r="G69" s="32">
        <f t="shared" si="14"/>
        <v>1140300</v>
      </c>
      <c r="H69" s="32">
        <f t="shared" si="14"/>
        <v>0</v>
      </c>
      <c r="I69" s="32">
        <f t="shared" si="14"/>
        <v>2037009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4223183</v>
      </c>
      <c r="O69" s="45">
        <f>(N69/O$75)</f>
        <v>318.87518876472365</v>
      </c>
      <c r="P69" s="9"/>
    </row>
    <row r="70" spans="1:119">
      <c r="A70" s="12"/>
      <c r="B70" s="25">
        <v>381</v>
      </c>
      <c r="C70" s="20" t="s">
        <v>78</v>
      </c>
      <c r="D70" s="46">
        <v>195050</v>
      </c>
      <c r="E70" s="46">
        <v>0</v>
      </c>
      <c r="F70" s="46">
        <v>0</v>
      </c>
      <c r="G70" s="46">
        <v>1140300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1335350</v>
      </c>
      <c r="O70" s="47">
        <f>(N70/O$75)</f>
        <v>100.82678948958019</v>
      </c>
      <c r="P70" s="9"/>
    </row>
    <row r="71" spans="1:119">
      <c r="A71" s="12"/>
      <c r="B71" s="25">
        <v>382</v>
      </c>
      <c r="C71" s="20" t="s">
        <v>88</v>
      </c>
      <c r="D71" s="46">
        <v>850824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850824</v>
      </c>
      <c r="O71" s="47">
        <f>(N71/O$75)</f>
        <v>64.242222893385687</v>
      </c>
      <c r="P71" s="9"/>
    </row>
    <row r="72" spans="1:119" ht="15.75" thickBot="1">
      <c r="A72" s="12"/>
      <c r="B72" s="25">
        <v>389.4</v>
      </c>
      <c r="C72" s="20" t="s">
        <v>143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2037009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2037009</v>
      </c>
      <c r="O72" s="47">
        <f>(N72/O$75)</f>
        <v>153.80617638175778</v>
      </c>
      <c r="P72" s="9"/>
    </row>
    <row r="73" spans="1:119" ht="16.5" thickBot="1">
      <c r="A73" s="14" t="s">
        <v>59</v>
      </c>
      <c r="B73" s="23"/>
      <c r="C73" s="22"/>
      <c r="D73" s="15">
        <f t="shared" ref="D73:M73" si="15">SUM(D5,D17,D24,D35,D50,D58,D69)</f>
        <v>11871508</v>
      </c>
      <c r="E73" s="15">
        <f t="shared" si="15"/>
        <v>1861976</v>
      </c>
      <c r="F73" s="15">
        <f t="shared" si="15"/>
        <v>0</v>
      </c>
      <c r="G73" s="15">
        <f t="shared" si="15"/>
        <v>1350842</v>
      </c>
      <c r="H73" s="15">
        <f t="shared" si="15"/>
        <v>0</v>
      </c>
      <c r="I73" s="15">
        <f t="shared" si="15"/>
        <v>15503754</v>
      </c>
      <c r="J73" s="15">
        <f t="shared" si="15"/>
        <v>0</v>
      </c>
      <c r="K73" s="15">
        <f t="shared" si="15"/>
        <v>4622902</v>
      </c>
      <c r="L73" s="15">
        <f t="shared" si="15"/>
        <v>0</v>
      </c>
      <c r="M73" s="15">
        <f t="shared" si="15"/>
        <v>0</v>
      </c>
      <c r="N73" s="15">
        <f>SUM(D73:M73)</f>
        <v>35210982</v>
      </c>
      <c r="O73" s="38">
        <f>(N73/O$75)</f>
        <v>2658.6365146481426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144</v>
      </c>
      <c r="M75" s="48"/>
      <c r="N75" s="48"/>
      <c r="O75" s="43">
        <v>13244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5222947</v>
      </c>
      <c r="E5" s="27">
        <f t="shared" si="0"/>
        <v>1349864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103528</v>
      </c>
      <c r="L5" s="27">
        <f t="shared" si="0"/>
        <v>0</v>
      </c>
      <c r="M5" s="27">
        <f t="shared" si="0"/>
        <v>0</v>
      </c>
      <c r="N5" s="28">
        <f>SUM(D5:M5)</f>
        <v>6676339</v>
      </c>
      <c r="O5" s="33">
        <f t="shared" ref="O5:O36" si="1">(N5/O$77)</f>
        <v>513.090916077467</v>
      </c>
      <c r="P5" s="6"/>
    </row>
    <row r="6" spans="1:133">
      <c r="A6" s="12"/>
      <c r="B6" s="25">
        <v>311</v>
      </c>
      <c r="C6" s="20" t="s">
        <v>2</v>
      </c>
      <c r="D6" s="46">
        <v>4113476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4113476</v>
      </c>
      <c r="O6" s="47">
        <f t="shared" si="1"/>
        <v>316.12941899784812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127059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127059</v>
      </c>
      <c r="O7" s="47">
        <f t="shared" si="1"/>
        <v>9.7647556102059632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450707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450707</v>
      </c>
      <c r="O8" s="47">
        <f t="shared" si="1"/>
        <v>34.637795880725484</v>
      </c>
      <c r="P8" s="9"/>
    </row>
    <row r="9" spans="1:133">
      <c r="A9" s="12"/>
      <c r="B9" s="25">
        <v>312.52</v>
      </c>
      <c r="C9" s="20" t="s">
        <v>117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103528</v>
      </c>
      <c r="L9" s="46">
        <v>0</v>
      </c>
      <c r="M9" s="46">
        <v>0</v>
      </c>
      <c r="N9" s="46">
        <f>SUM(D9:M9)</f>
        <v>103528</v>
      </c>
      <c r="O9" s="47">
        <f t="shared" si="1"/>
        <v>7.9563479864740243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772098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772098</v>
      </c>
      <c r="O10" s="47">
        <f t="shared" si="1"/>
        <v>59.337380879188444</v>
      </c>
      <c r="P10" s="9"/>
    </row>
    <row r="11" spans="1:133">
      <c r="A11" s="12"/>
      <c r="B11" s="25">
        <v>314.10000000000002</v>
      </c>
      <c r="C11" s="20" t="s">
        <v>13</v>
      </c>
      <c r="D11" s="46">
        <v>476997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476997</v>
      </c>
      <c r="O11" s="47">
        <f t="shared" si="1"/>
        <v>36.658238549031665</v>
      </c>
      <c r="P11" s="9"/>
    </row>
    <row r="12" spans="1:133">
      <c r="A12" s="12"/>
      <c r="B12" s="25">
        <v>314.39999999999998</v>
      </c>
      <c r="C12" s="20" t="s">
        <v>14</v>
      </c>
      <c r="D12" s="46">
        <v>2605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2605</v>
      </c>
      <c r="O12" s="47">
        <f t="shared" si="1"/>
        <v>0.20019981555487243</v>
      </c>
      <c r="P12" s="9"/>
    </row>
    <row r="13" spans="1:133">
      <c r="A13" s="12"/>
      <c r="B13" s="25">
        <v>314.7</v>
      </c>
      <c r="C13" s="20" t="s">
        <v>15</v>
      </c>
      <c r="D13" s="46">
        <v>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</v>
      </c>
      <c r="O13" s="47">
        <f t="shared" si="1"/>
        <v>5.3796495542576079E-4</v>
      </c>
      <c r="P13" s="9"/>
    </row>
    <row r="14" spans="1:133">
      <c r="A14" s="12"/>
      <c r="B14" s="25">
        <v>314.8</v>
      </c>
      <c r="C14" s="20" t="s">
        <v>16</v>
      </c>
      <c r="D14" s="46">
        <v>12951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12951</v>
      </c>
      <c r="O14" s="47">
        <f t="shared" si="1"/>
        <v>0.99531201967414695</v>
      </c>
      <c r="P14" s="9"/>
    </row>
    <row r="15" spans="1:133">
      <c r="A15" s="12"/>
      <c r="B15" s="25">
        <v>315</v>
      </c>
      <c r="C15" s="20" t="s">
        <v>118</v>
      </c>
      <c r="D15" s="46">
        <v>526996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526996</v>
      </c>
      <c r="O15" s="47">
        <f t="shared" si="1"/>
        <v>40.500768521364897</v>
      </c>
      <c r="P15" s="9"/>
    </row>
    <row r="16" spans="1:133">
      <c r="A16" s="12"/>
      <c r="B16" s="25">
        <v>316</v>
      </c>
      <c r="C16" s="20" t="s">
        <v>119</v>
      </c>
      <c r="D16" s="46">
        <v>89915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89915</v>
      </c>
      <c r="O16" s="47">
        <f t="shared" si="1"/>
        <v>6.9101598524438979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SUM(D18:D24)</f>
        <v>858992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803292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35" si="4">SUM(D17:M17)</f>
        <v>1662284</v>
      </c>
      <c r="O17" s="45">
        <f t="shared" si="1"/>
        <v>127.75007685213649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441588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441588</v>
      </c>
      <c r="O18" s="47">
        <f t="shared" si="1"/>
        <v>33.936981248078695</v>
      </c>
      <c r="P18" s="9"/>
    </row>
    <row r="19" spans="1:16">
      <c r="A19" s="12"/>
      <c r="B19" s="25">
        <v>323.10000000000002</v>
      </c>
      <c r="C19" s="20" t="s">
        <v>20</v>
      </c>
      <c r="D19" s="46">
        <v>823306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823306</v>
      </c>
      <c r="O19" s="47">
        <f t="shared" si="1"/>
        <v>63.272825084537352</v>
      </c>
      <c r="P19" s="9"/>
    </row>
    <row r="20" spans="1:16">
      <c r="A20" s="12"/>
      <c r="B20" s="25">
        <v>323.39999999999998</v>
      </c>
      <c r="C20" s="20" t="s">
        <v>21</v>
      </c>
      <c r="D20" s="46">
        <v>10902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10902</v>
      </c>
      <c r="O20" s="47">
        <f t="shared" si="1"/>
        <v>0.83784199200737786</v>
      </c>
      <c r="P20" s="9"/>
    </row>
    <row r="21" spans="1:16">
      <c r="A21" s="12"/>
      <c r="B21" s="25">
        <v>323.7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61452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61452</v>
      </c>
      <c r="O21" s="47">
        <f t="shared" si="1"/>
        <v>4.7227174915462653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292752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292752</v>
      </c>
      <c r="O22" s="47">
        <f t="shared" si="1"/>
        <v>22.498616661543192</v>
      </c>
      <c r="P22" s="9"/>
    </row>
    <row r="23" spans="1:16">
      <c r="A23" s="12"/>
      <c r="B23" s="25">
        <v>325.2</v>
      </c>
      <c r="C23" s="20" t="s">
        <v>135</v>
      </c>
      <c r="D23" s="46">
        <v>760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760</v>
      </c>
      <c r="O23" s="47">
        <f t="shared" si="1"/>
        <v>5.8407623731939751E-2</v>
      </c>
      <c r="P23" s="9"/>
    </row>
    <row r="24" spans="1:16">
      <c r="A24" s="12"/>
      <c r="B24" s="25">
        <v>329</v>
      </c>
      <c r="C24" s="20" t="s">
        <v>25</v>
      </c>
      <c r="D24" s="46">
        <v>24024</v>
      </c>
      <c r="E24" s="46">
        <v>0</v>
      </c>
      <c r="F24" s="46">
        <v>0</v>
      </c>
      <c r="G24" s="46">
        <v>0</v>
      </c>
      <c r="H24" s="46">
        <v>0</v>
      </c>
      <c r="I24" s="46">
        <v>7500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31524</v>
      </c>
      <c r="O24" s="47">
        <f t="shared" si="1"/>
        <v>2.4226867506916694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SUM(D26:D34)</f>
        <v>1748737</v>
      </c>
      <c r="E25" s="32">
        <f t="shared" si="5"/>
        <v>164876</v>
      </c>
      <c r="F25" s="32">
        <f t="shared" si="5"/>
        <v>0</v>
      </c>
      <c r="G25" s="32">
        <f t="shared" si="5"/>
        <v>-1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1913612</v>
      </c>
      <c r="O25" s="45">
        <f t="shared" si="1"/>
        <v>147.06517061174301</v>
      </c>
      <c r="P25" s="10"/>
    </row>
    <row r="26" spans="1:16">
      <c r="A26" s="12"/>
      <c r="B26" s="25">
        <v>331.2</v>
      </c>
      <c r="C26" s="20" t="s">
        <v>26</v>
      </c>
      <c r="D26" s="46">
        <v>1749</v>
      </c>
      <c r="E26" s="46">
        <v>74939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76688</v>
      </c>
      <c r="O26" s="47">
        <f t="shared" si="1"/>
        <v>5.8936366430986782</v>
      </c>
      <c r="P26" s="9"/>
    </row>
    <row r="27" spans="1:16">
      <c r="A27" s="12"/>
      <c r="B27" s="25">
        <v>331.5</v>
      </c>
      <c r="C27" s="20" t="s">
        <v>28</v>
      </c>
      <c r="D27" s="46">
        <v>0</v>
      </c>
      <c r="E27" s="46">
        <v>89937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89937</v>
      </c>
      <c r="O27" s="47">
        <f t="shared" si="1"/>
        <v>6.911850599446665</v>
      </c>
      <c r="P27" s="9"/>
    </row>
    <row r="28" spans="1:16">
      <c r="A28" s="12"/>
      <c r="B28" s="25">
        <v>335.12</v>
      </c>
      <c r="C28" s="20" t="s">
        <v>120</v>
      </c>
      <c r="D28" s="46">
        <v>426245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426245</v>
      </c>
      <c r="O28" s="47">
        <f t="shared" si="1"/>
        <v>32.757838917921916</v>
      </c>
      <c r="P28" s="9"/>
    </row>
    <row r="29" spans="1:16">
      <c r="A29" s="12"/>
      <c r="B29" s="25">
        <v>335.14</v>
      </c>
      <c r="C29" s="20" t="s">
        <v>121</v>
      </c>
      <c r="D29" s="46">
        <v>8049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8049</v>
      </c>
      <c r="O29" s="47">
        <f t="shared" si="1"/>
        <v>0.61858284660313556</v>
      </c>
      <c r="P29" s="9"/>
    </row>
    <row r="30" spans="1:16">
      <c r="A30" s="12"/>
      <c r="B30" s="25">
        <v>335.15</v>
      </c>
      <c r="C30" s="20" t="s">
        <v>122</v>
      </c>
      <c r="D30" s="46">
        <v>12393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12393</v>
      </c>
      <c r="O30" s="47">
        <f t="shared" si="1"/>
        <v>0.95242852751306484</v>
      </c>
      <c r="P30" s="9"/>
    </row>
    <row r="31" spans="1:16">
      <c r="A31" s="12"/>
      <c r="B31" s="25">
        <v>335.18</v>
      </c>
      <c r="C31" s="20" t="s">
        <v>123</v>
      </c>
      <c r="D31" s="46">
        <v>1296201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1296201</v>
      </c>
      <c r="O31" s="47">
        <f t="shared" si="1"/>
        <v>99.615816169689523</v>
      </c>
      <c r="P31" s="9"/>
    </row>
    <row r="32" spans="1:16">
      <c r="A32" s="12"/>
      <c r="B32" s="25">
        <v>335.49</v>
      </c>
      <c r="C32" s="20" t="s">
        <v>35</v>
      </c>
      <c r="D32" s="46">
        <v>3850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3850</v>
      </c>
      <c r="O32" s="47">
        <f t="shared" si="1"/>
        <v>0.29588072548416844</v>
      </c>
      <c r="P32" s="9"/>
    </row>
    <row r="33" spans="1:16">
      <c r="A33" s="12"/>
      <c r="B33" s="25">
        <v>337.2</v>
      </c>
      <c r="C33" s="20" t="s">
        <v>100</v>
      </c>
      <c r="D33" s="46">
        <v>250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250</v>
      </c>
      <c r="O33" s="47">
        <f t="shared" si="1"/>
        <v>1.92130341223486E-2</v>
      </c>
      <c r="P33" s="9"/>
    </row>
    <row r="34" spans="1:16">
      <c r="A34" s="12"/>
      <c r="B34" s="25">
        <v>337.7</v>
      </c>
      <c r="C34" s="20" t="s">
        <v>36</v>
      </c>
      <c r="D34" s="46">
        <v>0</v>
      </c>
      <c r="E34" s="46">
        <v>0</v>
      </c>
      <c r="F34" s="46">
        <v>0</v>
      </c>
      <c r="G34" s="46">
        <v>-1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-1</v>
      </c>
      <c r="O34" s="47">
        <f t="shared" si="1"/>
        <v>-7.6852136489394401E-5</v>
      </c>
      <c r="P34" s="9"/>
    </row>
    <row r="35" spans="1:16" ht="15.75">
      <c r="A35" s="29" t="s">
        <v>41</v>
      </c>
      <c r="B35" s="30"/>
      <c r="C35" s="31"/>
      <c r="D35" s="32">
        <f t="shared" ref="D35:M35" si="6">SUM(D36:D50)</f>
        <v>2288398</v>
      </c>
      <c r="E35" s="32">
        <f t="shared" si="6"/>
        <v>0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10590527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4"/>
        <v>12878925</v>
      </c>
      <c r="O35" s="45">
        <f t="shared" si="1"/>
        <v>989.77290193667386</v>
      </c>
      <c r="P35" s="10"/>
    </row>
    <row r="36" spans="1:16">
      <c r="A36" s="12"/>
      <c r="B36" s="25">
        <v>341.2</v>
      </c>
      <c r="C36" s="20" t="s">
        <v>124</v>
      </c>
      <c r="D36" s="46">
        <v>1545981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50" si="7">SUM(D36:M36)</f>
        <v>1545981</v>
      </c>
      <c r="O36" s="47">
        <f t="shared" si="1"/>
        <v>118.81194282201045</v>
      </c>
      <c r="P36" s="9"/>
    </row>
    <row r="37" spans="1:16">
      <c r="A37" s="12"/>
      <c r="B37" s="25">
        <v>341.9</v>
      </c>
      <c r="C37" s="20" t="s">
        <v>125</v>
      </c>
      <c r="D37" s="46">
        <v>5776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5776</v>
      </c>
      <c r="O37" s="47">
        <f t="shared" ref="O37:O68" si="8">(N37/O$77)</f>
        <v>0.4438979403627421</v>
      </c>
      <c r="P37" s="9"/>
    </row>
    <row r="38" spans="1:16">
      <c r="A38" s="12"/>
      <c r="B38" s="25">
        <v>342.4</v>
      </c>
      <c r="C38" s="20" t="s">
        <v>46</v>
      </c>
      <c r="D38" s="46">
        <v>48603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48603</v>
      </c>
      <c r="O38" s="47">
        <f t="shared" si="8"/>
        <v>3.7352443897940364</v>
      </c>
      <c r="P38" s="9"/>
    </row>
    <row r="39" spans="1:16">
      <c r="A39" s="12"/>
      <c r="B39" s="25">
        <v>342.9</v>
      </c>
      <c r="C39" s="20" t="s">
        <v>47</v>
      </c>
      <c r="D39" s="46">
        <v>282339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282339</v>
      </c>
      <c r="O39" s="47">
        <f t="shared" si="8"/>
        <v>21.698355364279127</v>
      </c>
      <c r="P39" s="9"/>
    </row>
    <row r="40" spans="1:16">
      <c r="A40" s="12"/>
      <c r="B40" s="25">
        <v>343.3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2996216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2996216</v>
      </c>
      <c r="O40" s="47">
        <f t="shared" si="8"/>
        <v>230.26560098370734</v>
      </c>
      <c r="P40" s="9"/>
    </row>
    <row r="41" spans="1:16">
      <c r="A41" s="12"/>
      <c r="B41" s="25">
        <v>343.4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1756608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1756608</v>
      </c>
      <c r="O41" s="47">
        <f t="shared" si="8"/>
        <v>134.99907777436212</v>
      </c>
      <c r="P41" s="9"/>
    </row>
    <row r="42" spans="1:16">
      <c r="A42" s="12"/>
      <c r="B42" s="25">
        <v>343.5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4977210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4977210</v>
      </c>
      <c r="O42" s="47">
        <f t="shared" si="8"/>
        <v>382.50922225637873</v>
      </c>
      <c r="P42" s="9"/>
    </row>
    <row r="43" spans="1:16">
      <c r="A43" s="12"/>
      <c r="B43" s="25">
        <v>343.7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859311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859311</v>
      </c>
      <c r="O43" s="47">
        <f t="shared" si="8"/>
        <v>66.039886258837996</v>
      </c>
      <c r="P43" s="9"/>
    </row>
    <row r="44" spans="1:16">
      <c r="A44" s="12"/>
      <c r="B44" s="25">
        <v>343.9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1182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1182</v>
      </c>
      <c r="O44" s="47">
        <f t="shared" si="8"/>
        <v>9.0839225330464193E-2</v>
      </c>
      <c r="P44" s="9"/>
    </row>
    <row r="45" spans="1:16">
      <c r="A45" s="12"/>
      <c r="B45" s="25">
        <v>344.5</v>
      </c>
      <c r="C45" s="20" t="s">
        <v>126</v>
      </c>
      <c r="D45" s="46">
        <v>6449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6449</v>
      </c>
      <c r="O45" s="47">
        <f t="shared" si="8"/>
        <v>0.49561942822010452</v>
      </c>
      <c r="P45" s="9"/>
    </row>
    <row r="46" spans="1:16">
      <c r="A46" s="12"/>
      <c r="B46" s="25">
        <v>344.9</v>
      </c>
      <c r="C46" s="20" t="s">
        <v>127</v>
      </c>
      <c r="D46" s="46">
        <v>112745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112745</v>
      </c>
      <c r="O46" s="47">
        <f t="shared" si="8"/>
        <v>8.6646941284967713</v>
      </c>
      <c r="P46" s="9"/>
    </row>
    <row r="47" spans="1:16">
      <c r="A47" s="12"/>
      <c r="B47" s="25">
        <v>346.4</v>
      </c>
      <c r="C47" s="20" t="s">
        <v>55</v>
      </c>
      <c r="D47" s="46">
        <v>8495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8495</v>
      </c>
      <c r="O47" s="47">
        <f t="shared" si="8"/>
        <v>0.6528588994774055</v>
      </c>
      <c r="P47" s="9"/>
    </row>
    <row r="48" spans="1:16">
      <c r="A48" s="12"/>
      <c r="B48" s="25">
        <v>347.2</v>
      </c>
      <c r="C48" s="20" t="s">
        <v>56</v>
      </c>
      <c r="D48" s="46">
        <v>218806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218806</v>
      </c>
      <c r="O48" s="47">
        <f t="shared" si="8"/>
        <v>16.815708576698434</v>
      </c>
      <c r="P48" s="9"/>
    </row>
    <row r="49" spans="1:16">
      <c r="A49" s="12"/>
      <c r="B49" s="25">
        <v>347.4</v>
      </c>
      <c r="C49" s="20" t="s">
        <v>57</v>
      </c>
      <c r="D49" s="46">
        <v>9009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9009</v>
      </c>
      <c r="O49" s="47">
        <f t="shared" si="8"/>
        <v>0.69236089763295416</v>
      </c>
      <c r="P49" s="9"/>
    </row>
    <row r="50" spans="1:16">
      <c r="A50" s="12"/>
      <c r="B50" s="25">
        <v>347.5</v>
      </c>
      <c r="C50" s="20" t="s">
        <v>58</v>
      </c>
      <c r="D50" s="46">
        <v>50195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50195</v>
      </c>
      <c r="O50" s="47">
        <f t="shared" si="8"/>
        <v>3.8575929910851521</v>
      </c>
      <c r="P50" s="9"/>
    </row>
    <row r="51" spans="1:16" ht="15.75">
      <c r="A51" s="29" t="s">
        <v>42</v>
      </c>
      <c r="B51" s="30"/>
      <c r="C51" s="31"/>
      <c r="D51" s="32">
        <f t="shared" ref="D51:M51" si="9">SUM(D52:D58)</f>
        <v>77434</v>
      </c>
      <c r="E51" s="32">
        <f t="shared" si="9"/>
        <v>25751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103185</v>
      </c>
      <c r="O51" s="45">
        <f t="shared" si="8"/>
        <v>7.9299877036581616</v>
      </c>
      <c r="P51" s="10"/>
    </row>
    <row r="52" spans="1:16">
      <c r="A52" s="13"/>
      <c r="B52" s="39">
        <v>351.3</v>
      </c>
      <c r="C52" s="21" t="s">
        <v>63</v>
      </c>
      <c r="D52" s="46">
        <v>0</v>
      </c>
      <c r="E52" s="46">
        <v>3859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8" si="10">SUM(D52:M52)</f>
        <v>3859</v>
      </c>
      <c r="O52" s="47">
        <f t="shared" si="8"/>
        <v>0.29657239471257302</v>
      </c>
      <c r="P52" s="9"/>
    </row>
    <row r="53" spans="1:16">
      <c r="A53" s="13"/>
      <c r="B53" s="39">
        <v>351.5</v>
      </c>
      <c r="C53" s="21" t="s">
        <v>64</v>
      </c>
      <c r="D53" s="46">
        <v>40641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40641</v>
      </c>
      <c r="O53" s="47">
        <f t="shared" si="8"/>
        <v>3.1233476790654779</v>
      </c>
      <c r="P53" s="9"/>
    </row>
    <row r="54" spans="1:16">
      <c r="A54" s="13"/>
      <c r="B54" s="39">
        <v>351.7</v>
      </c>
      <c r="C54" s="21" t="s">
        <v>128</v>
      </c>
      <c r="D54" s="46">
        <v>0</v>
      </c>
      <c r="E54" s="46">
        <v>12305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12305</v>
      </c>
      <c r="O54" s="47">
        <f t="shared" si="8"/>
        <v>0.94566553950199816</v>
      </c>
      <c r="P54" s="9"/>
    </row>
    <row r="55" spans="1:16">
      <c r="A55" s="13"/>
      <c r="B55" s="39">
        <v>354</v>
      </c>
      <c r="C55" s="21" t="s">
        <v>65</v>
      </c>
      <c r="D55" s="46">
        <v>35909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35909</v>
      </c>
      <c r="O55" s="47">
        <f t="shared" si="8"/>
        <v>2.7596833691976639</v>
      </c>
      <c r="P55" s="9"/>
    </row>
    <row r="56" spans="1:16">
      <c r="A56" s="13"/>
      <c r="B56" s="39">
        <v>356</v>
      </c>
      <c r="C56" s="21" t="s">
        <v>66</v>
      </c>
      <c r="D56" s="46">
        <v>0</v>
      </c>
      <c r="E56" s="46">
        <v>8489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8489</v>
      </c>
      <c r="O56" s="47">
        <f t="shared" si="8"/>
        <v>0.65239778665846915</v>
      </c>
      <c r="P56" s="9"/>
    </row>
    <row r="57" spans="1:16">
      <c r="A57" s="13"/>
      <c r="B57" s="39">
        <v>358.2</v>
      </c>
      <c r="C57" s="21" t="s">
        <v>129</v>
      </c>
      <c r="D57" s="46">
        <v>751</v>
      </c>
      <c r="E57" s="46">
        <v>1098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1849</v>
      </c>
      <c r="O57" s="47">
        <f t="shared" si="8"/>
        <v>0.14209960036889024</v>
      </c>
      <c r="P57" s="9"/>
    </row>
    <row r="58" spans="1:16">
      <c r="A58" s="13"/>
      <c r="B58" s="39">
        <v>359</v>
      </c>
      <c r="C58" s="21" t="s">
        <v>92</v>
      </c>
      <c r="D58" s="46">
        <v>133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133</v>
      </c>
      <c r="O58" s="47">
        <f t="shared" si="8"/>
        <v>1.0221334153089456E-2</v>
      </c>
      <c r="P58" s="9"/>
    </row>
    <row r="59" spans="1:16" ht="15.75">
      <c r="A59" s="29" t="s">
        <v>3</v>
      </c>
      <c r="B59" s="30"/>
      <c r="C59" s="31"/>
      <c r="D59" s="32">
        <f t="shared" ref="D59:M59" si="11">SUM(D60:D70)</f>
        <v>71196</v>
      </c>
      <c r="E59" s="32">
        <f t="shared" si="11"/>
        <v>6382</v>
      </c>
      <c r="F59" s="32">
        <f t="shared" si="11"/>
        <v>0</v>
      </c>
      <c r="G59" s="32">
        <f t="shared" si="11"/>
        <v>-2325</v>
      </c>
      <c r="H59" s="32">
        <f t="shared" si="11"/>
        <v>0</v>
      </c>
      <c r="I59" s="32">
        <f t="shared" si="11"/>
        <v>66772</v>
      </c>
      <c r="J59" s="32">
        <f t="shared" si="11"/>
        <v>0</v>
      </c>
      <c r="K59" s="32">
        <f t="shared" si="11"/>
        <v>2014746</v>
      </c>
      <c r="L59" s="32">
        <f t="shared" si="11"/>
        <v>0</v>
      </c>
      <c r="M59" s="32">
        <f t="shared" si="11"/>
        <v>0</v>
      </c>
      <c r="N59" s="32">
        <f>SUM(D59:M59)</f>
        <v>2156771</v>
      </c>
      <c r="O59" s="45">
        <f t="shared" si="8"/>
        <v>165.75245926836766</v>
      </c>
      <c r="P59" s="10"/>
    </row>
    <row r="60" spans="1:16">
      <c r="A60" s="12"/>
      <c r="B60" s="25">
        <v>361.1</v>
      </c>
      <c r="C60" s="20" t="s">
        <v>68</v>
      </c>
      <c r="D60" s="46">
        <v>4435</v>
      </c>
      <c r="E60" s="46">
        <v>299</v>
      </c>
      <c r="F60" s="46">
        <v>0</v>
      </c>
      <c r="G60" s="46">
        <v>-2325</v>
      </c>
      <c r="H60" s="46">
        <v>0</v>
      </c>
      <c r="I60" s="46">
        <v>-5517</v>
      </c>
      <c r="J60" s="46">
        <v>0</v>
      </c>
      <c r="K60" s="46">
        <v>3176</v>
      </c>
      <c r="L60" s="46">
        <v>0</v>
      </c>
      <c r="M60" s="46">
        <v>0</v>
      </c>
      <c r="N60" s="46">
        <f>SUM(D60:M60)</f>
        <v>68</v>
      </c>
      <c r="O60" s="47">
        <f t="shared" si="8"/>
        <v>5.2259452812788197E-3</v>
      </c>
      <c r="P60" s="9"/>
    </row>
    <row r="61" spans="1:16">
      <c r="A61" s="12"/>
      <c r="B61" s="25">
        <v>361.2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136097</v>
      </c>
      <c r="L61" s="46">
        <v>0</v>
      </c>
      <c r="M61" s="46">
        <v>0</v>
      </c>
      <c r="N61" s="46">
        <f t="shared" ref="N61:N70" si="12">SUM(D61:M61)</f>
        <v>136097</v>
      </c>
      <c r="O61" s="47">
        <f t="shared" si="8"/>
        <v>10.459345219797111</v>
      </c>
      <c r="P61" s="9"/>
    </row>
    <row r="62" spans="1:16">
      <c r="A62" s="12"/>
      <c r="B62" s="25">
        <v>361.3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-395985</v>
      </c>
      <c r="L62" s="46">
        <v>0</v>
      </c>
      <c r="M62" s="46">
        <v>0</v>
      </c>
      <c r="N62" s="46">
        <f t="shared" si="12"/>
        <v>-395985</v>
      </c>
      <c r="O62" s="47">
        <f t="shared" si="8"/>
        <v>-30.432293267752843</v>
      </c>
      <c r="P62" s="9"/>
    </row>
    <row r="63" spans="1:16">
      <c r="A63" s="12"/>
      <c r="B63" s="25">
        <v>361.4</v>
      </c>
      <c r="C63" s="20" t="s">
        <v>130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585286</v>
      </c>
      <c r="L63" s="46">
        <v>0</v>
      </c>
      <c r="M63" s="46">
        <v>0</v>
      </c>
      <c r="N63" s="46">
        <f t="shared" si="12"/>
        <v>585286</v>
      </c>
      <c r="O63" s="47">
        <f t="shared" si="8"/>
        <v>44.980479557331691</v>
      </c>
      <c r="P63" s="9"/>
    </row>
    <row r="64" spans="1:16">
      <c r="A64" s="12"/>
      <c r="B64" s="25">
        <v>362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55212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55212</v>
      </c>
      <c r="O64" s="47">
        <f t="shared" si="8"/>
        <v>4.2431601598524438</v>
      </c>
      <c r="P64" s="9"/>
    </row>
    <row r="65" spans="1:119">
      <c r="A65" s="12"/>
      <c r="B65" s="25">
        <v>364</v>
      </c>
      <c r="C65" s="20" t="s">
        <v>131</v>
      </c>
      <c r="D65" s="46">
        <v>15798</v>
      </c>
      <c r="E65" s="46">
        <v>0</v>
      </c>
      <c r="F65" s="46">
        <v>0</v>
      </c>
      <c r="G65" s="46">
        <v>0</v>
      </c>
      <c r="H65" s="46">
        <v>0</v>
      </c>
      <c r="I65" s="46">
        <v>9897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25695</v>
      </c>
      <c r="O65" s="47">
        <f t="shared" si="8"/>
        <v>1.9747156470949891</v>
      </c>
      <c r="P65" s="9"/>
    </row>
    <row r="66" spans="1:119">
      <c r="A66" s="12"/>
      <c r="B66" s="25">
        <v>365</v>
      </c>
      <c r="C66" s="20" t="s">
        <v>132</v>
      </c>
      <c r="D66" s="46">
        <v>1813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1813</v>
      </c>
      <c r="O66" s="47">
        <f t="shared" si="8"/>
        <v>0.13933292345527207</v>
      </c>
      <c r="P66" s="9"/>
    </row>
    <row r="67" spans="1:119">
      <c r="A67" s="12"/>
      <c r="B67" s="25">
        <v>366</v>
      </c>
      <c r="C67" s="20" t="s">
        <v>74</v>
      </c>
      <c r="D67" s="46">
        <v>17034</v>
      </c>
      <c r="E67" s="46">
        <v>6083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23117</v>
      </c>
      <c r="O67" s="47">
        <f t="shared" si="8"/>
        <v>1.7765908392253305</v>
      </c>
      <c r="P67" s="9"/>
    </row>
    <row r="68" spans="1:119">
      <c r="A68" s="12"/>
      <c r="B68" s="25">
        <v>368</v>
      </c>
      <c r="C68" s="20" t="s">
        <v>75</v>
      </c>
      <c r="D68" s="46">
        <v>244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1686172</v>
      </c>
      <c r="L68" s="46">
        <v>0</v>
      </c>
      <c r="M68" s="46">
        <v>0</v>
      </c>
      <c r="N68" s="46">
        <f t="shared" si="12"/>
        <v>1686416</v>
      </c>
      <c r="O68" s="47">
        <f t="shared" si="8"/>
        <v>129.60467260989856</v>
      </c>
      <c r="P68" s="9"/>
    </row>
    <row r="69" spans="1:119">
      <c r="A69" s="12"/>
      <c r="B69" s="25">
        <v>369.3</v>
      </c>
      <c r="C69" s="20" t="s">
        <v>76</v>
      </c>
      <c r="D69" s="46">
        <v>19310</v>
      </c>
      <c r="E69" s="46">
        <v>0</v>
      </c>
      <c r="F69" s="46">
        <v>0</v>
      </c>
      <c r="G69" s="46">
        <v>0</v>
      </c>
      <c r="H69" s="46">
        <v>0</v>
      </c>
      <c r="I69" s="46">
        <v>5216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24526</v>
      </c>
      <c r="O69" s="47">
        <f t="shared" ref="O69:O75" si="13">(N69/O$77)</f>
        <v>1.8848754995388872</v>
      </c>
      <c r="P69" s="9"/>
    </row>
    <row r="70" spans="1:119">
      <c r="A70" s="12"/>
      <c r="B70" s="25">
        <v>369.9</v>
      </c>
      <c r="C70" s="20" t="s">
        <v>77</v>
      </c>
      <c r="D70" s="46">
        <v>12562</v>
      </c>
      <c r="E70" s="46">
        <v>0</v>
      </c>
      <c r="F70" s="46">
        <v>0</v>
      </c>
      <c r="G70" s="46">
        <v>0</v>
      </c>
      <c r="H70" s="46">
        <v>0</v>
      </c>
      <c r="I70" s="46">
        <v>1964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14526</v>
      </c>
      <c r="O70" s="47">
        <f t="shared" si="13"/>
        <v>1.116354134644943</v>
      </c>
      <c r="P70" s="9"/>
    </row>
    <row r="71" spans="1:119" ht="15.75">
      <c r="A71" s="29" t="s">
        <v>43</v>
      </c>
      <c r="B71" s="30"/>
      <c r="C71" s="31"/>
      <c r="D71" s="32">
        <f t="shared" ref="D71:M71" si="14">SUM(D72:D74)</f>
        <v>1003210</v>
      </c>
      <c r="E71" s="32">
        <f t="shared" si="14"/>
        <v>0</v>
      </c>
      <c r="F71" s="32">
        <f t="shared" si="14"/>
        <v>0</v>
      </c>
      <c r="G71" s="32">
        <f t="shared" si="14"/>
        <v>85000</v>
      </c>
      <c r="H71" s="32">
        <f t="shared" si="14"/>
        <v>0</v>
      </c>
      <c r="I71" s="32">
        <f t="shared" si="14"/>
        <v>260032</v>
      </c>
      <c r="J71" s="32">
        <f t="shared" si="14"/>
        <v>0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>SUM(D71:M71)</f>
        <v>1348242</v>
      </c>
      <c r="O71" s="45">
        <f t="shared" si="13"/>
        <v>103.6152782047341</v>
      </c>
      <c r="P71" s="9"/>
    </row>
    <row r="72" spans="1:119">
      <c r="A72" s="12"/>
      <c r="B72" s="25">
        <v>381</v>
      </c>
      <c r="C72" s="20" t="s">
        <v>78</v>
      </c>
      <c r="D72" s="46">
        <v>165000</v>
      </c>
      <c r="E72" s="46">
        <v>0</v>
      </c>
      <c r="F72" s="46">
        <v>0</v>
      </c>
      <c r="G72" s="46">
        <v>85000</v>
      </c>
      <c r="H72" s="46">
        <v>0</v>
      </c>
      <c r="I72" s="46">
        <v>260000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510000</v>
      </c>
      <c r="O72" s="47">
        <f t="shared" si="13"/>
        <v>39.194589609591148</v>
      </c>
      <c r="P72" s="9"/>
    </row>
    <row r="73" spans="1:119">
      <c r="A73" s="12"/>
      <c r="B73" s="25">
        <v>382</v>
      </c>
      <c r="C73" s="20" t="s">
        <v>88</v>
      </c>
      <c r="D73" s="46">
        <v>838210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838210</v>
      </c>
      <c r="O73" s="47">
        <f t="shared" si="13"/>
        <v>64.41822932677529</v>
      </c>
      <c r="P73" s="9"/>
    </row>
    <row r="74" spans="1:119" ht="15.75" thickBot="1">
      <c r="A74" s="12"/>
      <c r="B74" s="25">
        <v>385</v>
      </c>
      <c r="C74" s="20" t="s">
        <v>138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32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32</v>
      </c>
      <c r="O74" s="47">
        <f t="shared" si="13"/>
        <v>2.4592683676606208E-3</v>
      </c>
      <c r="P74" s="9"/>
    </row>
    <row r="75" spans="1:119" ht="16.5" thickBot="1">
      <c r="A75" s="14" t="s">
        <v>59</v>
      </c>
      <c r="B75" s="23"/>
      <c r="C75" s="22"/>
      <c r="D75" s="15">
        <f t="shared" ref="D75:M75" si="15">SUM(D5,D17,D25,D35,D51,D59,D71)</f>
        <v>11270914</v>
      </c>
      <c r="E75" s="15">
        <f t="shared" si="15"/>
        <v>1546873</v>
      </c>
      <c r="F75" s="15">
        <f t="shared" si="15"/>
        <v>0</v>
      </c>
      <c r="G75" s="15">
        <f t="shared" si="15"/>
        <v>82674</v>
      </c>
      <c r="H75" s="15">
        <f t="shared" si="15"/>
        <v>0</v>
      </c>
      <c r="I75" s="15">
        <f t="shared" si="15"/>
        <v>11720623</v>
      </c>
      <c r="J75" s="15">
        <f t="shared" si="15"/>
        <v>0</v>
      </c>
      <c r="K75" s="15">
        <f t="shared" si="15"/>
        <v>2118274</v>
      </c>
      <c r="L75" s="15">
        <f t="shared" si="15"/>
        <v>0</v>
      </c>
      <c r="M75" s="15">
        <f t="shared" si="15"/>
        <v>0</v>
      </c>
      <c r="N75" s="15">
        <f>SUM(D75:M75)</f>
        <v>26739358</v>
      </c>
      <c r="O75" s="38">
        <f t="shared" si="13"/>
        <v>2054.9767906547804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139</v>
      </c>
      <c r="M77" s="48"/>
      <c r="N77" s="48"/>
      <c r="O77" s="43">
        <v>13012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95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5044296</v>
      </c>
      <c r="E5" s="27">
        <f t="shared" si="0"/>
        <v>1252577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96217</v>
      </c>
      <c r="L5" s="27">
        <f t="shared" si="0"/>
        <v>0</v>
      </c>
      <c r="M5" s="27">
        <f t="shared" si="0"/>
        <v>0</v>
      </c>
      <c r="N5" s="28">
        <f>SUM(D5:M5)</f>
        <v>6393090</v>
      </c>
      <c r="O5" s="33">
        <f t="shared" ref="O5:O36" si="1">(N5/O$76)</f>
        <v>492.30632989373169</v>
      </c>
      <c r="P5" s="6"/>
    </row>
    <row r="6" spans="1:133">
      <c r="A6" s="12"/>
      <c r="B6" s="25">
        <v>311</v>
      </c>
      <c r="C6" s="20" t="s">
        <v>2</v>
      </c>
      <c r="D6" s="46">
        <v>3908365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3908365</v>
      </c>
      <c r="O6" s="47">
        <f t="shared" si="1"/>
        <v>300.96758047127673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101608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101608</v>
      </c>
      <c r="O7" s="47">
        <f t="shared" si="1"/>
        <v>7.8244263052518095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428988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428988</v>
      </c>
      <c r="O8" s="47">
        <f t="shared" si="1"/>
        <v>33.034652702910826</v>
      </c>
      <c r="P8" s="9"/>
    </row>
    <row r="9" spans="1:133">
      <c r="A9" s="12"/>
      <c r="B9" s="25">
        <v>312.52</v>
      </c>
      <c r="C9" s="20" t="s">
        <v>117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96217</v>
      </c>
      <c r="L9" s="46">
        <v>0</v>
      </c>
      <c r="M9" s="46">
        <v>0</v>
      </c>
      <c r="N9" s="46">
        <f>SUM(D9:M9)</f>
        <v>96217</v>
      </c>
      <c r="O9" s="47">
        <f t="shared" si="1"/>
        <v>7.4092869243801021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721981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721981</v>
      </c>
      <c r="O10" s="47">
        <f t="shared" si="1"/>
        <v>55.596873556137382</v>
      </c>
      <c r="P10" s="9"/>
    </row>
    <row r="11" spans="1:133">
      <c r="A11" s="12"/>
      <c r="B11" s="25">
        <v>314.10000000000002</v>
      </c>
      <c r="C11" s="20" t="s">
        <v>13</v>
      </c>
      <c r="D11" s="46">
        <v>473097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473097</v>
      </c>
      <c r="O11" s="47">
        <f t="shared" si="1"/>
        <v>36.431310642230095</v>
      </c>
      <c r="P11" s="9"/>
    </row>
    <row r="12" spans="1:133">
      <c r="A12" s="12"/>
      <c r="B12" s="25">
        <v>314.39999999999998</v>
      </c>
      <c r="C12" s="20" t="s">
        <v>14</v>
      </c>
      <c r="D12" s="46">
        <v>2555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2555</v>
      </c>
      <c r="O12" s="47">
        <f t="shared" si="1"/>
        <v>0.19675034652702911</v>
      </c>
      <c r="P12" s="9"/>
    </row>
    <row r="13" spans="1:133">
      <c r="A13" s="12"/>
      <c r="B13" s="25">
        <v>314.7</v>
      </c>
      <c r="C13" s="20" t="s">
        <v>15</v>
      </c>
      <c r="D13" s="46">
        <v>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</v>
      </c>
      <c r="O13" s="47">
        <f t="shared" si="1"/>
        <v>2.2331741875866317E-3</v>
      </c>
      <c r="P13" s="9"/>
    </row>
    <row r="14" spans="1:133">
      <c r="A14" s="12"/>
      <c r="B14" s="25">
        <v>314.8</v>
      </c>
      <c r="C14" s="20" t="s">
        <v>16</v>
      </c>
      <c r="D14" s="46">
        <v>14356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14356</v>
      </c>
      <c r="O14" s="47">
        <f t="shared" si="1"/>
        <v>1.1054982288618511</v>
      </c>
      <c r="P14" s="9"/>
    </row>
    <row r="15" spans="1:133">
      <c r="A15" s="12"/>
      <c r="B15" s="25">
        <v>315</v>
      </c>
      <c r="C15" s="20" t="s">
        <v>118</v>
      </c>
      <c r="D15" s="46">
        <v>522654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522654</v>
      </c>
      <c r="O15" s="47">
        <f t="shared" si="1"/>
        <v>40.247497304789775</v>
      </c>
      <c r="P15" s="9"/>
    </row>
    <row r="16" spans="1:133">
      <c r="A16" s="12"/>
      <c r="B16" s="25">
        <v>316</v>
      </c>
      <c r="C16" s="20" t="s">
        <v>119</v>
      </c>
      <c r="D16" s="46">
        <v>123240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123240</v>
      </c>
      <c r="O16" s="47">
        <f t="shared" si="1"/>
        <v>9.4902202371784998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SUM(D18:D23)</f>
        <v>864738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471328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35" si="4">SUM(D17:M17)</f>
        <v>1336066</v>
      </c>
      <c r="O17" s="45">
        <f t="shared" si="1"/>
        <v>102.88510703834899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423129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423129</v>
      </c>
      <c r="O18" s="47">
        <f t="shared" si="1"/>
        <v>32.583474511011858</v>
      </c>
      <c r="P18" s="9"/>
    </row>
    <row r="19" spans="1:16">
      <c r="A19" s="12"/>
      <c r="B19" s="25">
        <v>323.10000000000002</v>
      </c>
      <c r="C19" s="20" t="s">
        <v>20</v>
      </c>
      <c r="D19" s="46">
        <v>826988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826988</v>
      </c>
      <c r="O19" s="47">
        <f t="shared" si="1"/>
        <v>63.683043277375639</v>
      </c>
      <c r="P19" s="9"/>
    </row>
    <row r="20" spans="1:16">
      <c r="A20" s="12"/>
      <c r="B20" s="25">
        <v>323.39999999999998</v>
      </c>
      <c r="C20" s="20" t="s">
        <v>21</v>
      </c>
      <c r="D20" s="46">
        <v>9398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9398</v>
      </c>
      <c r="O20" s="47">
        <f t="shared" si="1"/>
        <v>0.72370244879100565</v>
      </c>
      <c r="P20" s="9"/>
    </row>
    <row r="21" spans="1:16">
      <c r="A21" s="12"/>
      <c r="B21" s="25">
        <v>323.7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45699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45699</v>
      </c>
      <c r="O21" s="47">
        <f t="shared" si="1"/>
        <v>3.5190974896041891</v>
      </c>
      <c r="P21" s="9"/>
    </row>
    <row r="22" spans="1:16">
      <c r="A22" s="12"/>
      <c r="B22" s="25">
        <v>325.2</v>
      </c>
      <c r="C22" s="20" t="s">
        <v>135</v>
      </c>
      <c r="D22" s="46">
        <v>760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760</v>
      </c>
      <c r="O22" s="47">
        <f t="shared" si="1"/>
        <v>5.8524564916063455E-2</v>
      </c>
      <c r="P22" s="9"/>
    </row>
    <row r="23" spans="1:16">
      <c r="A23" s="12"/>
      <c r="B23" s="25">
        <v>329</v>
      </c>
      <c r="C23" s="20" t="s">
        <v>25</v>
      </c>
      <c r="D23" s="46">
        <v>27592</v>
      </c>
      <c r="E23" s="46">
        <v>0</v>
      </c>
      <c r="F23" s="46">
        <v>0</v>
      </c>
      <c r="G23" s="46">
        <v>0</v>
      </c>
      <c r="H23" s="46">
        <v>0</v>
      </c>
      <c r="I23" s="46">
        <v>2500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30092</v>
      </c>
      <c r="O23" s="47">
        <f t="shared" si="1"/>
        <v>2.3172647466502387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SUM(D25:D34)</f>
        <v>1634353</v>
      </c>
      <c r="E24" s="32">
        <f t="shared" si="5"/>
        <v>216231</v>
      </c>
      <c r="F24" s="32">
        <f t="shared" si="5"/>
        <v>0</v>
      </c>
      <c r="G24" s="32">
        <f t="shared" si="5"/>
        <v>62279</v>
      </c>
      <c r="H24" s="32">
        <f t="shared" si="5"/>
        <v>0</v>
      </c>
      <c r="I24" s="32">
        <f t="shared" si="5"/>
        <v>584758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2497621</v>
      </c>
      <c r="O24" s="45">
        <f t="shared" si="1"/>
        <v>192.33181888187278</v>
      </c>
      <c r="P24" s="10"/>
    </row>
    <row r="25" spans="1:16">
      <c r="A25" s="12"/>
      <c r="B25" s="25">
        <v>331.2</v>
      </c>
      <c r="C25" s="20" t="s">
        <v>26</v>
      </c>
      <c r="D25" s="46">
        <v>2624</v>
      </c>
      <c r="E25" s="46">
        <v>83375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85999</v>
      </c>
      <c r="O25" s="47">
        <f t="shared" si="1"/>
        <v>6.6224395502849225</v>
      </c>
      <c r="P25" s="9"/>
    </row>
    <row r="26" spans="1:16">
      <c r="A26" s="12"/>
      <c r="B26" s="25">
        <v>331.5</v>
      </c>
      <c r="C26" s="20" t="s">
        <v>28</v>
      </c>
      <c r="D26" s="46">
        <v>0</v>
      </c>
      <c r="E26" s="46">
        <v>132856</v>
      </c>
      <c r="F26" s="46">
        <v>0</v>
      </c>
      <c r="G26" s="46">
        <v>12279</v>
      </c>
      <c r="H26" s="46">
        <v>0</v>
      </c>
      <c r="I26" s="46">
        <v>105178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250313</v>
      </c>
      <c r="O26" s="47">
        <f t="shared" si="1"/>
        <v>19.275604497150777</v>
      </c>
      <c r="P26" s="9"/>
    </row>
    <row r="27" spans="1:16">
      <c r="A27" s="12"/>
      <c r="B27" s="25">
        <v>334.35</v>
      </c>
      <c r="C27" s="20" t="s">
        <v>98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442000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442000</v>
      </c>
      <c r="O27" s="47">
        <f t="shared" si="1"/>
        <v>34.036654859079007</v>
      </c>
      <c r="P27" s="9"/>
    </row>
    <row r="28" spans="1:16">
      <c r="A28" s="12"/>
      <c r="B28" s="25">
        <v>335.12</v>
      </c>
      <c r="C28" s="20" t="s">
        <v>120</v>
      </c>
      <c r="D28" s="46">
        <v>402136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402136</v>
      </c>
      <c r="O28" s="47">
        <f t="shared" si="1"/>
        <v>30.966887417218544</v>
      </c>
      <c r="P28" s="9"/>
    </row>
    <row r="29" spans="1:16">
      <c r="A29" s="12"/>
      <c r="B29" s="25">
        <v>335.14</v>
      </c>
      <c r="C29" s="20" t="s">
        <v>121</v>
      </c>
      <c r="D29" s="46">
        <v>7890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7890</v>
      </c>
      <c r="O29" s="47">
        <f t="shared" si="1"/>
        <v>0.60757739103650088</v>
      </c>
      <c r="P29" s="9"/>
    </row>
    <row r="30" spans="1:16">
      <c r="A30" s="12"/>
      <c r="B30" s="25">
        <v>335.15</v>
      </c>
      <c r="C30" s="20" t="s">
        <v>122</v>
      </c>
      <c r="D30" s="46">
        <v>9434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9434</v>
      </c>
      <c r="O30" s="47">
        <f t="shared" si="1"/>
        <v>0.72647466502387181</v>
      </c>
      <c r="P30" s="9"/>
    </row>
    <row r="31" spans="1:16">
      <c r="A31" s="12"/>
      <c r="B31" s="25">
        <v>335.18</v>
      </c>
      <c r="C31" s="20" t="s">
        <v>123</v>
      </c>
      <c r="D31" s="46">
        <v>1208547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1208547</v>
      </c>
      <c r="O31" s="47">
        <f t="shared" si="1"/>
        <v>93.065378099491767</v>
      </c>
      <c r="P31" s="9"/>
    </row>
    <row r="32" spans="1:16">
      <c r="A32" s="12"/>
      <c r="B32" s="25">
        <v>335.49</v>
      </c>
      <c r="C32" s="20" t="s">
        <v>35</v>
      </c>
      <c r="D32" s="46">
        <v>3722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3722</v>
      </c>
      <c r="O32" s="47">
        <f t="shared" si="1"/>
        <v>0.2866163560757739</v>
      </c>
      <c r="P32" s="9"/>
    </row>
    <row r="33" spans="1:16">
      <c r="A33" s="12"/>
      <c r="B33" s="25">
        <v>337.3</v>
      </c>
      <c r="C33" s="20" t="s">
        <v>91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37580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37580</v>
      </c>
      <c r="O33" s="47">
        <f t="shared" si="1"/>
        <v>2.8938857230864006</v>
      </c>
      <c r="P33" s="9"/>
    </row>
    <row r="34" spans="1:16">
      <c r="A34" s="12"/>
      <c r="B34" s="25">
        <v>337.7</v>
      </c>
      <c r="C34" s="20" t="s">
        <v>36</v>
      </c>
      <c r="D34" s="46">
        <v>0</v>
      </c>
      <c r="E34" s="46">
        <v>0</v>
      </c>
      <c r="F34" s="46">
        <v>0</v>
      </c>
      <c r="G34" s="46">
        <v>50000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50000</v>
      </c>
      <c r="O34" s="47">
        <f t="shared" si="1"/>
        <v>3.8503003234252273</v>
      </c>
      <c r="P34" s="9"/>
    </row>
    <row r="35" spans="1:16" ht="15.75">
      <c r="A35" s="29" t="s">
        <v>41</v>
      </c>
      <c r="B35" s="30"/>
      <c r="C35" s="31"/>
      <c r="D35" s="32">
        <f t="shared" ref="D35:M35" si="6">SUM(D36:D50)</f>
        <v>2199886</v>
      </c>
      <c r="E35" s="32">
        <f t="shared" si="6"/>
        <v>0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10527124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4"/>
        <v>12727010</v>
      </c>
      <c r="O35" s="45">
        <f t="shared" si="1"/>
        <v>980.05621438472201</v>
      </c>
      <c r="P35" s="10"/>
    </row>
    <row r="36" spans="1:16">
      <c r="A36" s="12"/>
      <c r="B36" s="25">
        <v>341.2</v>
      </c>
      <c r="C36" s="20" t="s">
        <v>124</v>
      </c>
      <c r="D36" s="46">
        <v>1443440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50" si="7">SUM(D36:M36)</f>
        <v>1443440</v>
      </c>
      <c r="O36" s="47">
        <f t="shared" si="1"/>
        <v>111.1535499768982</v>
      </c>
      <c r="P36" s="9"/>
    </row>
    <row r="37" spans="1:16">
      <c r="A37" s="12"/>
      <c r="B37" s="25">
        <v>341.9</v>
      </c>
      <c r="C37" s="20" t="s">
        <v>125</v>
      </c>
      <c r="D37" s="46">
        <v>6762</v>
      </c>
      <c r="E37" s="46">
        <v>0</v>
      </c>
      <c r="F37" s="46">
        <v>0</v>
      </c>
      <c r="G37" s="46">
        <v>0</v>
      </c>
      <c r="H37" s="46">
        <v>0</v>
      </c>
      <c r="I37" s="46">
        <v>80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6842</v>
      </c>
      <c r="O37" s="47">
        <f t="shared" ref="O37:O68" si="8">(N37/O$76)</f>
        <v>0.52687509625750806</v>
      </c>
      <c r="P37" s="9"/>
    </row>
    <row r="38" spans="1:16">
      <c r="A38" s="12"/>
      <c r="B38" s="25">
        <v>342.4</v>
      </c>
      <c r="C38" s="20" t="s">
        <v>46</v>
      </c>
      <c r="D38" s="46">
        <v>70356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70356</v>
      </c>
      <c r="O38" s="47">
        <f t="shared" si="8"/>
        <v>5.4178345910981056</v>
      </c>
      <c r="P38" s="9"/>
    </row>
    <row r="39" spans="1:16">
      <c r="A39" s="12"/>
      <c r="B39" s="25">
        <v>342.9</v>
      </c>
      <c r="C39" s="20" t="s">
        <v>47</v>
      </c>
      <c r="D39" s="46">
        <v>272059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272059</v>
      </c>
      <c r="O39" s="47">
        <f t="shared" si="8"/>
        <v>20.950177113814878</v>
      </c>
      <c r="P39" s="9"/>
    </row>
    <row r="40" spans="1:16">
      <c r="A40" s="12"/>
      <c r="B40" s="25">
        <v>343.3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2957105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2957105</v>
      </c>
      <c r="O40" s="47">
        <f t="shared" si="8"/>
        <v>227.71484675804712</v>
      </c>
      <c r="P40" s="9"/>
    </row>
    <row r="41" spans="1:16">
      <c r="A41" s="12"/>
      <c r="B41" s="25">
        <v>343.4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1742009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1742009</v>
      </c>
      <c r="O41" s="47">
        <f t="shared" si="8"/>
        <v>134.14515632219315</v>
      </c>
      <c r="P41" s="9"/>
    </row>
    <row r="42" spans="1:16">
      <c r="A42" s="12"/>
      <c r="B42" s="25">
        <v>343.5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4971563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4971563</v>
      </c>
      <c r="O42" s="47">
        <f t="shared" si="8"/>
        <v>382.84021253657784</v>
      </c>
      <c r="P42" s="9"/>
    </row>
    <row r="43" spans="1:16">
      <c r="A43" s="12"/>
      <c r="B43" s="25">
        <v>343.7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855185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855185</v>
      </c>
      <c r="O43" s="47">
        <f t="shared" si="8"/>
        <v>65.854381641768057</v>
      </c>
      <c r="P43" s="9"/>
    </row>
    <row r="44" spans="1:16">
      <c r="A44" s="12"/>
      <c r="B44" s="25">
        <v>343.9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1182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1182</v>
      </c>
      <c r="O44" s="47">
        <f t="shared" si="8"/>
        <v>9.1021099645772374E-2</v>
      </c>
      <c r="P44" s="9"/>
    </row>
    <row r="45" spans="1:16">
      <c r="A45" s="12"/>
      <c r="B45" s="25">
        <v>344.5</v>
      </c>
      <c r="C45" s="20" t="s">
        <v>126</v>
      </c>
      <c r="D45" s="46">
        <v>6124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6124</v>
      </c>
      <c r="O45" s="47">
        <f t="shared" si="8"/>
        <v>0.47158478361312184</v>
      </c>
      <c r="P45" s="9"/>
    </row>
    <row r="46" spans="1:16">
      <c r="A46" s="12"/>
      <c r="B46" s="25">
        <v>344.9</v>
      </c>
      <c r="C46" s="20" t="s">
        <v>127</v>
      </c>
      <c r="D46" s="46">
        <v>119393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119393</v>
      </c>
      <c r="O46" s="47">
        <f t="shared" si="8"/>
        <v>9.1939781302941626</v>
      </c>
      <c r="P46" s="9"/>
    </row>
    <row r="47" spans="1:16">
      <c r="A47" s="12"/>
      <c r="B47" s="25">
        <v>346.4</v>
      </c>
      <c r="C47" s="20" t="s">
        <v>55</v>
      </c>
      <c r="D47" s="46">
        <v>8525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8525</v>
      </c>
      <c r="O47" s="47">
        <f t="shared" si="8"/>
        <v>0.65647620514400118</v>
      </c>
      <c r="P47" s="9"/>
    </row>
    <row r="48" spans="1:16">
      <c r="A48" s="12"/>
      <c r="B48" s="25">
        <v>347.2</v>
      </c>
      <c r="C48" s="20" t="s">
        <v>56</v>
      </c>
      <c r="D48" s="46">
        <v>212695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212695</v>
      </c>
      <c r="O48" s="47">
        <f t="shared" si="8"/>
        <v>16.378792545818573</v>
      </c>
      <c r="P48" s="9"/>
    </row>
    <row r="49" spans="1:16">
      <c r="A49" s="12"/>
      <c r="B49" s="25">
        <v>347.4</v>
      </c>
      <c r="C49" s="20" t="s">
        <v>57</v>
      </c>
      <c r="D49" s="46">
        <v>8170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8170</v>
      </c>
      <c r="O49" s="47">
        <f t="shared" si="8"/>
        <v>0.62913907284768211</v>
      </c>
      <c r="P49" s="9"/>
    </row>
    <row r="50" spans="1:16">
      <c r="A50" s="12"/>
      <c r="B50" s="25">
        <v>347.5</v>
      </c>
      <c r="C50" s="20" t="s">
        <v>58</v>
      </c>
      <c r="D50" s="46">
        <v>52362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52362</v>
      </c>
      <c r="O50" s="47">
        <f t="shared" si="8"/>
        <v>4.0321885107038353</v>
      </c>
      <c r="P50" s="9"/>
    </row>
    <row r="51" spans="1:16" ht="15.75">
      <c r="A51" s="29" t="s">
        <v>42</v>
      </c>
      <c r="B51" s="30"/>
      <c r="C51" s="31"/>
      <c r="D51" s="32">
        <f t="shared" ref="D51:M51" si="9">SUM(D52:D58)</f>
        <v>94534</v>
      </c>
      <c r="E51" s="32">
        <f t="shared" si="9"/>
        <v>59909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758</v>
      </c>
      <c r="J51" s="32">
        <f t="shared" si="9"/>
        <v>0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155201</v>
      </c>
      <c r="O51" s="45">
        <f t="shared" si="8"/>
        <v>11.951409209918374</v>
      </c>
      <c r="P51" s="10"/>
    </row>
    <row r="52" spans="1:16">
      <c r="A52" s="13"/>
      <c r="B52" s="39">
        <v>351.3</v>
      </c>
      <c r="C52" s="21" t="s">
        <v>63</v>
      </c>
      <c r="D52" s="46">
        <v>0</v>
      </c>
      <c r="E52" s="46">
        <v>4732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8" si="10">SUM(D52:M52)</f>
        <v>4732</v>
      </c>
      <c r="O52" s="47">
        <f t="shared" si="8"/>
        <v>0.36439242260896348</v>
      </c>
      <c r="P52" s="9"/>
    </row>
    <row r="53" spans="1:16">
      <c r="A53" s="13"/>
      <c r="B53" s="39">
        <v>351.5</v>
      </c>
      <c r="C53" s="21" t="s">
        <v>64</v>
      </c>
      <c r="D53" s="46">
        <v>48708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48708</v>
      </c>
      <c r="O53" s="47">
        <f t="shared" si="8"/>
        <v>3.7508085630679191</v>
      </c>
      <c r="P53" s="9"/>
    </row>
    <row r="54" spans="1:16">
      <c r="A54" s="13"/>
      <c r="B54" s="39">
        <v>351.7</v>
      </c>
      <c r="C54" s="21" t="s">
        <v>128</v>
      </c>
      <c r="D54" s="46">
        <v>0</v>
      </c>
      <c r="E54" s="46">
        <v>17110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17110</v>
      </c>
      <c r="O54" s="47">
        <f t="shared" si="8"/>
        <v>1.3175727706761127</v>
      </c>
      <c r="P54" s="9"/>
    </row>
    <row r="55" spans="1:16">
      <c r="A55" s="13"/>
      <c r="B55" s="39">
        <v>354</v>
      </c>
      <c r="C55" s="21" t="s">
        <v>65</v>
      </c>
      <c r="D55" s="46">
        <v>44668</v>
      </c>
      <c r="E55" s="46">
        <v>4456</v>
      </c>
      <c r="F55" s="46">
        <v>0</v>
      </c>
      <c r="G55" s="46">
        <v>0</v>
      </c>
      <c r="H55" s="46">
        <v>0</v>
      </c>
      <c r="I55" s="46">
        <v>758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49882</v>
      </c>
      <c r="O55" s="47">
        <f t="shared" si="8"/>
        <v>3.8412136146619438</v>
      </c>
      <c r="P55" s="9"/>
    </row>
    <row r="56" spans="1:16">
      <c r="A56" s="13"/>
      <c r="B56" s="39">
        <v>356</v>
      </c>
      <c r="C56" s="21" t="s">
        <v>66</v>
      </c>
      <c r="D56" s="46">
        <v>0</v>
      </c>
      <c r="E56" s="46">
        <v>5731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5731</v>
      </c>
      <c r="O56" s="47">
        <f t="shared" si="8"/>
        <v>0.44132142307099953</v>
      </c>
      <c r="P56" s="9"/>
    </row>
    <row r="57" spans="1:16">
      <c r="A57" s="13"/>
      <c r="B57" s="39">
        <v>358.2</v>
      </c>
      <c r="C57" s="21" t="s">
        <v>129</v>
      </c>
      <c r="D57" s="46">
        <v>27</v>
      </c>
      <c r="E57" s="46">
        <v>27880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27907</v>
      </c>
      <c r="O57" s="47">
        <f t="shared" si="8"/>
        <v>2.1490066225165565</v>
      </c>
      <c r="P57" s="9"/>
    </row>
    <row r="58" spans="1:16">
      <c r="A58" s="13"/>
      <c r="B58" s="39">
        <v>359</v>
      </c>
      <c r="C58" s="21" t="s">
        <v>92</v>
      </c>
      <c r="D58" s="46">
        <v>1131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1131</v>
      </c>
      <c r="O58" s="47">
        <f t="shared" si="8"/>
        <v>8.7093793315878645E-2</v>
      </c>
      <c r="P58" s="9"/>
    </row>
    <row r="59" spans="1:16" ht="15.75">
      <c r="A59" s="29" t="s">
        <v>3</v>
      </c>
      <c r="B59" s="30"/>
      <c r="C59" s="31"/>
      <c r="D59" s="32">
        <f t="shared" ref="D59:M59" si="11">SUM(D60:D70)</f>
        <v>300579</v>
      </c>
      <c r="E59" s="32">
        <f t="shared" si="11"/>
        <v>23171</v>
      </c>
      <c r="F59" s="32">
        <f t="shared" si="11"/>
        <v>0</v>
      </c>
      <c r="G59" s="32">
        <f t="shared" si="11"/>
        <v>77043</v>
      </c>
      <c r="H59" s="32">
        <f t="shared" si="11"/>
        <v>0</v>
      </c>
      <c r="I59" s="32">
        <f t="shared" si="11"/>
        <v>296164</v>
      </c>
      <c r="J59" s="32">
        <f t="shared" si="11"/>
        <v>0</v>
      </c>
      <c r="K59" s="32">
        <f t="shared" si="11"/>
        <v>3008863</v>
      </c>
      <c r="L59" s="32">
        <f t="shared" si="11"/>
        <v>0</v>
      </c>
      <c r="M59" s="32">
        <f t="shared" si="11"/>
        <v>0</v>
      </c>
      <c r="N59" s="32">
        <f>SUM(D59:M59)</f>
        <v>3705820</v>
      </c>
      <c r="O59" s="45">
        <f t="shared" si="8"/>
        <v>285.3703988911135</v>
      </c>
      <c r="P59" s="10"/>
    </row>
    <row r="60" spans="1:16">
      <c r="A60" s="12"/>
      <c r="B60" s="25">
        <v>361.1</v>
      </c>
      <c r="C60" s="20" t="s">
        <v>68</v>
      </c>
      <c r="D60" s="46">
        <v>215548</v>
      </c>
      <c r="E60" s="46">
        <v>19447</v>
      </c>
      <c r="F60" s="46">
        <v>0</v>
      </c>
      <c r="G60" s="46">
        <v>77043</v>
      </c>
      <c r="H60" s="46">
        <v>0</v>
      </c>
      <c r="I60" s="46">
        <v>211904</v>
      </c>
      <c r="J60" s="46">
        <v>0</v>
      </c>
      <c r="K60" s="46">
        <v>298776</v>
      </c>
      <c r="L60" s="46">
        <v>0</v>
      </c>
      <c r="M60" s="46">
        <v>0</v>
      </c>
      <c r="N60" s="46">
        <f>SUM(D60:M60)</f>
        <v>822718</v>
      </c>
      <c r="O60" s="47">
        <f t="shared" si="8"/>
        <v>63.354227629755123</v>
      </c>
      <c r="P60" s="9"/>
    </row>
    <row r="61" spans="1:16">
      <c r="A61" s="12"/>
      <c r="B61" s="25">
        <v>361.2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142861</v>
      </c>
      <c r="L61" s="46">
        <v>0</v>
      </c>
      <c r="M61" s="46">
        <v>0</v>
      </c>
      <c r="N61" s="46">
        <f t="shared" ref="N61:N70" si="12">SUM(D61:M61)</f>
        <v>142861</v>
      </c>
      <c r="O61" s="47">
        <f t="shared" si="8"/>
        <v>11.001155090097027</v>
      </c>
      <c r="P61" s="9"/>
    </row>
    <row r="62" spans="1:16">
      <c r="A62" s="12"/>
      <c r="B62" s="25">
        <v>361.3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-1517256</v>
      </c>
      <c r="L62" s="46">
        <v>0</v>
      </c>
      <c r="M62" s="46">
        <v>0</v>
      </c>
      <c r="N62" s="46">
        <f t="shared" si="12"/>
        <v>-1517256</v>
      </c>
      <c r="O62" s="47">
        <f t="shared" si="8"/>
        <v>-116.83782535037733</v>
      </c>
      <c r="P62" s="9"/>
    </row>
    <row r="63" spans="1:16">
      <c r="A63" s="12"/>
      <c r="B63" s="25">
        <v>361.4</v>
      </c>
      <c r="C63" s="20" t="s">
        <v>130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2309822</v>
      </c>
      <c r="L63" s="46">
        <v>0</v>
      </c>
      <c r="M63" s="46">
        <v>0</v>
      </c>
      <c r="N63" s="46">
        <f t="shared" si="12"/>
        <v>2309822</v>
      </c>
      <c r="O63" s="47">
        <f t="shared" si="8"/>
        <v>177.87016787309409</v>
      </c>
      <c r="P63" s="9"/>
    </row>
    <row r="64" spans="1:16">
      <c r="A64" s="12"/>
      <c r="B64" s="25">
        <v>362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52459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52459</v>
      </c>
      <c r="O64" s="47">
        <f t="shared" si="8"/>
        <v>4.0396580933312798</v>
      </c>
      <c r="P64" s="9"/>
    </row>
    <row r="65" spans="1:119">
      <c r="A65" s="12"/>
      <c r="B65" s="25">
        <v>364</v>
      </c>
      <c r="C65" s="20" t="s">
        <v>131</v>
      </c>
      <c r="D65" s="46">
        <v>28678</v>
      </c>
      <c r="E65" s="46">
        <v>0</v>
      </c>
      <c r="F65" s="46">
        <v>0</v>
      </c>
      <c r="G65" s="46">
        <v>0</v>
      </c>
      <c r="H65" s="46">
        <v>0</v>
      </c>
      <c r="I65" s="46">
        <v>24685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53363</v>
      </c>
      <c r="O65" s="47">
        <f t="shared" si="8"/>
        <v>4.1092715231788075</v>
      </c>
      <c r="P65" s="9"/>
    </row>
    <row r="66" spans="1:119">
      <c r="A66" s="12"/>
      <c r="B66" s="25">
        <v>365</v>
      </c>
      <c r="C66" s="20" t="s">
        <v>132</v>
      </c>
      <c r="D66" s="46">
        <v>2976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2976</v>
      </c>
      <c r="O66" s="47">
        <f t="shared" si="8"/>
        <v>0.22916987525026952</v>
      </c>
      <c r="P66" s="9"/>
    </row>
    <row r="67" spans="1:119">
      <c r="A67" s="12"/>
      <c r="B67" s="25">
        <v>366</v>
      </c>
      <c r="C67" s="20" t="s">
        <v>74</v>
      </c>
      <c r="D67" s="46">
        <v>13348</v>
      </c>
      <c r="E67" s="46">
        <v>3724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17072</v>
      </c>
      <c r="O67" s="47">
        <f t="shared" si="8"/>
        <v>1.3146465424303095</v>
      </c>
      <c r="P67" s="9"/>
    </row>
    <row r="68" spans="1:119">
      <c r="A68" s="12"/>
      <c r="B68" s="25">
        <v>368</v>
      </c>
      <c r="C68" s="20" t="s">
        <v>75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1774660</v>
      </c>
      <c r="L68" s="46">
        <v>0</v>
      </c>
      <c r="M68" s="46">
        <v>0</v>
      </c>
      <c r="N68" s="46">
        <f t="shared" si="12"/>
        <v>1774660</v>
      </c>
      <c r="O68" s="47">
        <f t="shared" si="8"/>
        <v>136.65947943939628</v>
      </c>
      <c r="P68" s="9"/>
    </row>
    <row r="69" spans="1:119">
      <c r="A69" s="12"/>
      <c r="B69" s="25">
        <v>369.3</v>
      </c>
      <c r="C69" s="20" t="s">
        <v>76</v>
      </c>
      <c r="D69" s="46">
        <v>6080</v>
      </c>
      <c r="E69" s="46">
        <v>0</v>
      </c>
      <c r="F69" s="46">
        <v>0</v>
      </c>
      <c r="G69" s="46">
        <v>0</v>
      </c>
      <c r="H69" s="46">
        <v>0</v>
      </c>
      <c r="I69" s="46">
        <v>1704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7784</v>
      </c>
      <c r="O69" s="47">
        <f t="shared" ref="O69:O74" si="13">(N69/O$76)</f>
        <v>0.59941475435083935</v>
      </c>
      <c r="P69" s="9"/>
    </row>
    <row r="70" spans="1:119">
      <c r="A70" s="12"/>
      <c r="B70" s="25">
        <v>369.9</v>
      </c>
      <c r="C70" s="20" t="s">
        <v>77</v>
      </c>
      <c r="D70" s="46">
        <v>33949</v>
      </c>
      <c r="E70" s="46">
        <v>0</v>
      </c>
      <c r="F70" s="46">
        <v>0</v>
      </c>
      <c r="G70" s="46">
        <v>0</v>
      </c>
      <c r="H70" s="46">
        <v>0</v>
      </c>
      <c r="I70" s="46">
        <v>5412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39361</v>
      </c>
      <c r="O70" s="47">
        <f t="shared" si="13"/>
        <v>3.0310334206068075</v>
      </c>
      <c r="P70" s="9"/>
    </row>
    <row r="71" spans="1:119" ht="15.75">
      <c r="A71" s="29" t="s">
        <v>43</v>
      </c>
      <c r="B71" s="30"/>
      <c r="C71" s="31"/>
      <c r="D71" s="32">
        <f t="shared" ref="D71:M71" si="14">SUM(D72:D73)</f>
        <v>1066503</v>
      </c>
      <c r="E71" s="32">
        <f t="shared" si="14"/>
        <v>0</v>
      </c>
      <c r="F71" s="32">
        <f t="shared" si="14"/>
        <v>0</v>
      </c>
      <c r="G71" s="32">
        <f t="shared" si="14"/>
        <v>275500</v>
      </c>
      <c r="H71" s="32">
        <f t="shared" si="14"/>
        <v>0</v>
      </c>
      <c r="I71" s="32">
        <f t="shared" si="14"/>
        <v>434106</v>
      </c>
      <c r="J71" s="32">
        <f t="shared" si="14"/>
        <v>0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>SUM(D71:M71)</f>
        <v>1776109</v>
      </c>
      <c r="O71" s="45">
        <f t="shared" si="13"/>
        <v>136.77106114276913</v>
      </c>
      <c r="P71" s="9"/>
    </row>
    <row r="72" spans="1:119">
      <c r="A72" s="12"/>
      <c r="B72" s="25">
        <v>381</v>
      </c>
      <c r="C72" s="20" t="s">
        <v>78</v>
      </c>
      <c r="D72" s="46">
        <v>160708</v>
      </c>
      <c r="E72" s="46">
        <v>0</v>
      </c>
      <c r="F72" s="46">
        <v>0</v>
      </c>
      <c r="G72" s="46">
        <v>275500</v>
      </c>
      <c r="H72" s="46">
        <v>0</v>
      </c>
      <c r="I72" s="46">
        <v>434106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870314</v>
      </c>
      <c r="O72" s="47">
        <f t="shared" si="13"/>
        <v>67.019405513630062</v>
      </c>
      <c r="P72" s="9"/>
    </row>
    <row r="73" spans="1:119" ht="15.75" thickBot="1">
      <c r="A73" s="12"/>
      <c r="B73" s="25">
        <v>382</v>
      </c>
      <c r="C73" s="20" t="s">
        <v>88</v>
      </c>
      <c r="D73" s="46">
        <v>905795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905795</v>
      </c>
      <c r="O73" s="47">
        <f t="shared" si="13"/>
        <v>69.75165562913908</v>
      </c>
      <c r="P73" s="9"/>
    </row>
    <row r="74" spans="1:119" ht="16.5" thickBot="1">
      <c r="A74" s="14" t="s">
        <v>59</v>
      </c>
      <c r="B74" s="23"/>
      <c r="C74" s="22"/>
      <c r="D74" s="15">
        <f t="shared" ref="D74:M74" si="15">SUM(D5,D17,D24,D35,D51,D59,D71)</f>
        <v>11204889</v>
      </c>
      <c r="E74" s="15">
        <f t="shared" si="15"/>
        <v>1551888</v>
      </c>
      <c r="F74" s="15">
        <f t="shared" si="15"/>
        <v>0</v>
      </c>
      <c r="G74" s="15">
        <f t="shared" si="15"/>
        <v>414822</v>
      </c>
      <c r="H74" s="15">
        <f t="shared" si="15"/>
        <v>0</v>
      </c>
      <c r="I74" s="15">
        <f t="shared" si="15"/>
        <v>12314238</v>
      </c>
      <c r="J74" s="15">
        <f t="shared" si="15"/>
        <v>0</v>
      </c>
      <c r="K74" s="15">
        <f t="shared" si="15"/>
        <v>3105080</v>
      </c>
      <c r="L74" s="15">
        <f t="shared" si="15"/>
        <v>0</v>
      </c>
      <c r="M74" s="15">
        <f t="shared" si="15"/>
        <v>0</v>
      </c>
      <c r="N74" s="15">
        <f>SUM(D74:M74)</f>
        <v>28590917</v>
      </c>
      <c r="O74" s="38">
        <f t="shared" si="13"/>
        <v>2201.6723394424766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136</v>
      </c>
      <c r="M76" s="48"/>
      <c r="N76" s="48"/>
      <c r="O76" s="43">
        <v>12986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95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2023-08-31T16:39:36Z</cp:lastPrinted>
  <dcterms:created xsi:type="dcterms:W3CDTF">2000-08-31T21:26:31Z</dcterms:created>
  <dcterms:modified xsi:type="dcterms:W3CDTF">2023-08-31T16:39:39Z</dcterms:modified>
</cp:coreProperties>
</file>