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'2008'!$A$1:$O$44</definedName>
    <definedName name="_xlnm.Print_Area" localSheetId="13">'2009'!$A$1:$O$43</definedName>
    <definedName name="_xlnm.Print_Area" localSheetId="12">'2010'!$A$1:$O$45</definedName>
    <definedName name="_xlnm.Print_Area" localSheetId="11">'2011'!$A$1:$O$45</definedName>
    <definedName name="_xlnm.Print_Area" localSheetId="10">'2012'!$A$1:$O$45</definedName>
    <definedName name="_xlnm.Print_Area" localSheetId="9">'2013'!$A$1:$O$43</definedName>
    <definedName name="_xlnm.Print_Area" localSheetId="8">'2014'!$A$1:$O$45</definedName>
    <definedName name="_xlnm.Print_Area" localSheetId="7">'2015'!$A$1:$O$46</definedName>
    <definedName name="_xlnm.Print_Area" localSheetId="6">'2016'!$A$1:$O$46</definedName>
    <definedName name="_xlnm.Print_Area" localSheetId="5">'2017'!$A$1:$O$49</definedName>
    <definedName name="_xlnm.Print_Area" localSheetId="4">'2018'!$A$1:$O$43</definedName>
    <definedName name="_xlnm.Print_Area" localSheetId="3">'2019'!$A$1:$O$40</definedName>
    <definedName name="_xlnm.Print_Area" localSheetId="2">'2020'!$A$1:$O$39</definedName>
    <definedName name="_xlnm.Print_Area" localSheetId="1">'2021'!$A$1:$P$38</definedName>
    <definedName name="_xlnm.Print_Area" localSheetId="0">'2022'!$A$1:$P$40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5" i="47" l="1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3" i="47" l="1"/>
  <c r="P23" i="47" s="1"/>
  <c r="O34" i="47"/>
  <c r="P34" i="47" s="1"/>
  <c r="O28" i="47"/>
  <c r="P28" i="47" s="1"/>
  <c r="O25" i="47"/>
  <c r="P25" i="47" s="1"/>
  <c r="D36" i="47"/>
  <c r="H36" i="47"/>
  <c r="O16" i="47"/>
  <c r="P16" i="47" s="1"/>
  <c r="N36" i="47"/>
  <c r="K36" i="47"/>
  <c r="L36" i="47"/>
  <c r="M36" i="47"/>
  <c r="F36" i="47"/>
  <c r="G36" i="47"/>
  <c r="O11" i="47"/>
  <c r="P11" i="47" s="1"/>
  <c r="I36" i="47"/>
  <c r="J36" i="47"/>
  <c r="E36" i="47"/>
  <c r="O5" i="47"/>
  <c r="P5" i="47" s="1"/>
  <c r="O33" i="46"/>
  <c r="P33" i="46"/>
  <c r="N32" i="46"/>
  <c r="M32" i="46"/>
  <c r="L32" i="46"/>
  <c r="K32" i="46"/>
  <c r="J32" i="46"/>
  <c r="I32" i="46"/>
  <c r="H32" i="46"/>
  <c r="G32" i="46"/>
  <c r="F32" i="46"/>
  <c r="E32" i="46"/>
  <c r="O32" i="46" s="1"/>
  <c r="P32" i="46" s="1"/>
  <c r="D32" i="46"/>
  <c r="O31" i="46"/>
  <c r="P31" i="46" s="1"/>
  <c r="O30" i="46"/>
  <c r="P30" i="46" s="1"/>
  <c r="O29" i="46"/>
  <c r="P29" i="46" s="1"/>
  <c r="O28" i="46"/>
  <c r="P28" i="46"/>
  <c r="O27" i="46"/>
  <c r="P27" i="46"/>
  <c r="N26" i="46"/>
  <c r="N34" i="46" s="1"/>
  <c r="M26" i="46"/>
  <c r="L26" i="46"/>
  <c r="K26" i="46"/>
  <c r="J26" i="46"/>
  <c r="I26" i="46"/>
  <c r="H26" i="46"/>
  <c r="G26" i="46"/>
  <c r="F26" i="46"/>
  <c r="E26" i="46"/>
  <c r="D26" i="46"/>
  <c r="O26" i="46" s="1"/>
  <c r="P26" i="46" s="1"/>
  <c r="O25" i="46"/>
  <c r="P25" i="46"/>
  <c r="O24" i="46"/>
  <c r="P24" i="46"/>
  <c r="N23" i="46"/>
  <c r="M23" i="46"/>
  <c r="L23" i="46"/>
  <c r="K23" i="46"/>
  <c r="J23" i="46"/>
  <c r="I23" i="46"/>
  <c r="H23" i="46"/>
  <c r="G23" i="46"/>
  <c r="F23" i="46"/>
  <c r="E23" i="46"/>
  <c r="O23" i="46" s="1"/>
  <c r="P23" i="46" s="1"/>
  <c r="D23" i="46"/>
  <c r="O22" i="46"/>
  <c r="P22" i="46" s="1"/>
  <c r="N21" i="46"/>
  <c r="M21" i="46"/>
  <c r="L21" i="46"/>
  <c r="K21" i="46"/>
  <c r="J21" i="46"/>
  <c r="I21" i="46"/>
  <c r="H21" i="46"/>
  <c r="H34" i="46" s="1"/>
  <c r="G21" i="46"/>
  <c r="G34" i="46" s="1"/>
  <c r="F21" i="46"/>
  <c r="O21" i="46" s="1"/>
  <c r="P21" i="46" s="1"/>
  <c r="E21" i="46"/>
  <c r="D21" i="46"/>
  <c r="O20" i="46"/>
  <c r="P20" i="46" s="1"/>
  <c r="O19" i="46"/>
  <c r="P19" i="46"/>
  <c r="O18" i="46"/>
  <c r="P18" i="46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D34" i="46" s="1"/>
  <c r="O14" i="46"/>
  <c r="P14" i="46" s="1"/>
  <c r="O13" i="46"/>
  <c r="P13" i="46" s="1"/>
  <c r="O12" i="46"/>
  <c r="P12" i="46" s="1"/>
  <c r="O11" i="46"/>
  <c r="P11" i="46" s="1"/>
  <c r="N10" i="46"/>
  <c r="M10" i="46"/>
  <c r="L10" i="46"/>
  <c r="L34" i="46" s="1"/>
  <c r="K10" i="46"/>
  <c r="J10" i="46"/>
  <c r="J34" i="46" s="1"/>
  <c r="I10" i="46"/>
  <c r="H10" i="46"/>
  <c r="G10" i="46"/>
  <c r="F10" i="46"/>
  <c r="E10" i="46"/>
  <c r="D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O5" i="46" s="1"/>
  <c r="P5" i="46" s="1"/>
  <c r="D5" i="46"/>
  <c r="N34" i="45"/>
  <c r="O34" i="45" s="1"/>
  <c r="M33" i="45"/>
  <c r="L33" i="45"/>
  <c r="K33" i="45"/>
  <c r="J33" i="45"/>
  <c r="I33" i="45"/>
  <c r="H33" i="45"/>
  <c r="G33" i="45"/>
  <c r="F33" i="45"/>
  <c r="E33" i="45"/>
  <c r="N33" i="45" s="1"/>
  <c r="O33" i="45" s="1"/>
  <c r="D33" i="45"/>
  <c r="N32" i="45"/>
  <c r="O32" i="45" s="1"/>
  <c r="N31" i="45"/>
  <c r="O31" i="45" s="1"/>
  <c r="N30" i="45"/>
  <c r="O30" i="45" s="1"/>
  <c r="N29" i="45"/>
  <c r="O29" i="45"/>
  <c r="N28" i="45"/>
  <c r="O28" i="45"/>
  <c r="M27" i="45"/>
  <c r="N27" i="45" s="1"/>
  <c r="O27" i="45" s="1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2" i="45" s="1"/>
  <c r="O22" i="45" s="1"/>
  <c r="N21" i="45"/>
  <c r="O21" i="45" s="1"/>
  <c r="N20" i="45"/>
  <c r="O20" i="45" s="1"/>
  <c r="N19" i="45"/>
  <c r="O19" i="45" s="1"/>
  <c r="N18" i="45"/>
  <c r="O18" i="45" s="1"/>
  <c r="N17" i="45"/>
  <c r="O17" i="45"/>
  <c r="M16" i="45"/>
  <c r="L16" i="45"/>
  <c r="K16" i="45"/>
  <c r="N16" i="45" s="1"/>
  <c r="O16" i="45" s="1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G11" i="45"/>
  <c r="G35" i="45" s="1"/>
  <c r="F11" i="45"/>
  <c r="F35" i="45" s="1"/>
  <c r="E11" i="45"/>
  <c r="N11" i="45" s="1"/>
  <c r="O11" i="45" s="1"/>
  <c r="D11" i="45"/>
  <c r="N10" i="45"/>
  <c r="O10" i="45" s="1"/>
  <c r="N9" i="45"/>
  <c r="O9" i="45" s="1"/>
  <c r="N8" i="45"/>
  <c r="O8" i="45" s="1"/>
  <c r="N7" i="45"/>
  <c r="O7" i="45" s="1"/>
  <c r="N6" i="45"/>
  <c r="O6" i="45"/>
  <c r="M5" i="45"/>
  <c r="M35" i="45" s="1"/>
  <c r="L5" i="45"/>
  <c r="K5" i="45"/>
  <c r="J5" i="45"/>
  <c r="I5" i="45"/>
  <c r="H5" i="45"/>
  <c r="G5" i="45"/>
  <c r="F5" i="45"/>
  <c r="E5" i="45"/>
  <c r="D5" i="45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 s="1"/>
  <c r="N30" i="44"/>
  <c r="O30" i="44" s="1"/>
  <c r="N29" i="44"/>
  <c r="O29" i="44" s="1"/>
  <c r="M28" i="44"/>
  <c r="L28" i="44"/>
  <c r="K28" i="44"/>
  <c r="J28" i="44"/>
  <c r="I28" i="44"/>
  <c r="N28" i="44" s="1"/>
  <c r="O28" i="44" s="1"/>
  <c r="H28" i="44"/>
  <c r="G28" i="44"/>
  <c r="F28" i="44"/>
  <c r="E28" i="44"/>
  <c r="D28" i="44"/>
  <c r="N27" i="44"/>
  <c r="O27" i="44" s="1"/>
  <c r="N26" i="44"/>
  <c r="O26" i="44" s="1"/>
  <c r="M25" i="44"/>
  <c r="L25" i="44"/>
  <c r="K25" i="44"/>
  <c r="N25" i="44" s="1"/>
  <c r="O25" i="44" s="1"/>
  <c r="J25" i="44"/>
  <c r="I25" i="44"/>
  <c r="H25" i="44"/>
  <c r="G25" i="44"/>
  <c r="F25" i="44"/>
  <c r="E25" i="44"/>
  <c r="D25" i="44"/>
  <c r="N24" i="44"/>
  <c r="O24" i="44" s="1"/>
  <c r="N23" i="44"/>
  <c r="O23" i="44"/>
  <c r="M22" i="44"/>
  <c r="N22" i="44" s="1"/>
  <c r="O22" i="44" s="1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N16" i="44" s="1"/>
  <c r="O16" i="44" s="1"/>
  <c r="H16" i="44"/>
  <c r="G16" i="44"/>
  <c r="F16" i="44"/>
  <c r="E16" i="44"/>
  <c r="D16" i="44"/>
  <c r="N15" i="44"/>
  <c r="O15" i="44" s="1"/>
  <c r="N14" i="44"/>
  <c r="O14" i="44" s="1"/>
  <c r="N13" i="44"/>
  <c r="O13" i="44"/>
  <c r="N12" i="44"/>
  <c r="O12" i="44" s="1"/>
  <c r="M11" i="44"/>
  <c r="L11" i="44"/>
  <c r="K11" i="44"/>
  <c r="J11" i="44"/>
  <c r="I11" i="44"/>
  <c r="H11" i="44"/>
  <c r="G11" i="44"/>
  <c r="F11" i="44"/>
  <c r="E11" i="44"/>
  <c r="E36" i="44" s="1"/>
  <c r="D11" i="44"/>
  <c r="D36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L36" i="44" s="1"/>
  <c r="K5" i="44"/>
  <c r="K36" i="44" s="1"/>
  <c r="J5" i="44"/>
  <c r="I5" i="44"/>
  <c r="H5" i="44"/>
  <c r="G5" i="44"/>
  <c r="F5" i="44"/>
  <c r="E5" i="44"/>
  <c r="D5" i="44"/>
  <c r="N38" i="43"/>
  <c r="O38" i="43" s="1"/>
  <c r="M37" i="43"/>
  <c r="L37" i="43"/>
  <c r="K37" i="43"/>
  <c r="N37" i="43" s="1"/>
  <c r="O37" i="43" s="1"/>
  <c r="J37" i="43"/>
  <c r="I37" i="43"/>
  <c r="H37" i="43"/>
  <c r="G37" i="43"/>
  <c r="F37" i="43"/>
  <c r="E37" i="43"/>
  <c r="D37" i="43"/>
  <c r="N36" i="43"/>
  <c r="O36" i="43" s="1"/>
  <c r="N35" i="43"/>
  <c r="O35" i="43"/>
  <c r="N34" i="43"/>
  <c r="O34" i="43" s="1"/>
  <c r="N33" i="43"/>
  <c r="O33" i="43" s="1"/>
  <c r="N32" i="43"/>
  <c r="O32" i="43" s="1"/>
  <c r="N31" i="43"/>
  <c r="O31" i="43" s="1"/>
  <c r="M30" i="43"/>
  <c r="L30" i="43"/>
  <c r="K30" i="43"/>
  <c r="J30" i="43"/>
  <c r="J39" i="43" s="1"/>
  <c r="I30" i="43"/>
  <c r="N30" i="43" s="1"/>
  <c r="O30" i="43" s="1"/>
  <c r="H30" i="43"/>
  <c r="G30" i="43"/>
  <c r="F30" i="43"/>
  <c r="E30" i="43"/>
  <c r="D30" i="43"/>
  <c r="N29" i="43"/>
  <c r="O29" i="43" s="1"/>
  <c r="N28" i="43"/>
  <c r="O28" i="43" s="1"/>
  <c r="M27" i="43"/>
  <c r="L27" i="43"/>
  <c r="L39" i="43" s="1"/>
  <c r="K27" i="43"/>
  <c r="K39" i="43" s="1"/>
  <c r="J27" i="43"/>
  <c r="I27" i="43"/>
  <c r="H27" i="43"/>
  <c r="G27" i="43"/>
  <c r="F27" i="43"/>
  <c r="E27" i="43"/>
  <c r="D27" i="43"/>
  <c r="N26" i="43"/>
  <c r="O26" i="43" s="1"/>
  <c r="N25" i="43"/>
  <c r="O25" i="43"/>
  <c r="M24" i="43"/>
  <c r="N24" i="43" s="1"/>
  <c r="O24" i="43" s="1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M16" i="43"/>
  <c r="N16" i="43" s="1"/>
  <c r="O16" i="43" s="1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N13" i="43"/>
  <c r="O13" i="43" s="1"/>
  <c r="N12" i="43"/>
  <c r="O12" i="43" s="1"/>
  <c r="M11" i="43"/>
  <c r="L11" i="43"/>
  <c r="K11" i="43"/>
  <c r="J11" i="43"/>
  <c r="I11" i="43"/>
  <c r="I39" i="43" s="1"/>
  <c r="H11" i="43"/>
  <c r="G11" i="43"/>
  <c r="N11" i="43" s="1"/>
  <c r="O11" i="43" s="1"/>
  <c r="F11" i="43"/>
  <c r="E11" i="43"/>
  <c r="D11" i="43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E39" i="43" s="1"/>
  <c r="D5" i="43"/>
  <c r="D39" i="43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3" i="42" s="1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D45" i="42" s="1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N32" i="42" s="1"/>
  <c r="O32" i="42" s="1"/>
  <c r="D32" i="42"/>
  <c r="N31" i="42"/>
  <c r="O31" i="42" s="1"/>
  <c r="N30" i="42"/>
  <c r="O30" i="42" s="1"/>
  <c r="N29" i="42"/>
  <c r="O29" i="42" s="1"/>
  <c r="N28" i="42"/>
  <c r="O28" i="42" s="1"/>
  <c r="M27" i="42"/>
  <c r="L27" i="42"/>
  <c r="K27" i="42"/>
  <c r="N27" i="42" s="1"/>
  <c r="O27" i="42" s="1"/>
  <c r="J27" i="42"/>
  <c r="I27" i="42"/>
  <c r="H27" i="42"/>
  <c r="G27" i="42"/>
  <c r="F27" i="42"/>
  <c r="E27" i="42"/>
  <c r="D27" i="42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E45" i="42" s="1"/>
  <c r="D16" i="42"/>
  <c r="N15" i="42"/>
  <c r="O15" i="42" s="1"/>
  <c r="N14" i="42"/>
  <c r="O14" i="42" s="1"/>
  <c r="N13" i="42"/>
  <c r="O13" i="42" s="1"/>
  <c r="N12" i="42"/>
  <c r="O12" i="42" s="1"/>
  <c r="M11" i="42"/>
  <c r="M45" i="42" s="1"/>
  <c r="L11" i="42"/>
  <c r="L45" i="42" s="1"/>
  <c r="K11" i="42"/>
  <c r="N11" i="42" s="1"/>
  <c r="O11" i="42" s="1"/>
  <c r="J11" i="42"/>
  <c r="I11" i="42"/>
  <c r="H11" i="42"/>
  <c r="G11" i="42"/>
  <c r="F11" i="42"/>
  <c r="E11" i="42"/>
  <c r="D11" i="42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I45" i="42" s="1"/>
  <c r="H5" i="42"/>
  <c r="H45" i="42" s="1"/>
  <c r="G5" i="42"/>
  <c r="G45" i="42" s="1"/>
  <c r="F5" i="42"/>
  <c r="E5" i="42"/>
  <c r="D5" i="42"/>
  <c r="N41" i="41"/>
  <c r="O41" i="41" s="1"/>
  <c r="M40" i="41"/>
  <c r="L40" i="41"/>
  <c r="K40" i="41"/>
  <c r="J40" i="41"/>
  <c r="I40" i="41"/>
  <c r="H40" i="41"/>
  <c r="H42" i="41" s="1"/>
  <c r="G40" i="41"/>
  <c r="N40" i="41" s="1"/>
  <c r="O40" i="41" s="1"/>
  <c r="F40" i="41"/>
  <c r="E40" i="41"/>
  <c r="D40" i="4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M31" i="41"/>
  <c r="L31" i="41"/>
  <c r="K31" i="41"/>
  <c r="J31" i="41"/>
  <c r="J42" i="41" s="1"/>
  <c r="I31" i="41"/>
  <c r="N31" i="41" s="1"/>
  <c r="O31" i="41" s="1"/>
  <c r="H31" i="41"/>
  <c r="G31" i="41"/>
  <c r="F31" i="41"/>
  <c r="E31" i="41"/>
  <c r="D31" i="41"/>
  <c r="N30" i="41"/>
  <c r="O30" i="41" s="1"/>
  <c r="N29" i="41"/>
  <c r="O29" i="41" s="1"/>
  <c r="M28" i="41"/>
  <c r="L28" i="41"/>
  <c r="K28" i="41"/>
  <c r="N28" i="41" s="1"/>
  <c r="O28" i="41" s="1"/>
  <c r="J28" i="41"/>
  <c r="I28" i="41"/>
  <c r="H28" i="41"/>
  <c r="G28" i="41"/>
  <c r="F28" i="41"/>
  <c r="E28" i="41"/>
  <c r="D28" i="41"/>
  <c r="N27" i="41"/>
  <c r="O27" i="41" s="1"/>
  <c r="N26" i="41"/>
  <c r="O26" i="4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N23" i="41" s="1"/>
  <c r="O23" i="41" s="1"/>
  <c r="D23" i="4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 s="1"/>
  <c r="N13" i="41"/>
  <c r="O13" i="41" s="1"/>
  <c r="N12" i="41"/>
  <c r="O12" i="41" s="1"/>
  <c r="N11" i="41"/>
  <c r="O11" i="41" s="1"/>
  <c r="M10" i="41"/>
  <c r="M42" i="41" s="1"/>
  <c r="L10" i="41"/>
  <c r="L42" i="41" s="1"/>
  <c r="K10" i="41"/>
  <c r="N10" i="41" s="1"/>
  <c r="O10" i="41" s="1"/>
  <c r="J10" i="41"/>
  <c r="I10" i="41"/>
  <c r="H10" i="41"/>
  <c r="G10" i="41"/>
  <c r="F10" i="41"/>
  <c r="E10" i="41"/>
  <c r="D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G42" i="41" s="1"/>
  <c r="F5" i="41"/>
  <c r="F42" i="41" s="1"/>
  <c r="E5" i="41"/>
  <c r="N5" i="41" s="1"/>
  <c r="O5" i="41" s="1"/>
  <c r="D5" i="41"/>
  <c r="N41" i="40"/>
  <c r="O41" i="40" s="1"/>
  <c r="M40" i="40"/>
  <c r="L40" i="40"/>
  <c r="K40" i="40"/>
  <c r="J40" i="40"/>
  <c r="I40" i="40"/>
  <c r="H40" i="40"/>
  <c r="G40" i="40"/>
  <c r="F40" i="40"/>
  <c r="E40" i="40"/>
  <c r="N40" i="40" s="1"/>
  <c r="O40" i="40" s="1"/>
  <c r="D40" i="40"/>
  <c r="N39" i="40"/>
  <c r="O39" i="40" s="1"/>
  <c r="N38" i="40"/>
  <c r="O38" i="40" s="1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 s="1"/>
  <c r="M31" i="40"/>
  <c r="L31" i="40"/>
  <c r="K31" i="40"/>
  <c r="J31" i="40"/>
  <c r="I31" i="40"/>
  <c r="I42" i="40" s="1"/>
  <c r="H31" i="40"/>
  <c r="G31" i="40"/>
  <c r="F31" i="40"/>
  <c r="E31" i="40"/>
  <c r="D31" i="40"/>
  <c r="N30" i="40"/>
  <c r="O30" i="40" s="1"/>
  <c r="N29" i="40"/>
  <c r="O29" i="40" s="1"/>
  <c r="M28" i="40"/>
  <c r="L28" i="40"/>
  <c r="K28" i="40"/>
  <c r="N28" i="40" s="1"/>
  <c r="O28" i="40" s="1"/>
  <c r="J28" i="40"/>
  <c r="I28" i="40"/>
  <c r="H28" i="40"/>
  <c r="G28" i="40"/>
  <c r="F28" i="40"/>
  <c r="E28" i="40"/>
  <c r="D28" i="40"/>
  <c r="N27" i="40"/>
  <c r="O27" i="40" s="1"/>
  <c r="N26" i="40"/>
  <c r="O26" i="40"/>
  <c r="N25" i="40"/>
  <c r="O25" i="40" s="1"/>
  <c r="N24" i="40"/>
  <c r="O24" i="40" s="1"/>
  <c r="M23" i="40"/>
  <c r="L23" i="40"/>
  <c r="K23" i="40"/>
  <c r="J23" i="40"/>
  <c r="I23" i="40"/>
  <c r="H23" i="40"/>
  <c r="G23" i="40"/>
  <c r="G42" i="40" s="1"/>
  <c r="F23" i="40"/>
  <c r="E23" i="40"/>
  <c r="D23" i="40"/>
  <c r="N23" i="40" s="1"/>
  <c r="O23" i="40" s="1"/>
  <c r="N22" i="40"/>
  <c r="O22" i="40" s="1"/>
  <c r="N21" i="40"/>
  <c r="O21" i="40"/>
  <c r="N20" i="40"/>
  <c r="O20" i="40"/>
  <c r="N19" i="40"/>
  <c r="O19" i="40"/>
  <c r="N18" i="40"/>
  <c r="O18" i="40"/>
  <c r="N17" i="40"/>
  <c r="O17" i="40"/>
  <c r="N16" i="40"/>
  <c r="O16" i="40" s="1"/>
  <c r="M15" i="40"/>
  <c r="L15" i="40"/>
  <c r="K15" i="40"/>
  <c r="J15" i="40"/>
  <c r="I15" i="40"/>
  <c r="H15" i="40"/>
  <c r="N15" i="40" s="1"/>
  <c r="O15" i="40" s="1"/>
  <c r="G15" i="40"/>
  <c r="F15" i="40"/>
  <c r="E15" i="40"/>
  <c r="D15" i="40"/>
  <c r="N14" i="40"/>
  <c r="O14" i="40" s="1"/>
  <c r="N13" i="40"/>
  <c r="O13" i="40"/>
  <c r="N12" i="40"/>
  <c r="O12" i="40"/>
  <c r="N11" i="40"/>
  <c r="O11" i="40"/>
  <c r="M10" i="40"/>
  <c r="L10" i="40"/>
  <c r="K10" i="40"/>
  <c r="J10" i="40"/>
  <c r="I10" i="40"/>
  <c r="H10" i="40"/>
  <c r="G10" i="40"/>
  <c r="F10" i="40"/>
  <c r="F42" i="40" s="1"/>
  <c r="E10" i="40"/>
  <c r="E42" i="40" s="1"/>
  <c r="D10" i="40"/>
  <c r="N9" i="40"/>
  <c r="O9" i="40"/>
  <c r="N8" i="40"/>
  <c r="O8" i="40" s="1"/>
  <c r="N7" i="40"/>
  <c r="O7" i="40"/>
  <c r="N6" i="40"/>
  <c r="O6" i="40" s="1"/>
  <c r="M5" i="40"/>
  <c r="M42" i="40" s="1"/>
  <c r="L5" i="40"/>
  <c r="L42" i="40" s="1"/>
  <c r="K5" i="40"/>
  <c r="N5" i="40" s="1"/>
  <c r="O5" i="40" s="1"/>
  <c r="J5" i="40"/>
  <c r="J42" i="40" s="1"/>
  <c r="I5" i="40"/>
  <c r="H5" i="40"/>
  <c r="G5" i="40"/>
  <c r="F5" i="40"/>
  <c r="E5" i="40"/>
  <c r="D5" i="40"/>
  <c r="D42" i="40" s="1"/>
  <c r="N40" i="39"/>
  <c r="O40" i="39" s="1"/>
  <c r="M39" i="39"/>
  <c r="L39" i="39"/>
  <c r="K39" i="39"/>
  <c r="N39" i="39" s="1"/>
  <c r="O39" i="39" s="1"/>
  <c r="J39" i="39"/>
  <c r="I39" i="39"/>
  <c r="H39" i="39"/>
  <c r="G39" i="39"/>
  <c r="F39" i="39"/>
  <c r="E39" i="39"/>
  <c r="D39" i="39"/>
  <c r="N38" i="39"/>
  <c r="O38" i="39" s="1"/>
  <c r="N37" i="39"/>
  <c r="O37" i="39"/>
  <c r="N36" i="39"/>
  <c r="O36" i="39" s="1"/>
  <c r="N35" i="39"/>
  <c r="O35" i="39" s="1"/>
  <c r="N34" i="39"/>
  <c r="O34" i="39" s="1"/>
  <c r="N33" i="39"/>
  <c r="O33" i="39" s="1"/>
  <c r="N32" i="39"/>
  <c r="O32" i="39" s="1"/>
  <c r="M31" i="39"/>
  <c r="L31" i="39"/>
  <c r="K31" i="39"/>
  <c r="N31" i="39" s="1"/>
  <c r="O31" i="39" s="1"/>
  <c r="J31" i="39"/>
  <c r="I31" i="39"/>
  <c r="H31" i="39"/>
  <c r="G31" i="39"/>
  <c r="F31" i="39"/>
  <c r="E31" i="39"/>
  <c r="D31" i="39"/>
  <c r="N30" i="39"/>
  <c r="O30" i="39" s="1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E27" i="39"/>
  <c r="E41" i="39" s="1"/>
  <c r="D27" i="39"/>
  <c r="N27" i="39" s="1"/>
  <c r="O27" i="39" s="1"/>
  <c r="N26" i="39"/>
  <c r="O26" i="39" s="1"/>
  <c r="N25" i="39"/>
  <c r="O25" i="39" s="1"/>
  <c r="N24" i="39"/>
  <c r="O24" i="39" s="1"/>
  <c r="M23" i="39"/>
  <c r="L23" i="39"/>
  <c r="K23" i="39"/>
  <c r="J23" i="39"/>
  <c r="I23" i="39"/>
  <c r="I41" i="39" s="1"/>
  <c r="H23" i="39"/>
  <c r="H41" i="39" s="1"/>
  <c r="G23" i="39"/>
  <c r="F23" i="39"/>
  <c r="E23" i="39"/>
  <c r="D23" i="39"/>
  <c r="N23" i="39" s="1"/>
  <c r="O23" i="39" s="1"/>
  <c r="N22" i="39"/>
  <c r="O22" i="39"/>
  <c r="N21" i="39"/>
  <c r="O21" i="39"/>
  <c r="N20" i="39"/>
  <c r="O20" i="39"/>
  <c r="N19" i="39"/>
  <c r="O19" i="39" s="1"/>
  <c r="N18" i="39"/>
  <c r="O18" i="39"/>
  <c r="N17" i="39"/>
  <c r="O17" i="39"/>
  <c r="N16" i="39"/>
  <c r="O16" i="39"/>
  <c r="M15" i="39"/>
  <c r="L15" i="39"/>
  <c r="K15" i="39"/>
  <c r="K41" i="39" s="1"/>
  <c r="J15" i="39"/>
  <c r="J41" i="39" s="1"/>
  <c r="I15" i="39"/>
  <c r="H15" i="39"/>
  <c r="G15" i="39"/>
  <c r="F15" i="39"/>
  <c r="E15" i="39"/>
  <c r="D15" i="39"/>
  <c r="N14" i="39"/>
  <c r="O14" i="39"/>
  <c r="N13" i="39"/>
  <c r="O13" i="39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N10" i="39" s="1"/>
  <c r="O10" i="39" s="1"/>
  <c r="E10" i="39"/>
  <c r="D10" i="39"/>
  <c r="N9" i="39"/>
  <c r="O9" i="39" s="1"/>
  <c r="N8" i="39"/>
  <c r="O8" i="39" s="1"/>
  <c r="N7" i="39"/>
  <c r="O7" i="39" s="1"/>
  <c r="N6" i="39"/>
  <c r="O6" i="39"/>
  <c r="M5" i="39"/>
  <c r="L5" i="39"/>
  <c r="N5" i="39" s="1"/>
  <c r="O5" i="39" s="1"/>
  <c r="K5" i="39"/>
  <c r="J5" i="39"/>
  <c r="I5" i="39"/>
  <c r="H5" i="39"/>
  <c r="G5" i="39"/>
  <c r="F5" i="39"/>
  <c r="E5" i="39"/>
  <c r="D5" i="39"/>
  <c r="N38" i="38"/>
  <c r="O38" i="38"/>
  <c r="M37" i="38"/>
  <c r="L37" i="38"/>
  <c r="K37" i="38"/>
  <c r="J37" i="38"/>
  <c r="I37" i="38"/>
  <c r="H37" i="38"/>
  <c r="G37" i="38"/>
  <c r="F37" i="38"/>
  <c r="E37" i="38"/>
  <c r="D37" i="38"/>
  <c r="N37" i="38" s="1"/>
  <c r="O37" i="38" s="1"/>
  <c r="N36" i="38"/>
  <c r="O36" i="38"/>
  <c r="N35" i="38"/>
  <c r="O35" i="38" s="1"/>
  <c r="N34" i="38"/>
  <c r="O34" i="38"/>
  <c r="N33" i="38"/>
  <c r="O33" i="38" s="1"/>
  <c r="N32" i="38"/>
  <c r="O32" i="38" s="1"/>
  <c r="N31" i="38"/>
  <c r="O31" i="38"/>
  <c r="N30" i="38"/>
  <c r="O30" i="38"/>
  <c r="M29" i="38"/>
  <c r="L29" i="38"/>
  <c r="K29" i="38"/>
  <c r="J29" i="38"/>
  <c r="I29" i="38"/>
  <c r="H29" i="38"/>
  <c r="G29" i="38"/>
  <c r="F29" i="38"/>
  <c r="E29" i="38"/>
  <c r="D29" i="38"/>
  <c r="N29" i="38"/>
  <c r="O29" i="38"/>
  <c r="N28" i="38"/>
  <c r="O28" i="38" s="1"/>
  <c r="N27" i="38"/>
  <c r="O27" i="38"/>
  <c r="M26" i="38"/>
  <c r="L26" i="38"/>
  <c r="K26" i="38"/>
  <c r="J26" i="38"/>
  <c r="I26" i="38"/>
  <c r="I39" i="38"/>
  <c r="H26" i="38"/>
  <c r="H39" i="38" s="1"/>
  <c r="G26" i="38"/>
  <c r="N26" i="38" s="1"/>
  <c r="O26" i="38" s="1"/>
  <c r="F26" i="38"/>
  <c r="E26" i="38"/>
  <c r="D26" i="38"/>
  <c r="N25" i="38"/>
  <c r="O25" i="38" s="1"/>
  <c r="N24" i="38"/>
  <c r="O24" i="38"/>
  <c r="N23" i="38"/>
  <c r="O23" i="38"/>
  <c r="M22" i="38"/>
  <c r="N22" i="38" s="1"/>
  <c r="O22" i="38" s="1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/>
  <c r="N19" i="38"/>
  <c r="O19" i="38" s="1"/>
  <c r="N18" i="38"/>
  <c r="O18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 s="1"/>
  <c r="N12" i="38"/>
  <c r="O12" i="38" s="1"/>
  <c r="N11" i="38"/>
  <c r="O11" i="38" s="1"/>
  <c r="M10" i="38"/>
  <c r="L10" i="38"/>
  <c r="L39" i="38" s="1"/>
  <c r="K10" i="38"/>
  <c r="J10" i="38"/>
  <c r="N10" i="38" s="1"/>
  <c r="O10" i="38" s="1"/>
  <c r="I10" i="38"/>
  <c r="H10" i="38"/>
  <c r="G10" i="38"/>
  <c r="F10" i="38"/>
  <c r="E10" i="38"/>
  <c r="D10" i="38"/>
  <c r="N9" i="38"/>
  <c r="O9" i="38" s="1"/>
  <c r="N8" i="38"/>
  <c r="O8" i="38"/>
  <c r="N7" i="38"/>
  <c r="O7" i="38"/>
  <c r="N6" i="38"/>
  <c r="O6" i="38" s="1"/>
  <c r="M5" i="38"/>
  <c r="M39" i="38" s="1"/>
  <c r="L5" i="38"/>
  <c r="K5" i="38"/>
  <c r="K39" i="38" s="1"/>
  <c r="J5" i="38"/>
  <c r="I5" i="38"/>
  <c r="H5" i="38"/>
  <c r="G5" i="38"/>
  <c r="G39" i="38" s="1"/>
  <c r="F5" i="38"/>
  <c r="F39" i="38" s="1"/>
  <c r="E5" i="38"/>
  <c r="E39" i="38" s="1"/>
  <c r="D5" i="38"/>
  <c r="D39" i="38" s="1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F40" i="37" s="1"/>
  <c r="E30" i="37"/>
  <c r="N30" i="37" s="1"/>
  <c r="O30" i="37" s="1"/>
  <c r="D30" i="37"/>
  <c r="N29" i="37"/>
  <c r="O29" i="37" s="1"/>
  <c r="N28" i="37"/>
  <c r="O28" i="37" s="1"/>
  <c r="N27" i="37"/>
  <c r="O27" i="37" s="1"/>
  <c r="M26" i="37"/>
  <c r="L26" i="37"/>
  <c r="K26" i="37"/>
  <c r="J26" i="37"/>
  <c r="I26" i="37"/>
  <c r="N26" i="37" s="1"/>
  <c r="O26" i="37" s="1"/>
  <c r="H26" i="37"/>
  <c r="G26" i="37"/>
  <c r="F26" i="37"/>
  <c r="E26" i="37"/>
  <c r="D26" i="37"/>
  <c r="N25" i="37"/>
  <c r="O25" i="37" s="1"/>
  <c r="N24" i="37"/>
  <c r="O24" i="37"/>
  <c r="N23" i="37"/>
  <c r="O23" i="37"/>
  <c r="N22" i="37"/>
  <c r="O22" i="37" s="1"/>
  <c r="N21" i="37"/>
  <c r="O21" i="37" s="1"/>
  <c r="N20" i="37"/>
  <c r="O20" i="37" s="1"/>
  <c r="N19" i="37"/>
  <c r="O19" i="37"/>
  <c r="N18" i="37"/>
  <c r="O18" i="37"/>
  <c r="N17" i="37"/>
  <c r="O17" i="37"/>
  <c r="M16" i="37"/>
  <c r="M40" i="37" s="1"/>
  <c r="L16" i="37"/>
  <c r="K16" i="37"/>
  <c r="J16" i="37"/>
  <c r="I16" i="37"/>
  <c r="H16" i="37"/>
  <c r="G16" i="37"/>
  <c r="F16" i="37"/>
  <c r="E16" i="37"/>
  <c r="D16" i="37"/>
  <c r="D40" i="37" s="1"/>
  <c r="N15" i="37"/>
  <c r="O15" i="37"/>
  <c r="N14" i="37"/>
  <c r="O14" i="37" s="1"/>
  <c r="N13" i="37"/>
  <c r="O13" i="37" s="1"/>
  <c r="N12" i="37"/>
  <c r="O12" i="37" s="1"/>
  <c r="N11" i="37"/>
  <c r="O11" i="37"/>
  <c r="M10" i="37"/>
  <c r="L10" i="37"/>
  <c r="L40" i="37" s="1"/>
  <c r="K10" i="37"/>
  <c r="J10" i="37"/>
  <c r="J40" i="37" s="1"/>
  <c r="I10" i="37"/>
  <c r="N10" i="37" s="1"/>
  <c r="O10" i="37" s="1"/>
  <c r="H10" i="37"/>
  <c r="G10" i="37"/>
  <c r="F10" i="37"/>
  <c r="E10" i="37"/>
  <c r="D10" i="37"/>
  <c r="N9" i="37"/>
  <c r="O9" i="37"/>
  <c r="N8" i="37"/>
  <c r="O8" i="37"/>
  <c r="N7" i="37"/>
  <c r="O7" i="37" s="1"/>
  <c r="N6" i="37"/>
  <c r="O6" i="37" s="1"/>
  <c r="M5" i="37"/>
  <c r="L5" i="37"/>
  <c r="K5" i="37"/>
  <c r="K40" i="37" s="1"/>
  <c r="J5" i="37"/>
  <c r="I5" i="37"/>
  <c r="I40" i="37" s="1"/>
  <c r="H5" i="37"/>
  <c r="H40" i="37" s="1"/>
  <c r="G5" i="37"/>
  <c r="G40" i="37" s="1"/>
  <c r="F5" i="37"/>
  <c r="E5" i="37"/>
  <c r="E40" i="37" s="1"/>
  <c r="D5" i="37"/>
  <c r="N40" i="36"/>
  <c r="O40" i="36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/>
  <c r="N37" i="36"/>
  <c r="O37" i="36" s="1"/>
  <c r="N36" i="36"/>
  <c r="O36" i="36" s="1"/>
  <c r="N35" i="36"/>
  <c r="O35" i="36" s="1"/>
  <c r="N34" i="36"/>
  <c r="O34" i="36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E41" i="36" s="1"/>
  <c r="D28" i="36"/>
  <c r="N28" i="36" s="1"/>
  <c r="O28" i="36" s="1"/>
  <c r="N27" i="36"/>
  <c r="O27" i="36" s="1"/>
  <c r="N26" i="36"/>
  <c r="O26" i="36" s="1"/>
  <c r="N25" i="36"/>
  <c r="O25" i="36" s="1"/>
  <c r="M24" i="36"/>
  <c r="L24" i="36"/>
  <c r="K24" i="36"/>
  <c r="K41" i="36" s="1"/>
  <c r="J24" i="36"/>
  <c r="N24" i="36" s="1"/>
  <c r="O24" i="36" s="1"/>
  <c r="I24" i="36"/>
  <c r="H24" i="36"/>
  <c r="G24" i="36"/>
  <c r="F24" i="36"/>
  <c r="E24" i="36"/>
  <c r="D24" i="36"/>
  <c r="N23" i="36"/>
  <c r="O23" i="36" s="1"/>
  <c r="N22" i="36"/>
  <c r="O22" i="36"/>
  <c r="N21" i="36"/>
  <c r="O21" i="36"/>
  <c r="N20" i="36"/>
  <c r="O20" i="36" s="1"/>
  <c r="N19" i="36"/>
  <c r="O19" i="36" s="1"/>
  <c r="N18" i="36"/>
  <c r="O18" i="36" s="1"/>
  <c r="N17" i="36"/>
  <c r="O17" i="36" s="1"/>
  <c r="N16" i="36"/>
  <c r="O16" i="36"/>
  <c r="M15" i="36"/>
  <c r="L15" i="36"/>
  <c r="N15" i="36" s="1"/>
  <c r="O15" i="36" s="1"/>
  <c r="K15" i="36"/>
  <c r="J15" i="36"/>
  <c r="I15" i="36"/>
  <c r="H15" i="36"/>
  <c r="G15" i="36"/>
  <c r="F15" i="36"/>
  <c r="E15" i="36"/>
  <c r="D15" i="36"/>
  <c r="N14" i="36"/>
  <c r="O14" i="36"/>
  <c r="N13" i="36"/>
  <c r="O13" i="36"/>
  <c r="N12" i="36"/>
  <c r="O12" i="36" s="1"/>
  <c r="N11" i="36"/>
  <c r="O11" i="36" s="1"/>
  <c r="M10" i="36"/>
  <c r="L10" i="36"/>
  <c r="K10" i="36"/>
  <c r="J10" i="36"/>
  <c r="I10" i="36"/>
  <c r="H10" i="36"/>
  <c r="H41" i="36" s="1"/>
  <c r="G10" i="36"/>
  <c r="G41" i="36" s="1"/>
  <c r="F10" i="36"/>
  <c r="F41" i="36" s="1"/>
  <c r="E10" i="36"/>
  <c r="D10" i="36"/>
  <c r="N9" i="36"/>
  <c r="O9" i="36"/>
  <c r="N8" i="36"/>
  <c r="O8" i="36" s="1"/>
  <c r="N7" i="36"/>
  <c r="O7" i="36"/>
  <c r="N6" i="36"/>
  <c r="O6" i="36"/>
  <c r="M5" i="36"/>
  <c r="M41" i="36" s="1"/>
  <c r="L5" i="36"/>
  <c r="K5" i="36"/>
  <c r="J5" i="36"/>
  <c r="J41" i="36" s="1"/>
  <c r="I5" i="36"/>
  <c r="H5" i="36"/>
  <c r="G5" i="36"/>
  <c r="F5" i="36"/>
  <c r="E5" i="36"/>
  <c r="D5" i="36"/>
  <c r="D41" i="36" s="1"/>
  <c r="N41" i="36" s="1"/>
  <c r="O41" i="36" s="1"/>
  <c r="N40" i="35"/>
  <c r="O40" i="35"/>
  <c r="M39" i="35"/>
  <c r="L39" i="35"/>
  <c r="K39" i="35"/>
  <c r="J39" i="35"/>
  <c r="I39" i="35"/>
  <c r="H39" i="35"/>
  <c r="G39" i="35"/>
  <c r="F39" i="35"/>
  <c r="E39" i="35"/>
  <c r="D39" i="35"/>
  <c r="N39" i="35" s="1"/>
  <c r="O39" i="35" s="1"/>
  <c r="N38" i="35"/>
  <c r="O38" i="35" s="1"/>
  <c r="N37" i="35"/>
  <c r="O37" i="35" s="1"/>
  <c r="N36" i="35"/>
  <c r="O36" i="35" s="1"/>
  <c r="N35" i="35"/>
  <c r="O35" i="35" s="1"/>
  <c r="N34" i="35"/>
  <c r="O34" i="35"/>
  <c r="N33" i="35"/>
  <c r="O33" i="35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 s="1"/>
  <c r="N29" i="35"/>
  <c r="O29" i="35" s="1"/>
  <c r="M28" i="35"/>
  <c r="L28" i="35"/>
  <c r="K28" i="35"/>
  <c r="J28" i="35"/>
  <c r="I28" i="35"/>
  <c r="H28" i="35"/>
  <c r="H41" i="35"/>
  <c r="G28" i="35"/>
  <c r="F28" i="35"/>
  <c r="E28" i="35"/>
  <c r="D28" i="35"/>
  <c r="N28" i="35" s="1"/>
  <c r="O28" i="35" s="1"/>
  <c r="N27" i="35"/>
  <c r="O27" i="35" s="1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E41" i="35" s="1"/>
  <c r="D24" i="35"/>
  <c r="N24" i="35" s="1"/>
  <c r="O24" i="35" s="1"/>
  <c r="N23" i="35"/>
  <c r="O23" i="35"/>
  <c r="N22" i="35"/>
  <c r="O22" i="35"/>
  <c r="N21" i="35"/>
  <c r="O21" i="35" s="1"/>
  <c r="N20" i="35"/>
  <c r="O20" i="35" s="1"/>
  <c r="N19" i="35"/>
  <c r="O19" i="35" s="1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G41" i="35" s="1"/>
  <c r="F15" i="35"/>
  <c r="F41" i="35" s="1"/>
  <c r="N15" i="35"/>
  <c r="O15" i="35"/>
  <c r="E15" i="35"/>
  <c r="D15" i="35"/>
  <c r="N14" i="35"/>
  <c r="O14" i="35" s="1"/>
  <c r="N13" i="35"/>
  <c r="O13" i="35" s="1"/>
  <c r="N12" i="35"/>
  <c r="O12" i="35" s="1"/>
  <c r="N11" i="35"/>
  <c r="O11" i="35"/>
  <c r="M10" i="35"/>
  <c r="M41" i="35" s="1"/>
  <c r="L10" i="35"/>
  <c r="L41" i="35" s="1"/>
  <c r="K10" i="35"/>
  <c r="J10" i="35"/>
  <c r="I10" i="35"/>
  <c r="H10" i="35"/>
  <c r="G10" i="35"/>
  <c r="F10" i="35"/>
  <c r="E10" i="35"/>
  <c r="D10" i="35"/>
  <c r="D41" i="35" s="1"/>
  <c r="N9" i="35"/>
  <c r="O9" i="35"/>
  <c r="N8" i="35"/>
  <c r="O8" i="35" s="1"/>
  <c r="N7" i="35"/>
  <c r="O7" i="35"/>
  <c r="N6" i="35"/>
  <c r="O6" i="35" s="1"/>
  <c r="M5" i="35"/>
  <c r="L5" i="35"/>
  <c r="K5" i="35"/>
  <c r="K41" i="35"/>
  <c r="J5" i="35"/>
  <c r="J41" i="35" s="1"/>
  <c r="I5" i="35"/>
  <c r="I41" i="35" s="1"/>
  <c r="H5" i="35"/>
  <c r="G5" i="35"/>
  <c r="F5" i="35"/>
  <c r="E5" i="35"/>
  <c r="D5" i="35"/>
  <c r="N40" i="34"/>
  <c r="O40" i="34"/>
  <c r="M39" i="34"/>
  <c r="L39" i="34"/>
  <c r="K39" i="34"/>
  <c r="J39" i="34"/>
  <c r="I39" i="34"/>
  <c r="H39" i="34"/>
  <c r="G39" i="34"/>
  <c r="F39" i="34"/>
  <c r="E39" i="34"/>
  <c r="D39" i="34"/>
  <c r="N39" i="34" s="1"/>
  <c r="O39" i="34" s="1"/>
  <c r="N38" i="34"/>
  <c r="O38" i="34"/>
  <c r="N37" i="34"/>
  <c r="O37" i="34" s="1"/>
  <c r="N36" i="34"/>
  <c r="O36" i="34"/>
  <c r="N35" i="34"/>
  <c r="O35" i="34" s="1"/>
  <c r="N34" i="34"/>
  <c r="O34" i="34" s="1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/>
  <c r="O31" i="34"/>
  <c r="N30" i="34"/>
  <c r="O30" i="34" s="1"/>
  <c r="N29" i="34"/>
  <c r="O29" i="34"/>
  <c r="M28" i="34"/>
  <c r="L28" i="34"/>
  <c r="K28" i="34"/>
  <c r="J28" i="34"/>
  <c r="I28" i="34"/>
  <c r="H28" i="34"/>
  <c r="H41" i="34" s="1"/>
  <c r="G28" i="34"/>
  <c r="G41" i="34" s="1"/>
  <c r="F28" i="34"/>
  <c r="F41" i="34" s="1"/>
  <c r="E28" i="34"/>
  <c r="D28" i="34"/>
  <c r="N28" i="34" s="1"/>
  <c r="O28" i="34" s="1"/>
  <c r="N27" i="34"/>
  <c r="O27" i="34" s="1"/>
  <c r="N26" i="34"/>
  <c r="O26" i="34" s="1"/>
  <c r="N25" i="34"/>
  <c r="O25" i="34"/>
  <c r="M24" i="34"/>
  <c r="L24" i="34"/>
  <c r="N24" i="34" s="1"/>
  <c r="O24" i="34" s="1"/>
  <c r="K24" i="34"/>
  <c r="J24" i="34"/>
  <c r="I24" i="34"/>
  <c r="H24" i="34"/>
  <c r="G24" i="34"/>
  <c r="F24" i="34"/>
  <c r="E24" i="34"/>
  <c r="D24" i="34"/>
  <c r="N23" i="34"/>
  <c r="O23" i="34"/>
  <c r="N22" i="34"/>
  <c r="O22" i="34"/>
  <c r="N21" i="34"/>
  <c r="O21" i="34" s="1"/>
  <c r="N20" i="34"/>
  <c r="O20" i="34"/>
  <c r="N19" i="34"/>
  <c r="O19" i="34" s="1"/>
  <c r="N18" i="34"/>
  <c r="O18" i="34" s="1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 s="1"/>
  <c r="N12" i="34"/>
  <c r="O12" i="34" s="1"/>
  <c r="N11" i="34"/>
  <c r="O11" i="34" s="1"/>
  <c r="M10" i="34"/>
  <c r="L10" i="34"/>
  <c r="K10" i="34"/>
  <c r="K41" i="34" s="1"/>
  <c r="J10" i="34"/>
  <c r="I10" i="34"/>
  <c r="H10" i="34"/>
  <c r="G10" i="34"/>
  <c r="F10" i="34"/>
  <c r="N10" i="34" s="1"/>
  <c r="O10" i="34" s="1"/>
  <c r="E10" i="34"/>
  <c r="D10" i="34"/>
  <c r="N9" i="34"/>
  <c r="O9" i="34"/>
  <c r="N8" i="34"/>
  <c r="O8" i="34"/>
  <c r="N7" i="34"/>
  <c r="O7" i="34" s="1"/>
  <c r="N6" i="34"/>
  <c r="O6" i="34" s="1"/>
  <c r="M5" i="34"/>
  <c r="M41" i="34" s="1"/>
  <c r="L5" i="34"/>
  <c r="L41" i="34" s="1"/>
  <c r="K5" i="34"/>
  <c r="J5" i="34"/>
  <c r="J41" i="34" s="1"/>
  <c r="I5" i="34"/>
  <c r="I41" i="34" s="1"/>
  <c r="H5" i="34"/>
  <c r="G5" i="34"/>
  <c r="F5" i="34"/>
  <c r="E5" i="34"/>
  <c r="E41" i="34" s="1"/>
  <c r="D5" i="34"/>
  <c r="N24" i="33"/>
  <c r="O24" i="33"/>
  <c r="N25" i="33"/>
  <c r="O25" i="33" s="1"/>
  <c r="N26" i="33"/>
  <c r="O26" i="33" s="1"/>
  <c r="N16" i="33"/>
  <c r="O16" i="33" s="1"/>
  <c r="N17" i="33"/>
  <c r="O17" i="33" s="1"/>
  <c r="N18" i="33"/>
  <c r="O18" i="33"/>
  <c r="N19" i="33"/>
  <c r="O19" i="33"/>
  <c r="N20" i="33"/>
  <c r="O20" i="33" s="1"/>
  <c r="N21" i="33"/>
  <c r="O21" i="33" s="1"/>
  <c r="N22" i="33"/>
  <c r="O22" i="33" s="1"/>
  <c r="E23" i="33"/>
  <c r="F23" i="33"/>
  <c r="G23" i="33"/>
  <c r="H23" i="33"/>
  <c r="I23" i="33"/>
  <c r="J23" i="33"/>
  <c r="K23" i="33"/>
  <c r="L23" i="33"/>
  <c r="M23" i="33"/>
  <c r="D23" i="33"/>
  <c r="N23" i="33" s="1"/>
  <c r="O23" i="33" s="1"/>
  <c r="E15" i="33"/>
  <c r="F15" i="33"/>
  <c r="G15" i="33"/>
  <c r="G39" i="33" s="1"/>
  <c r="H15" i="33"/>
  <c r="H39" i="33" s="1"/>
  <c r="I15" i="33"/>
  <c r="J15" i="33"/>
  <c r="K15" i="33"/>
  <c r="L15" i="33"/>
  <c r="M15" i="33"/>
  <c r="D15" i="33"/>
  <c r="N15" i="33" s="1"/>
  <c r="O15" i="33" s="1"/>
  <c r="E10" i="33"/>
  <c r="F10" i="33"/>
  <c r="N10" i="33"/>
  <c r="O10" i="33"/>
  <c r="F39" i="33"/>
  <c r="G10" i="33"/>
  <c r="H10" i="33"/>
  <c r="I10" i="33"/>
  <c r="J10" i="33"/>
  <c r="K10" i="33"/>
  <c r="L10" i="33"/>
  <c r="M10" i="33"/>
  <c r="D10" i="33"/>
  <c r="D39" i="33" s="1"/>
  <c r="N39" i="33" s="1"/>
  <c r="O39" i="33" s="1"/>
  <c r="E5" i="33"/>
  <c r="E39" i="33"/>
  <c r="F5" i="33"/>
  <c r="G5" i="33"/>
  <c r="H5" i="33"/>
  <c r="I5" i="33"/>
  <c r="I39" i="33" s="1"/>
  <c r="J5" i="33"/>
  <c r="K5" i="33"/>
  <c r="L5" i="33"/>
  <c r="L39" i="33" s="1"/>
  <c r="M5" i="33"/>
  <c r="M39" i="33" s="1"/>
  <c r="D5" i="33"/>
  <c r="N5" i="33" s="1"/>
  <c r="O5" i="33" s="1"/>
  <c r="E37" i="33"/>
  <c r="F37" i="33"/>
  <c r="G37" i="33"/>
  <c r="H37" i="33"/>
  <c r="I37" i="33"/>
  <c r="J37" i="33"/>
  <c r="K37" i="33"/>
  <c r="L37" i="33"/>
  <c r="M37" i="33"/>
  <c r="D37" i="33"/>
  <c r="N37" i="33" s="1"/>
  <c r="O37" i="33" s="1"/>
  <c r="N38" i="33"/>
  <c r="O38" i="33" s="1"/>
  <c r="N32" i="33"/>
  <c r="N33" i="33"/>
  <c r="O33" i="33" s="1"/>
  <c r="N34" i="33"/>
  <c r="O34" i="33"/>
  <c r="N35" i="33"/>
  <c r="O35" i="33"/>
  <c r="N36" i="33"/>
  <c r="O36" i="33" s="1"/>
  <c r="N31" i="33"/>
  <c r="O31" i="33"/>
  <c r="E30" i="33"/>
  <c r="F30" i="33"/>
  <c r="G30" i="33"/>
  <c r="H30" i="33"/>
  <c r="I30" i="33"/>
  <c r="J30" i="33"/>
  <c r="K30" i="33"/>
  <c r="L30" i="33"/>
  <c r="N30" i="33" s="1"/>
  <c r="O30" i="33" s="1"/>
  <c r="M30" i="33"/>
  <c r="D30" i="33"/>
  <c r="E27" i="33"/>
  <c r="F27" i="33"/>
  <c r="G27" i="33"/>
  <c r="H27" i="33"/>
  <c r="N27" i="33" s="1"/>
  <c r="O27" i="33" s="1"/>
  <c r="I27" i="33"/>
  <c r="J27" i="33"/>
  <c r="J39" i="33" s="1"/>
  <c r="K27" i="33"/>
  <c r="K39" i="33" s="1"/>
  <c r="L27" i="33"/>
  <c r="M27" i="33"/>
  <c r="D27" i="33"/>
  <c r="N29" i="33"/>
  <c r="O29" i="33"/>
  <c r="N28" i="33"/>
  <c r="O28" i="33" s="1"/>
  <c r="O32" i="33"/>
  <c r="N12" i="33"/>
  <c r="O12" i="33"/>
  <c r="N13" i="33"/>
  <c r="O13" i="33"/>
  <c r="N14" i="33"/>
  <c r="O14" i="33" s="1"/>
  <c r="N7" i="33"/>
  <c r="O7" i="33"/>
  <c r="N8" i="33"/>
  <c r="O8" i="33" s="1"/>
  <c r="N9" i="33"/>
  <c r="O9" i="33"/>
  <c r="N6" i="33"/>
  <c r="O6" i="33"/>
  <c r="N11" i="33"/>
  <c r="O11" i="33"/>
  <c r="I41" i="36"/>
  <c r="L41" i="36"/>
  <c r="G41" i="39"/>
  <c r="M41" i="39"/>
  <c r="N10" i="40"/>
  <c r="O10" i="40" s="1"/>
  <c r="N10" i="35"/>
  <c r="O10" i="35" s="1"/>
  <c r="N33" i="37"/>
  <c r="O33" i="37"/>
  <c r="K42" i="41"/>
  <c r="D42" i="41"/>
  <c r="K45" i="42"/>
  <c r="J45" i="42"/>
  <c r="F45" i="42"/>
  <c r="N27" i="43"/>
  <c r="O27" i="43" s="1"/>
  <c r="F39" i="43"/>
  <c r="H39" i="43"/>
  <c r="F36" i="44"/>
  <c r="N34" i="44"/>
  <c r="O34" i="44" s="1"/>
  <c r="G36" i="44"/>
  <c r="H36" i="44"/>
  <c r="J36" i="44"/>
  <c r="L35" i="45"/>
  <c r="I35" i="45"/>
  <c r="J35" i="45"/>
  <c r="H35" i="45"/>
  <c r="K34" i="46"/>
  <c r="O15" i="46"/>
  <c r="P15" i="46" s="1"/>
  <c r="I34" i="46"/>
  <c r="M34" i="46"/>
  <c r="F34" i="46"/>
  <c r="O36" i="47" l="1"/>
  <c r="P36" i="47" s="1"/>
  <c r="N45" i="42"/>
  <c r="O45" i="42" s="1"/>
  <c r="O34" i="46"/>
  <c r="P34" i="46" s="1"/>
  <c r="N40" i="37"/>
  <c r="O40" i="37" s="1"/>
  <c r="N39" i="38"/>
  <c r="O39" i="38" s="1"/>
  <c r="N41" i="35"/>
  <c r="O41" i="35" s="1"/>
  <c r="M36" i="44"/>
  <c r="N5" i="37"/>
  <c r="O5" i="37" s="1"/>
  <c r="N10" i="36"/>
  <c r="O10" i="36" s="1"/>
  <c r="N11" i="44"/>
  <c r="O11" i="44" s="1"/>
  <c r="N5" i="43"/>
  <c r="O5" i="43" s="1"/>
  <c r="N5" i="42"/>
  <c r="O5" i="42" s="1"/>
  <c r="N15" i="39"/>
  <c r="O15" i="39" s="1"/>
  <c r="J39" i="38"/>
  <c r="H42" i="40"/>
  <c r="N42" i="40" s="1"/>
  <c r="O42" i="40" s="1"/>
  <c r="N5" i="34"/>
  <c r="O5" i="34" s="1"/>
  <c r="I42" i="41"/>
  <c r="N31" i="40"/>
  <c r="O31" i="40" s="1"/>
  <c r="N5" i="36"/>
  <c r="O5" i="36" s="1"/>
  <c r="N35" i="42"/>
  <c r="O35" i="42" s="1"/>
  <c r="D41" i="34"/>
  <c r="N41" i="34" s="1"/>
  <c r="O41" i="34" s="1"/>
  <c r="D35" i="45"/>
  <c r="F41" i="39"/>
  <c r="K42" i="40"/>
  <c r="M39" i="43"/>
  <c r="N16" i="37"/>
  <c r="O16" i="37" s="1"/>
  <c r="O10" i="46"/>
  <c r="P10" i="46" s="1"/>
  <c r="N16" i="42"/>
  <c r="O16" i="42" s="1"/>
  <c r="L41" i="39"/>
  <c r="N5" i="45"/>
  <c r="O5" i="45" s="1"/>
  <c r="I36" i="44"/>
  <c r="N36" i="44" s="1"/>
  <c r="O36" i="44" s="1"/>
  <c r="N5" i="44"/>
  <c r="O5" i="44" s="1"/>
  <c r="E42" i="41"/>
  <c r="N42" i="41" s="1"/>
  <c r="O42" i="41" s="1"/>
  <c r="N5" i="38"/>
  <c r="O5" i="38" s="1"/>
  <c r="E34" i="46"/>
  <c r="E35" i="45"/>
  <c r="G39" i="43"/>
  <c r="N39" i="43" s="1"/>
  <c r="O39" i="43" s="1"/>
  <c r="K35" i="45"/>
  <c r="D41" i="39"/>
  <c r="N5" i="35"/>
  <c r="O5" i="35" s="1"/>
  <c r="N41" i="39" l="1"/>
  <c r="O41" i="39" s="1"/>
  <c r="N35" i="45"/>
  <c r="O35" i="45" s="1"/>
</calcChain>
</file>

<file path=xl/sharedStrings.xml><?xml version="1.0" encoding="utf-8"?>
<sst xmlns="http://schemas.openxmlformats.org/spreadsheetml/2006/main" count="833" uniqueCount="117">
  <si>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</si>
  <si>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</si>
  <si>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</si>
  <si>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</si>
  <si>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</si>
  <si>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</si>
  <si>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</si>
  <si>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</si>
  <si>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</si>
  <si>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</si>
  <si>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</si>
  <si>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</si>
  <si>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</si>
  <si>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</si>
  <si>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</si>
  <si>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</si>
  <si>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</si>
  <si>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Intergovernmental Revenue</t>
  </si>
  <si>
    <t>State Grant - Public Safety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</si>
  <si>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</si>
  <si>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</si>
  <si>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</si>
  <si>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</si>
  <si>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</si>
  <si>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</si>
  <si>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</si>
  <si>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</si>
  <si>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</si>
  <si>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</si>
  <si>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</si>
  <si>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</si>
  <si>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</si>
  <si>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</si>
  <si>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Physical Environment - Water Utility</t>
  </si>
  <si>
    <t>Physical Environment - Sewer / Wastewater Utility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</si>
  <si>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</si>
  <si>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</si>
  <si>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</si>
  <si>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</si>
  <si>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</si>
  <si>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</si>
  <si>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</si>
  <si>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Disposition of Fixed Assets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</si>
  <si>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</si>
  <si>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</si>
  <si>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</si>
  <si>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</si>
  <si>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</si>
  <si>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</si>
  <si>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</si>
  <si>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</si>
  <si>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</si>
  <si>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</si>
  <si>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Atlantis Revenues Reported by Account Code and Fund Type</t>
  </si>
  <si>
    <t>Local Fiscal Year Ended September 30, 2010</t>
  </si>
  <si>
    <t>State Grant - Culture / Recreation</t>
  </si>
  <si>
    <t>Court-Ordered Judgments and Fines - As Decided by Traffic Court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</si>
  <si>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</si>
  <si>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</si>
  <si>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</si>
  <si>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</si>
  <si>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Other</t>
  </si>
  <si>
    <t>Contributions from Enterprise Operations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</si>
  <si>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</si>
  <si>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</si>
  <si>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</si>
  <si>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</si>
  <si>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</si>
  <si>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</si>
  <si>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</si>
  <si>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Rents and Royalties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</si>
  <si>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</si>
  <si>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</si>
  <si>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</si>
  <si>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</si>
  <si>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</si>
  <si>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</si>
  <si>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</si>
  <si>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</si>
  <si>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2013 Municipal Population:</t>
  </si>
  <si>
    <t>Local Fiscal Year Ended September 30, 2014</t>
  </si>
  <si>
    <t>Sale of Contraband Property Seized by Law Enforcement</t>
  </si>
  <si>
    <t>2014 Municipal Population:</t>
  </si>
  <si>
    <t>Local Fiscal Year Ended September 30, 2015</t>
  </si>
  <si>
    <t>Physical Environment - Other Physical Environment Charges</t>
  </si>
  <si>
    <t>Interest and Other Earnings - Gain (Loss) on Sale of Investments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</si>
  <si>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</si>
  <si>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</si>
  <si>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</si>
  <si>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</si>
  <si>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</si>
  <si>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Federal Grant - General Government</t>
  </si>
  <si>
    <t>Grants from Other Local Units - Other</t>
  </si>
  <si>
    <t>2017 Municipal Population:</t>
  </si>
  <si>
    <t>Local Fiscal Year Ended September 30, 2018</t>
  </si>
  <si>
    <t>Physical Environment - Water / Sewer Combination Utility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</si>
  <si>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</si>
  <si>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</si>
  <si>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</si>
  <si>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</si>
  <si>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</si>
  <si>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</si>
  <si>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</si>
  <si>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</si>
  <si>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</si>
  <si>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</si>
  <si>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</si>
  <si>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</si>
  <si>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</si>
  <si>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</si>
  <si>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</si>
  <si>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</si>
  <si>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</si>
  <si>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</si>
  <si>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Other General Taxes</t>
  </si>
  <si>
    <t>State Shared Revenues - Public Safety - Other Public Safety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</si>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</sst>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103</v>
      </c>
      <c r="N4" s="35" t="s">
        <v>9</v>
      </c>
      <c r="O4" s="35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105</v>
      </c>
      <c r="B5" s="26"/>
      <c r="C5" s="26"/>
      <c r="D5" s="27">
        <f t="shared" ref="D5:N5" si="0">SUM(D6:D10)</f>
        <v>4849499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4849499</v>
      </c>
      <c r="P5" s="33">
        <f t="shared" ref="P5:P36" si="1">(O5/P$38)</f>
        <v>2260.8386946386945</v>
      </c>
      <c r="Q5" s="6"/>
    </row>
    <row r="6" spans="1:134">
      <c r="A6" s="12"/>
      <c r="B6" s="25">
        <v>311</v>
      </c>
      <c r="C6" s="20" t="s">
        <v>2</v>
      </c>
      <c r="D6" s="46">
        <v>4376627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4376627</v>
      </c>
      <c r="P6" s="47">
        <f t="shared" si="1"/>
        <v>2040.3855477855477</v>
      </c>
      <c r="Q6" s="9"/>
    </row>
    <row r="7" spans="1:134">
      <c r="A7" s="12"/>
      <c r="B7" s="25">
        <v>312.41000000000003</v>
      </c>
      <c r="C7" s="20" t="s">
        <v>106</v>
      </c>
      <c r="D7" s="46">
        <v>102019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2">SUM(D7:N7)</f>
        <v>102019</v>
      </c>
      <c r="P7" s="47">
        <f t="shared" si="1"/>
        <v>47.561305361305358</v>
      </c>
      <c r="Q7" s="9"/>
    </row>
    <row r="8" spans="1:134">
      <c r="A8" s="12"/>
      <c r="B8" s="25">
        <v>315.2</v>
      </c>
      <c r="C8" s="20" t="s">
        <v>107</v>
      </c>
      <c r="D8" s="46">
        <v>139439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139439</v>
      </c>
      <c r="P8" s="47">
        <f t="shared" si="1"/>
        <v>65.006526806526807</v>
      </c>
      <c r="Q8" s="9"/>
    </row>
    <row r="9" spans="1:134">
      <c r="A9" s="12"/>
      <c r="B9" s="25">
        <v>316</v>
      </c>
      <c r="C9" s="20" t="s">
        <v>74</v>
      </c>
      <c r="D9" s="46">
        <v>50334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50334</v>
      </c>
      <c r="P9" s="47">
        <f t="shared" si="1"/>
        <v>23.465734265734266</v>
      </c>
      <c r="Q9" s="9"/>
    </row>
    <row r="10" spans="1:134">
      <c r="A10" s="12"/>
      <c r="B10" s="25">
        <v>319.89999999999998</v>
      </c>
      <c r="C10" s="20" t="s">
        <v>114</v>
      </c>
      <c r="D10" s="46">
        <v>181080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181080</v>
      </c>
      <c r="P10" s="47">
        <f t="shared" si="1"/>
        <v>84.419580419580413</v>
      </c>
      <c r="Q10" s="9"/>
    </row>
    <row r="11" spans="1:134" ht="15.75">
      <c r="A11" s="29" t="s">
        <v>13</v>
      </c>
      <c r="B11" s="30"/>
      <c r="C11" s="31"/>
      <c r="D11" s="32">
        <f t="shared" ref="D11:N11" si="3">SUM(D12:D15)</f>
        <v>407426</v>
      </c>
      <c r="E11" s="32">
        <f t="shared" si="3"/>
        <v>821061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>SUM(D11:N11)</f>
        <v>1228487</v>
      </c>
      <c r="P11" s="45">
        <f t="shared" si="1"/>
        <v>572.72121212121215</v>
      </c>
      <c r="Q11" s="10"/>
    </row>
    <row r="12" spans="1:134">
      <c r="A12" s="12"/>
      <c r="B12" s="25">
        <v>322</v>
      </c>
      <c r="C12" s="20" t="s">
        <v>108</v>
      </c>
      <c r="D12" s="46">
        <v>10304</v>
      </c>
      <c r="E12" s="46">
        <v>821061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831365</v>
      </c>
      <c r="P12" s="47">
        <f t="shared" si="1"/>
        <v>387.58275058275058</v>
      </c>
      <c r="Q12" s="9"/>
    </row>
    <row r="13" spans="1:134">
      <c r="A13" s="12"/>
      <c r="B13" s="25">
        <v>323.10000000000002</v>
      </c>
      <c r="C13" s="20" t="s">
        <v>14</v>
      </c>
      <c r="D13" s="46">
        <v>347824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5" si="4">SUM(D13:N13)</f>
        <v>347824</v>
      </c>
      <c r="P13" s="47">
        <f t="shared" si="1"/>
        <v>162.15571095571096</v>
      </c>
      <c r="Q13" s="9"/>
    </row>
    <row r="14" spans="1:134">
      <c r="A14" s="12"/>
      <c r="B14" s="25">
        <v>323.39999999999998</v>
      </c>
      <c r="C14" s="20" t="s">
        <v>15</v>
      </c>
      <c r="D14" s="46">
        <v>10272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10272</v>
      </c>
      <c r="P14" s="47">
        <f t="shared" si="1"/>
        <v>4.7888111888111888</v>
      </c>
      <c r="Q14" s="9"/>
    </row>
    <row r="15" spans="1:134">
      <c r="A15" s="12"/>
      <c r="B15" s="25">
        <v>323.7</v>
      </c>
      <c r="C15" s="20" t="s">
        <v>16</v>
      </c>
      <c r="D15" s="46">
        <v>39026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39026</v>
      </c>
      <c r="P15" s="47">
        <f t="shared" si="1"/>
        <v>18.193939393939395</v>
      </c>
      <c r="Q15" s="9"/>
    </row>
    <row r="16" spans="1:134" ht="15.75">
      <c r="A16" s="29" t="s">
        <v>109</v>
      </c>
      <c r="B16" s="30"/>
      <c r="C16" s="31"/>
      <c r="D16" s="32">
        <f t="shared" ref="D16:N16" si="5">SUM(D17:D22)</f>
        <v>319205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44">
        <f>SUM(D16:N16)</f>
        <v>319205</v>
      </c>
      <c r="P16" s="45">
        <f t="shared" si="1"/>
        <v>148.8135198135198</v>
      </c>
      <c r="Q16" s="10"/>
    </row>
    <row r="17" spans="1:17">
      <c r="A17" s="12"/>
      <c r="B17" s="25">
        <v>335.125</v>
      </c>
      <c r="C17" s="20" t="s">
        <v>110</v>
      </c>
      <c r="D17" s="46">
        <v>88617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6">SUM(D17:N17)</f>
        <v>88617</v>
      </c>
      <c r="P17" s="47">
        <f t="shared" si="1"/>
        <v>41.313286713286715</v>
      </c>
      <c r="Q17" s="9"/>
    </row>
    <row r="18" spans="1:17">
      <c r="A18" s="12"/>
      <c r="B18" s="25">
        <v>335.15</v>
      </c>
      <c r="C18" s="20" t="s">
        <v>76</v>
      </c>
      <c r="D18" s="46">
        <v>2503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6"/>
        <v>2503</v>
      </c>
      <c r="P18" s="47">
        <f t="shared" si="1"/>
        <v>1.1668997668997669</v>
      </c>
      <c r="Q18" s="9"/>
    </row>
    <row r="19" spans="1:17">
      <c r="A19" s="12"/>
      <c r="B19" s="25">
        <v>335.18</v>
      </c>
      <c r="C19" s="20" t="s">
        <v>111</v>
      </c>
      <c r="D19" s="46">
        <v>207119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207119</v>
      </c>
      <c r="P19" s="47">
        <f t="shared" si="1"/>
        <v>96.558974358974353</v>
      </c>
      <c r="Q19" s="9"/>
    </row>
    <row r="20" spans="1:17">
      <c r="A20" s="12"/>
      <c r="B20" s="25">
        <v>335.29</v>
      </c>
      <c r="C20" s="20" t="s">
        <v>115</v>
      </c>
      <c r="D20" s="46">
        <v>438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438</v>
      </c>
      <c r="P20" s="47">
        <f t="shared" si="1"/>
        <v>0.20419580419580419</v>
      </c>
      <c r="Q20" s="9"/>
    </row>
    <row r="21" spans="1:17">
      <c r="A21" s="12"/>
      <c r="B21" s="25">
        <v>337.9</v>
      </c>
      <c r="C21" s="20" t="s">
        <v>92</v>
      </c>
      <c r="D21" s="46">
        <v>2783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" si="7">SUM(D21:N21)</f>
        <v>2783</v>
      </c>
      <c r="P21" s="47">
        <f t="shared" si="1"/>
        <v>1.2974358974358975</v>
      </c>
      <c r="Q21" s="9"/>
    </row>
    <row r="22" spans="1:17">
      <c r="A22" s="12"/>
      <c r="B22" s="25">
        <v>338</v>
      </c>
      <c r="C22" s="20" t="s">
        <v>24</v>
      </c>
      <c r="D22" s="46">
        <v>17745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17745</v>
      </c>
      <c r="P22" s="47">
        <f t="shared" si="1"/>
        <v>8.2727272727272734</v>
      </c>
      <c r="Q22" s="9"/>
    </row>
    <row r="23" spans="1:17" ht="15.75">
      <c r="A23" s="29" t="s">
        <v>29</v>
      </c>
      <c r="B23" s="30"/>
      <c r="C23" s="31"/>
      <c r="D23" s="32">
        <f t="shared" ref="D23:N23" si="8">SUM(D24:D24)</f>
        <v>0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1787433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8"/>
        <v>0</v>
      </c>
      <c r="O23" s="32">
        <f>SUM(D23:N23)</f>
        <v>1787433</v>
      </c>
      <c r="P23" s="45">
        <f t="shared" si="1"/>
        <v>833.3020979020979</v>
      </c>
      <c r="Q23" s="10"/>
    </row>
    <row r="24" spans="1:17">
      <c r="A24" s="12"/>
      <c r="B24" s="25">
        <v>343.6</v>
      </c>
      <c r="C24" s="20" t="s">
        <v>95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1787433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9">SUM(D24:N24)</f>
        <v>1787433</v>
      </c>
      <c r="P24" s="47">
        <f t="shared" si="1"/>
        <v>833.3020979020979</v>
      </c>
      <c r="Q24" s="9"/>
    </row>
    <row r="25" spans="1:17" ht="15.75">
      <c r="A25" s="29" t="s">
        <v>30</v>
      </c>
      <c r="B25" s="30"/>
      <c r="C25" s="31"/>
      <c r="D25" s="32">
        <f t="shared" ref="D25:N25" si="10">SUM(D26:D27)</f>
        <v>20154</v>
      </c>
      <c r="E25" s="32">
        <f t="shared" si="10"/>
        <v>0</v>
      </c>
      <c r="F25" s="32">
        <f t="shared" si="10"/>
        <v>0</v>
      </c>
      <c r="G25" s="32">
        <f t="shared" si="10"/>
        <v>0</v>
      </c>
      <c r="H25" s="32">
        <f t="shared" si="10"/>
        <v>0</v>
      </c>
      <c r="I25" s="32">
        <f t="shared" si="10"/>
        <v>0</v>
      </c>
      <c r="J25" s="32">
        <f t="shared" si="10"/>
        <v>0</v>
      </c>
      <c r="K25" s="32">
        <f t="shared" si="10"/>
        <v>0</v>
      </c>
      <c r="L25" s="32">
        <f t="shared" si="10"/>
        <v>0</v>
      </c>
      <c r="M25" s="32">
        <f t="shared" si="10"/>
        <v>0</v>
      </c>
      <c r="N25" s="32">
        <f t="shared" si="10"/>
        <v>0</v>
      </c>
      <c r="O25" s="32">
        <f>SUM(D25:N25)</f>
        <v>20154</v>
      </c>
      <c r="P25" s="45">
        <f t="shared" si="1"/>
        <v>9.395804195804196</v>
      </c>
      <c r="Q25" s="10"/>
    </row>
    <row r="26" spans="1:17">
      <c r="A26" s="13"/>
      <c r="B26" s="39">
        <v>351.5</v>
      </c>
      <c r="C26" s="21" t="s">
        <v>56</v>
      </c>
      <c r="D26" s="46">
        <v>16001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7" si="11">SUM(D26:N26)</f>
        <v>16001</v>
      </c>
      <c r="P26" s="47">
        <f t="shared" si="1"/>
        <v>7.4596736596736593</v>
      </c>
      <c r="Q26" s="9"/>
    </row>
    <row r="27" spans="1:17">
      <c r="A27" s="13"/>
      <c r="B27" s="39">
        <v>354</v>
      </c>
      <c r="C27" s="21" t="s">
        <v>38</v>
      </c>
      <c r="D27" s="46">
        <v>4153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1"/>
        <v>4153</v>
      </c>
      <c r="P27" s="47">
        <f t="shared" si="1"/>
        <v>1.9361305361305361</v>
      </c>
      <c r="Q27" s="9"/>
    </row>
    <row r="28" spans="1:17" ht="15.75">
      <c r="A28" s="29" t="s">
        <v>3</v>
      </c>
      <c r="B28" s="30"/>
      <c r="C28" s="31"/>
      <c r="D28" s="32">
        <f t="shared" ref="D28:N28" si="12">SUM(D29:D33)</f>
        <v>64677</v>
      </c>
      <c r="E28" s="32">
        <f t="shared" si="12"/>
        <v>3735</v>
      </c>
      <c r="F28" s="32">
        <f t="shared" si="12"/>
        <v>0</v>
      </c>
      <c r="G28" s="32">
        <f t="shared" si="12"/>
        <v>0</v>
      </c>
      <c r="H28" s="32">
        <f t="shared" si="12"/>
        <v>0</v>
      </c>
      <c r="I28" s="32">
        <f t="shared" si="12"/>
        <v>16934</v>
      </c>
      <c r="J28" s="32">
        <f t="shared" si="12"/>
        <v>0</v>
      </c>
      <c r="K28" s="32">
        <f t="shared" si="12"/>
        <v>-207099</v>
      </c>
      <c r="L28" s="32">
        <f t="shared" si="12"/>
        <v>0</v>
      </c>
      <c r="M28" s="32">
        <f t="shared" si="12"/>
        <v>0</v>
      </c>
      <c r="N28" s="32">
        <f t="shared" si="12"/>
        <v>0</v>
      </c>
      <c r="O28" s="32">
        <f>SUM(D28:N28)</f>
        <v>-121753</v>
      </c>
      <c r="P28" s="45">
        <f t="shared" si="1"/>
        <v>-56.761305361305361</v>
      </c>
      <c r="Q28" s="10"/>
    </row>
    <row r="29" spans="1:17">
      <c r="A29" s="12"/>
      <c r="B29" s="25">
        <v>361.1</v>
      </c>
      <c r="C29" s="20" t="s">
        <v>39</v>
      </c>
      <c r="D29" s="46">
        <v>10995</v>
      </c>
      <c r="E29" s="46">
        <v>3735</v>
      </c>
      <c r="F29" s="46">
        <v>0</v>
      </c>
      <c r="G29" s="46">
        <v>0</v>
      </c>
      <c r="H29" s="46">
        <v>0</v>
      </c>
      <c r="I29" s="46">
        <v>1758</v>
      </c>
      <c r="J29" s="46">
        <v>0</v>
      </c>
      <c r="K29" s="46">
        <v>8</v>
      </c>
      <c r="L29" s="46">
        <v>0</v>
      </c>
      <c r="M29" s="46">
        <v>0</v>
      </c>
      <c r="N29" s="46">
        <v>0</v>
      </c>
      <c r="O29" s="46">
        <f>SUM(D29:N29)</f>
        <v>16496</v>
      </c>
      <c r="P29" s="47">
        <f t="shared" si="1"/>
        <v>7.6904428904428901</v>
      </c>
      <c r="Q29" s="9"/>
    </row>
    <row r="30" spans="1:17">
      <c r="A30" s="12"/>
      <c r="B30" s="25">
        <v>361.3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-243107</v>
      </c>
      <c r="L30" s="46">
        <v>0</v>
      </c>
      <c r="M30" s="46">
        <v>0</v>
      </c>
      <c r="N30" s="46">
        <v>0</v>
      </c>
      <c r="O30" s="46">
        <f t="shared" ref="O30:O35" si="13">SUM(D30:N30)</f>
        <v>-243107</v>
      </c>
      <c r="P30" s="47">
        <f t="shared" si="1"/>
        <v>-113.33659673659673</v>
      </c>
      <c r="Q30" s="9"/>
    </row>
    <row r="31" spans="1:17">
      <c r="A31" s="12"/>
      <c r="B31" s="25">
        <v>366</v>
      </c>
      <c r="C31" s="20" t="s">
        <v>57</v>
      </c>
      <c r="D31" s="46">
        <v>1430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3"/>
        <v>1430</v>
      </c>
      <c r="P31" s="47">
        <f t="shared" si="1"/>
        <v>0.66666666666666663</v>
      </c>
      <c r="Q31" s="9"/>
    </row>
    <row r="32" spans="1:17">
      <c r="A32" s="12"/>
      <c r="B32" s="25">
        <v>368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36000</v>
      </c>
      <c r="L32" s="46">
        <v>0</v>
      </c>
      <c r="M32" s="46">
        <v>0</v>
      </c>
      <c r="N32" s="46">
        <v>0</v>
      </c>
      <c r="O32" s="46">
        <f t="shared" si="13"/>
        <v>36000</v>
      </c>
      <c r="P32" s="47">
        <f t="shared" si="1"/>
        <v>16.783216783216783</v>
      </c>
      <c r="Q32" s="9"/>
    </row>
    <row r="33" spans="1:120">
      <c r="A33" s="12"/>
      <c r="B33" s="25">
        <v>369.9</v>
      </c>
      <c r="C33" s="20" t="s">
        <v>44</v>
      </c>
      <c r="D33" s="46">
        <v>52252</v>
      </c>
      <c r="E33" s="46">
        <v>0</v>
      </c>
      <c r="F33" s="46">
        <v>0</v>
      </c>
      <c r="G33" s="46">
        <v>0</v>
      </c>
      <c r="H33" s="46">
        <v>0</v>
      </c>
      <c r="I33" s="46">
        <v>15176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3"/>
        <v>67428</v>
      </c>
      <c r="P33" s="47">
        <f t="shared" si="1"/>
        <v>31.434965034965035</v>
      </c>
      <c r="Q33" s="9"/>
    </row>
    <row r="34" spans="1:120" ht="15.75">
      <c r="A34" s="29" t="s">
        <v>31</v>
      </c>
      <c r="B34" s="30"/>
      <c r="C34" s="31"/>
      <c r="D34" s="32">
        <f t="shared" ref="D34:N34" si="14">SUM(D35:D35)</f>
        <v>296620</v>
      </c>
      <c r="E34" s="32">
        <f t="shared" si="14"/>
        <v>0</v>
      </c>
      <c r="F34" s="32">
        <f t="shared" si="14"/>
        <v>0</v>
      </c>
      <c r="G34" s="32">
        <f t="shared" si="14"/>
        <v>0</v>
      </c>
      <c r="H34" s="32">
        <f t="shared" si="14"/>
        <v>0</v>
      </c>
      <c r="I34" s="32">
        <f t="shared" si="14"/>
        <v>0</v>
      </c>
      <c r="J34" s="32">
        <f t="shared" si="14"/>
        <v>0</v>
      </c>
      <c r="K34" s="32">
        <f t="shared" si="14"/>
        <v>0</v>
      </c>
      <c r="L34" s="32">
        <f t="shared" si="14"/>
        <v>0</v>
      </c>
      <c r="M34" s="32">
        <f t="shared" si="14"/>
        <v>0</v>
      </c>
      <c r="N34" s="32">
        <f t="shared" si="14"/>
        <v>0</v>
      </c>
      <c r="O34" s="32">
        <f t="shared" si="13"/>
        <v>296620</v>
      </c>
      <c r="P34" s="45">
        <f t="shared" si="1"/>
        <v>138.28438228438227</v>
      </c>
      <c r="Q34" s="9"/>
    </row>
    <row r="35" spans="1:120" ht="15.75" thickBot="1">
      <c r="A35" s="12"/>
      <c r="B35" s="25">
        <v>381</v>
      </c>
      <c r="C35" s="20" t="s">
        <v>45</v>
      </c>
      <c r="D35" s="46">
        <v>296620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3"/>
        <v>296620</v>
      </c>
      <c r="P35" s="47">
        <f t="shared" si="1"/>
        <v>138.28438228438227</v>
      </c>
      <c r="Q35" s="9"/>
    </row>
    <row r="36" spans="1:120" ht="16.5" thickBot="1">
      <c r="A36" s="14" t="s">
        <v>35</v>
      </c>
      <c r="B36" s="23"/>
      <c r="C36" s="22"/>
      <c r="D36" s="15">
        <f t="shared" ref="D36:N36" si="15">SUM(D5,D11,D16,D23,D25,D28,D34)</f>
        <v>5957581</v>
      </c>
      <c r="E36" s="15">
        <f t="shared" si="15"/>
        <v>824796</v>
      </c>
      <c r="F36" s="15">
        <f t="shared" si="15"/>
        <v>0</v>
      </c>
      <c r="G36" s="15">
        <f t="shared" si="15"/>
        <v>0</v>
      </c>
      <c r="H36" s="15">
        <f t="shared" si="15"/>
        <v>0</v>
      </c>
      <c r="I36" s="15">
        <f t="shared" si="15"/>
        <v>1804367</v>
      </c>
      <c r="J36" s="15">
        <f t="shared" si="15"/>
        <v>0</v>
      </c>
      <c r="K36" s="15">
        <f t="shared" si="15"/>
        <v>-207099</v>
      </c>
      <c r="L36" s="15">
        <f t="shared" si="15"/>
        <v>0</v>
      </c>
      <c r="M36" s="15">
        <f t="shared" si="15"/>
        <v>0</v>
      </c>
      <c r="N36" s="15">
        <f t="shared" si="15"/>
        <v>0</v>
      </c>
      <c r="O36" s="15">
        <f>SUM(D36:N36)</f>
        <v>8379645</v>
      </c>
      <c r="P36" s="38">
        <f t="shared" si="1"/>
        <v>3906.5944055944055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8" t="s">
        <v>116</v>
      </c>
      <c r="N38" s="48"/>
      <c r="O38" s="48"/>
      <c r="P38" s="43">
        <v>2145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3169522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3169522</v>
      </c>
      <c r="O5" s="33">
        <f t="shared" ref="O5:O39" si="2">(N5/O$41)</f>
        <v>1570.6253716551041</v>
      </c>
      <c r="P5" s="6"/>
    </row>
    <row r="6" spans="1:133">
      <c r="A6" s="12"/>
      <c r="B6" s="25">
        <v>311</v>
      </c>
      <c r="C6" s="20" t="s">
        <v>2</v>
      </c>
      <c r="D6" s="46">
        <v>2847751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2847751</v>
      </c>
      <c r="O6" s="47">
        <f t="shared" si="2"/>
        <v>1411.1749256689791</v>
      </c>
      <c r="P6" s="9"/>
    </row>
    <row r="7" spans="1:133">
      <c r="A7" s="12"/>
      <c r="B7" s="25">
        <v>312.41000000000003</v>
      </c>
      <c r="C7" s="20" t="s">
        <v>10</v>
      </c>
      <c r="D7" s="46">
        <v>89842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89842</v>
      </c>
      <c r="O7" s="47">
        <f t="shared" si="2"/>
        <v>44.5203171456888</v>
      </c>
      <c r="P7" s="9"/>
    </row>
    <row r="8" spans="1:133">
      <c r="A8" s="12"/>
      <c r="B8" s="25">
        <v>315</v>
      </c>
      <c r="C8" s="20" t="s">
        <v>73</v>
      </c>
      <c r="D8" s="46">
        <v>137167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137167</v>
      </c>
      <c r="O8" s="47">
        <f t="shared" si="2"/>
        <v>67.971754212091184</v>
      </c>
      <c r="P8" s="9"/>
    </row>
    <row r="9" spans="1:133">
      <c r="A9" s="12"/>
      <c r="B9" s="25">
        <v>316</v>
      </c>
      <c r="C9" s="20" t="s">
        <v>74</v>
      </c>
      <c r="D9" s="46">
        <v>94762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94762</v>
      </c>
      <c r="O9" s="47">
        <f t="shared" si="2"/>
        <v>46.958374628344899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403000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403000</v>
      </c>
      <c r="O10" s="45">
        <f t="shared" si="2"/>
        <v>199.70267591674926</v>
      </c>
      <c r="P10" s="10"/>
    </row>
    <row r="11" spans="1:133">
      <c r="A11" s="12"/>
      <c r="B11" s="25">
        <v>322</v>
      </c>
      <c r="C11" s="20" t="s">
        <v>0</v>
      </c>
      <c r="D11" s="46">
        <v>114637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114637</v>
      </c>
      <c r="O11" s="47">
        <f t="shared" si="2"/>
        <v>56.807234886025768</v>
      </c>
      <c r="P11" s="9"/>
    </row>
    <row r="12" spans="1:133">
      <c r="A12" s="12"/>
      <c r="B12" s="25">
        <v>323.10000000000002</v>
      </c>
      <c r="C12" s="20" t="s">
        <v>14</v>
      </c>
      <c r="D12" s="46">
        <v>274271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274271</v>
      </c>
      <c r="O12" s="47">
        <f t="shared" si="2"/>
        <v>135.91228939544104</v>
      </c>
      <c r="P12" s="9"/>
    </row>
    <row r="13" spans="1:133">
      <c r="A13" s="12"/>
      <c r="B13" s="25">
        <v>323.39999999999998</v>
      </c>
      <c r="C13" s="20" t="s">
        <v>15</v>
      </c>
      <c r="D13" s="46">
        <v>6484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6484</v>
      </c>
      <c r="O13" s="47">
        <f t="shared" si="2"/>
        <v>3.2130822596630328</v>
      </c>
      <c r="P13" s="9"/>
    </row>
    <row r="14" spans="1:133">
      <c r="A14" s="12"/>
      <c r="B14" s="25">
        <v>323.7</v>
      </c>
      <c r="C14" s="20" t="s">
        <v>16</v>
      </c>
      <c r="D14" s="46">
        <v>7608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7608</v>
      </c>
      <c r="O14" s="47">
        <f t="shared" si="2"/>
        <v>3.7700693756194252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210905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210905</v>
      </c>
      <c r="O15" s="45">
        <f t="shared" si="2"/>
        <v>104.51189296333003</v>
      </c>
      <c r="P15" s="10"/>
    </row>
    <row r="16" spans="1:133">
      <c r="A16" s="12"/>
      <c r="B16" s="25">
        <v>335.12</v>
      </c>
      <c r="C16" s="20" t="s">
        <v>75</v>
      </c>
      <c r="D16" s="46">
        <v>44330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44330</v>
      </c>
      <c r="O16" s="47">
        <f t="shared" si="2"/>
        <v>21.967294350842419</v>
      </c>
      <c r="P16" s="9"/>
    </row>
    <row r="17" spans="1:16">
      <c r="A17" s="12"/>
      <c r="B17" s="25">
        <v>335.15</v>
      </c>
      <c r="C17" s="20" t="s">
        <v>76</v>
      </c>
      <c r="D17" s="46">
        <v>2293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2293</v>
      </c>
      <c r="O17" s="47">
        <f t="shared" si="2"/>
        <v>1.1362735381565907</v>
      </c>
      <c r="P17" s="9"/>
    </row>
    <row r="18" spans="1:16">
      <c r="A18" s="12"/>
      <c r="B18" s="25">
        <v>335.18</v>
      </c>
      <c r="C18" s="20" t="s">
        <v>77</v>
      </c>
      <c r="D18" s="46">
        <v>137891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137891</v>
      </c>
      <c r="O18" s="47">
        <f t="shared" si="2"/>
        <v>68.330525272547078</v>
      </c>
      <c r="P18" s="9"/>
    </row>
    <row r="19" spans="1:16">
      <c r="A19" s="12"/>
      <c r="B19" s="25">
        <v>335.49</v>
      </c>
      <c r="C19" s="20" t="s">
        <v>22</v>
      </c>
      <c r="D19" s="46">
        <v>1840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1840</v>
      </c>
      <c r="O19" s="47">
        <f t="shared" si="2"/>
        <v>0.91179385530227952</v>
      </c>
      <c r="P19" s="9"/>
    </row>
    <row r="20" spans="1:16">
      <c r="A20" s="12"/>
      <c r="B20" s="25">
        <v>337.2</v>
      </c>
      <c r="C20" s="20" t="s">
        <v>23</v>
      </c>
      <c r="D20" s="46">
        <v>12089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12089</v>
      </c>
      <c r="O20" s="47">
        <f t="shared" si="2"/>
        <v>5.9905847373637267</v>
      </c>
      <c r="P20" s="9"/>
    </row>
    <row r="21" spans="1:16">
      <c r="A21" s="12"/>
      <c r="B21" s="25">
        <v>338</v>
      </c>
      <c r="C21" s="20" t="s">
        <v>24</v>
      </c>
      <c r="D21" s="46">
        <v>12462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12462</v>
      </c>
      <c r="O21" s="47">
        <f t="shared" si="2"/>
        <v>6.1754212091179381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SUM(D23:D25)</f>
        <v>124381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1627708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1752089</v>
      </c>
      <c r="O22" s="45">
        <f t="shared" si="2"/>
        <v>868.23042616451937</v>
      </c>
      <c r="P22" s="10"/>
    </row>
    <row r="23" spans="1:16">
      <c r="A23" s="12"/>
      <c r="B23" s="25">
        <v>342.1</v>
      </c>
      <c r="C23" s="20" t="s">
        <v>32</v>
      </c>
      <c r="D23" s="46">
        <v>124381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124381</v>
      </c>
      <c r="O23" s="47">
        <f t="shared" si="2"/>
        <v>61.635777998017836</v>
      </c>
      <c r="P23" s="9"/>
    </row>
    <row r="24" spans="1:16">
      <c r="A24" s="12"/>
      <c r="B24" s="25">
        <v>343.3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864022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864022</v>
      </c>
      <c r="O24" s="47">
        <f t="shared" si="2"/>
        <v>428.15758176412288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763686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763686</v>
      </c>
      <c r="O25" s="47">
        <f t="shared" si="2"/>
        <v>378.4370664023786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SUM(D27:D28)</f>
        <v>26792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23126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49918</v>
      </c>
      <c r="O26" s="45">
        <f t="shared" si="2"/>
        <v>24.736372646184339</v>
      </c>
      <c r="P26" s="10"/>
    </row>
    <row r="27" spans="1:16">
      <c r="A27" s="13"/>
      <c r="B27" s="39">
        <v>351.5</v>
      </c>
      <c r="C27" s="21" t="s">
        <v>56</v>
      </c>
      <c r="D27" s="46">
        <v>12618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12618</v>
      </c>
      <c r="O27" s="47">
        <f t="shared" si="2"/>
        <v>6.2527254707631315</v>
      </c>
      <c r="P27" s="9"/>
    </row>
    <row r="28" spans="1:16">
      <c r="A28" s="13"/>
      <c r="B28" s="39">
        <v>354</v>
      </c>
      <c r="C28" s="21" t="s">
        <v>38</v>
      </c>
      <c r="D28" s="46">
        <v>14174</v>
      </c>
      <c r="E28" s="46">
        <v>0</v>
      </c>
      <c r="F28" s="46">
        <v>0</v>
      </c>
      <c r="G28" s="46">
        <v>0</v>
      </c>
      <c r="H28" s="46">
        <v>0</v>
      </c>
      <c r="I28" s="46">
        <v>23126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37300</v>
      </c>
      <c r="O28" s="47">
        <f t="shared" si="2"/>
        <v>18.483647175421208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SUM(D30:D36)</f>
        <v>93838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198399</v>
      </c>
      <c r="J29" s="32">
        <f t="shared" si="7"/>
        <v>0</v>
      </c>
      <c r="K29" s="32">
        <f t="shared" si="7"/>
        <v>167081</v>
      </c>
      <c r="L29" s="32">
        <f t="shared" si="7"/>
        <v>0</v>
      </c>
      <c r="M29" s="32">
        <f t="shared" si="7"/>
        <v>0</v>
      </c>
      <c r="N29" s="32">
        <f t="shared" si="1"/>
        <v>459318</v>
      </c>
      <c r="O29" s="45">
        <f t="shared" si="2"/>
        <v>227.61050545094153</v>
      </c>
      <c r="P29" s="10"/>
    </row>
    <row r="30" spans="1:16">
      <c r="A30" s="12"/>
      <c r="B30" s="25">
        <v>361.1</v>
      </c>
      <c r="C30" s="20" t="s">
        <v>39</v>
      </c>
      <c r="D30" s="46">
        <v>27178</v>
      </c>
      <c r="E30" s="46">
        <v>0</v>
      </c>
      <c r="F30" s="46">
        <v>0</v>
      </c>
      <c r="G30" s="46">
        <v>0</v>
      </c>
      <c r="H30" s="46">
        <v>0</v>
      </c>
      <c r="I30" s="46">
        <v>25017</v>
      </c>
      <c r="J30" s="46">
        <v>0</v>
      </c>
      <c r="K30" s="46">
        <v>15</v>
      </c>
      <c r="L30" s="46">
        <v>0</v>
      </c>
      <c r="M30" s="46">
        <v>0</v>
      </c>
      <c r="N30" s="46">
        <f t="shared" si="1"/>
        <v>52210</v>
      </c>
      <c r="O30" s="47">
        <f t="shared" si="2"/>
        <v>25.872150644202179</v>
      </c>
      <c r="P30" s="9"/>
    </row>
    <row r="31" spans="1:16">
      <c r="A31" s="12"/>
      <c r="B31" s="25">
        <v>361.2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32171</v>
      </c>
      <c r="L31" s="46">
        <v>0</v>
      </c>
      <c r="M31" s="46">
        <v>0</v>
      </c>
      <c r="N31" s="46">
        <f t="shared" ref="N31:N36" si="8">SUM(D31:M31)</f>
        <v>32171</v>
      </c>
      <c r="O31" s="47">
        <f t="shared" si="2"/>
        <v>15.942021803766105</v>
      </c>
      <c r="P31" s="9"/>
    </row>
    <row r="32" spans="1:16">
      <c r="A32" s="12"/>
      <c r="B32" s="25">
        <v>361.3</v>
      </c>
      <c r="C32" s="20" t="s">
        <v>41</v>
      </c>
      <c r="D32" s="46">
        <v>2902</v>
      </c>
      <c r="E32" s="46">
        <v>0</v>
      </c>
      <c r="F32" s="46">
        <v>0</v>
      </c>
      <c r="G32" s="46">
        <v>0</v>
      </c>
      <c r="H32" s="46">
        <v>0</v>
      </c>
      <c r="I32" s="46">
        <v>3174</v>
      </c>
      <c r="J32" s="46">
        <v>0</v>
      </c>
      <c r="K32" s="46">
        <v>68129</v>
      </c>
      <c r="L32" s="46">
        <v>0</v>
      </c>
      <c r="M32" s="46">
        <v>0</v>
      </c>
      <c r="N32" s="46">
        <f t="shared" si="8"/>
        <v>74205</v>
      </c>
      <c r="O32" s="47">
        <f t="shared" si="2"/>
        <v>36.77155599603568</v>
      </c>
      <c r="P32" s="9"/>
    </row>
    <row r="33" spans="1:119">
      <c r="A33" s="12"/>
      <c r="B33" s="25">
        <v>364</v>
      </c>
      <c r="C33" s="20" t="s">
        <v>78</v>
      </c>
      <c r="D33" s="46">
        <v>3000</v>
      </c>
      <c r="E33" s="46">
        <v>0</v>
      </c>
      <c r="F33" s="46">
        <v>0</v>
      </c>
      <c r="G33" s="46">
        <v>0</v>
      </c>
      <c r="H33" s="46">
        <v>0</v>
      </c>
      <c r="I33" s="46">
        <v>6000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9000</v>
      </c>
      <c r="O33" s="47">
        <f t="shared" si="2"/>
        <v>4.4598612487611495</v>
      </c>
      <c r="P33" s="9"/>
    </row>
    <row r="34" spans="1:119">
      <c r="A34" s="12"/>
      <c r="B34" s="25">
        <v>366</v>
      </c>
      <c r="C34" s="20" t="s">
        <v>57</v>
      </c>
      <c r="D34" s="46">
        <v>28492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28492</v>
      </c>
      <c r="O34" s="47">
        <f t="shared" si="2"/>
        <v>14.118929633300297</v>
      </c>
      <c r="P34" s="9"/>
    </row>
    <row r="35" spans="1:119">
      <c r="A35" s="12"/>
      <c r="B35" s="25">
        <v>368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66766</v>
      </c>
      <c r="L35" s="46">
        <v>0</v>
      </c>
      <c r="M35" s="46">
        <v>0</v>
      </c>
      <c r="N35" s="46">
        <f t="shared" si="8"/>
        <v>66766</v>
      </c>
      <c r="O35" s="47">
        <f t="shared" si="2"/>
        <v>33.085232903865212</v>
      </c>
      <c r="P35" s="9"/>
    </row>
    <row r="36" spans="1:119">
      <c r="A36" s="12"/>
      <c r="B36" s="25">
        <v>369.9</v>
      </c>
      <c r="C36" s="20" t="s">
        <v>44</v>
      </c>
      <c r="D36" s="46">
        <v>32266</v>
      </c>
      <c r="E36" s="46">
        <v>0</v>
      </c>
      <c r="F36" s="46">
        <v>0</v>
      </c>
      <c r="G36" s="46">
        <v>0</v>
      </c>
      <c r="H36" s="46">
        <v>0</v>
      </c>
      <c r="I36" s="46">
        <v>164208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196474</v>
      </c>
      <c r="O36" s="47">
        <f t="shared" si="2"/>
        <v>97.360753221010896</v>
      </c>
      <c r="P36" s="9"/>
    </row>
    <row r="37" spans="1:119" ht="15.75">
      <c r="A37" s="29" t="s">
        <v>31</v>
      </c>
      <c r="B37" s="30"/>
      <c r="C37" s="31"/>
      <c r="D37" s="32">
        <f t="shared" ref="D37:M37" si="9">SUM(D38:D38)</f>
        <v>285000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285000</v>
      </c>
      <c r="O37" s="45">
        <f t="shared" si="2"/>
        <v>141.22893954410307</v>
      </c>
      <c r="P37" s="9"/>
    </row>
    <row r="38" spans="1:119" ht="15.75" thickBot="1">
      <c r="A38" s="12"/>
      <c r="B38" s="25">
        <v>382</v>
      </c>
      <c r="C38" s="20" t="s">
        <v>62</v>
      </c>
      <c r="D38" s="46">
        <v>285000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285000</v>
      </c>
      <c r="O38" s="47">
        <f t="shared" si="2"/>
        <v>141.22893954410307</v>
      </c>
      <c r="P38" s="9"/>
    </row>
    <row r="39" spans="1:119" ht="16.5" thickBot="1">
      <c r="A39" s="14" t="s">
        <v>35</v>
      </c>
      <c r="B39" s="23"/>
      <c r="C39" s="22"/>
      <c r="D39" s="15">
        <f t="shared" ref="D39:M39" si="10">SUM(D5,D10,D15,D22,D26,D29,D37)</f>
        <v>4313438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1849233</v>
      </c>
      <c r="J39" s="15">
        <f t="shared" si="10"/>
        <v>0</v>
      </c>
      <c r="K39" s="15">
        <f t="shared" si="10"/>
        <v>167081</v>
      </c>
      <c r="L39" s="15">
        <f t="shared" si="10"/>
        <v>0</v>
      </c>
      <c r="M39" s="15">
        <f t="shared" si="10"/>
        <v>0</v>
      </c>
      <c r="N39" s="15">
        <f>SUM(D39:M39)</f>
        <v>6329752</v>
      </c>
      <c r="O39" s="38">
        <f t="shared" si="2"/>
        <v>3136.6461843409315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79</v>
      </c>
      <c r="M41" s="48"/>
      <c r="N41" s="48"/>
      <c r="O41" s="43">
        <v>2018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3130192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3130192</v>
      </c>
      <c r="O5" s="33">
        <f t="shared" ref="O5:O41" si="2">(N5/O$43)</f>
        <v>1551.904809122459</v>
      </c>
      <c r="P5" s="6"/>
    </row>
    <row r="6" spans="1:133">
      <c r="A6" s="12"/>
      <c r="B6" s="25">
        <v>311</v>
      </c>
      <c r="C6" s="20" t="s">
        <v>2</v>
      </c>
      <c r="D6" s="46">
        <v>2819357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2819357</v>
      </c>
      <c r="O6" s="47">
        <f t="shared" si="2"/>
        <v>1397.797223599405</v>
      </c>
      <c r="P6" s="9"/>
    </row>
    <row r="7" spans="1:133">
      <c r="A7" s="12"/>
      <c r="B7" s="25">
        <v>312.41000000000003</v>
      </c>
      <c r="C7" s="20" t="s">
        <v>10</v>
      </c>
      <c r="D7" s="46">
        <v>90957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90957</v>
      </c>
      <c r="O7" s="47">
        <f t="shared" si="2"/>
        <v>45.095190877540901</v>
      </c>
      <c r="P7" s="9"/>
    </row>
    <row r="8" spans="1:133">
      <c r="A8" s="12"/>
      <c r="B8" s="25">
        <v>315</v>
      </c>
      <c r="C8" s="20" t="s">
        <v>11</v>
      </c>
      <c r="D8" s="46">
        <v>133597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133597</v>
      </c>
      <c r="O8" s="47">
        <f t="shared" si="2"/>
        <v>66.235498264749623</v>
      </c>
      <c r="P8" s="9"/>
    </row>
    <row r="9" spans="1:133">
      <c r="A9" s="12"/>
      <c r="B9" s="25">
        <v>316</v>
      </c>
      <c r="C9" s="20" t="s">
        <v>12</v>
      </c>
      <c r="D9" s="46">
        <v>86281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86281</v>
      </c>
      <c r="O9" s="47">
        <f t="shared" si="2"/>
        <v>42.77689638076351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437507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437507</v>
      </c>
      <c r="O10" s="45">
        <f t="shared" si="2"/>
        <v>216.90976698066436</v>
      </c>
      <c r="P10" s="10"/>
    </row>
    <row r="11" spans="1:133">
      <c r="A11" s="12"/>
      <c r="B11" s="25">
        <v>322</v>
      </c>
      <c r="C11" s="20" t="s">
        <v>0</v>
      </c>
      <c r="D11" s="46">
        <v>132454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132454</v>
      </c>
      <c r="O11" s="47">
        <f t="shared" si="2"/>
        <v>65.668815071888943</v>
      </c>
      <c r="P11" s="9"/>
    </row>
    <row r="12" spans="1:133">
      <c r="A12" s="12"/>
      <c r="B12" s="25">
        <v>323.10000000000002</v>
      </c>
      <c r="C12" s="20" t="s">
        <v>14</v>
      </c>
      <c r="D12" s="46">
        <v>286814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286814</v>
      </c>
      <c r="O12" s="47">
        <f t="shared" si="2"/>
        <v>142.19831432821022</v>
      </c>
      <c r="P12" s="9"/>
    </row>
    <row r="13" spans="1:133">
      <c r="A13" s="12"/>
      <c r="B13" s="25">
        <v>323.39999999999998</v>
      </c>
      <c r="C13" s="20" t="s">
        <v>15</v>
      </c>
      <c r="D13" s="46">
        <v>8084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8084</v>
      </c>
      <c r="O13" s="47">
        <f t="shared" si="2"/>
        <v>4.0079325731284081</v>
      </c>
      <c r="P13" s="9"/>
    </row>
    <row r="14" spans="1:133">
      <c r="A14" s="12"/>
      <c r="B14" s="25">
        <v>323.7</v>
      </c>
      <c r="C14" s="20" t="s">
        <v>16</v>
      </c>
      <c r="D14" s="46">
        <v>10155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10155</v>
      </c>
      <c r="O14" s="47">
        <f t="shared" si="2"/>
        <v>5.0347050074367869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SUM(D16:D23)</f>
        <v>387833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387833</v>
      </c>
      <c r="O15" s="45">
        <f t="shared" si="2"/>
        <v>192.28210213187901</v>
      </c>
      <c r="P15" s="10"/>
    </row>
    <row r="16" spans="1:133">
      <c r="A16" s="12"/>
      <c r="B16" s="25">
        <v>334.2</v>
      </c>
      <c r="C16" s="20" t="s">
        <v>18</v>
      </c>
      <c r="D16" s="46">
        <v>1390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1390</v>
      </c>
      <c r="O16" s="47">
        <f t="shared" si="2"/>
        <v>0.68914229053049081</v>
      </c>
      <c r="P16" s="9"/>
    </row>
    <row r="17" spans="1:16">
      <c r="A17" s="12"/>
      <c r="B17" s="25">
        <v>334.9</v>
      </c>
      <c r="C17" s="20" t="s">
        <v>61</v>
      </c>
      <c r="D17" s="46">
        <v>26000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26000</v>
      </c>
      <c r="O17" s="47">
        <f t="shared" si="2"/>
        <v>12.890431333663857</v>
      </c>
      <c r="P17" s="9"/>
    </row>
    <row r="18" spans="1:16">
      <c r="A18" s="12"/>
      <c r="B18" s="25">
        <v>335.12</v>
      </c>
      <c r="C18" s="20" t="s">
        <v>19</v>
      </c>
      <c r="D18" s="46">
        <v>40294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40294</v>
      </c>
      <c r="O18" s="47">
        <f t="shared" si="2"/>
        <v>19.977193852255827</v>
      </c>
      <c r="P18" s="9"/>
    </row>
    <row r="19" spans="1:16">
      <c r="A19" s="12"/>
      <c r="B19" s="25">
        <v>335.15</v>
      </c>
      <c r="C19" s="20" t="s">
        <v>20</v>
      </c>
      <c r="D19" s="46">
        <v>2416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2416</v>
      </c>
      <c r="O19" s="47">
        <f t="shared" si="2"/>
        <v>1.1978185423896877</v>
      </c>
      <c r="P19" s="9"/>
    </row>
    <row r="20" spans="1:16">
      <c r="A20" s="12"/>
      <c r="B20" s="25">
        <v>335.18</v>
      </c>
      <c r="C20" s="20" t="s">
        <v>21</v>
      </c>
      <c r="D20" s="46">
        <v>130754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130754</v>
      </c>
      <c r="O20" s="47">
        <f t="shared" si="2"/>
        <v>64.825979176995531</v>
      </c>
      <c r="P20" s="9"/>
    </row>
    <row r="21" spans="1:16">
      <c r="A21" s="12"/>
      <c r="B21" s="25">
        <v>335.49</v>
      </c>
      <c r="C21" s="20" t="s">
        <v>22</v>
      </c>
      <c r="D21" s="46">
        <v>1795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1795</v>
      </c>
      <c r="O21" s="47">
        <f t="shared" si="2"/>
        <v>0.88993554784333173</v>
      </c>
      <c r="P21" s="9"/>
    </row>
    <row r="22" spans="1:16">
      <c r="A22" s="12"/>
      <c r="B22" s="25">
        <v>337.2</v>
      </c>
      <c r="C22" s="20" t="s">
        <v>23</v>
      </c>
      <c r="D22" s="46">
        <v>172057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172057</v>
      </c>
      <c r="O22" s="47">
        <f t="shared" si="2"/>
        <v>85.303420922161621</v>
      </c>
      <c r="P22" s="9"/>
    </row>
    <row r="23" spans="1:16">
      <c r="A23" s="12"/>
      <c r="B23" s="25">
        <v>338</v>
      </c>
      <c r="C23" s="20" t="s">
        <v>24</v>
      </c>
      <c r="D23" s="46">
        <v>13127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13127</v>
      </c>
      <c r="O23" s="47">
        <f t="shared" si="2"/>
        <v>6.5081804660386711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SUM(D25:D27)</f>
        <v>132881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1519516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1652397</v>
      </c>
      <c r="O24" s="45">
        <f t="shared" si="2"/>
        <v>819.23500247892912</v>
      </c>
      <c r="P24" s="10"/>
    </row>
    <row r="25" spans="1:16">
      <c r="A25" s="12"/>
      <c r="B25" s="25">
        <v>342.1</v>
      </c>
      <c r="C25" s="20" t="s">
        <v>32</v>
      </c>
      <c r="D25" s="46">
        <v>132881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132881</v>
      </c>
      <c r="O25" s="47">
        <f t="shared" si="2"/>
        <v>65.880515617253351</v>
      </c>
      <c r="P25" s="9"/>
    </row>
    <row r="26" spans="1:16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805036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805036</v>
      </c>
      <c r="O26" s="47">
        <f t="shared" si="2"/>
        <v>399.12543381259297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714480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714480</v>
      </c>
      <c r="O27" s="47">
        <f t="shared" si="2"/>
        <v>354.22905304908278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SUM(D29:D30)</f>
        <v>47233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24206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71439</v>
      </c>
      <c r="O28" s="45">
        <f t="shared" si="2"/>
        <v>35.418443232523551</v>
      </c>
      <c r="P28" s="10"/>
    </row>
    <row r="29" spans="1:16">
      <c r="A29" s="13"/>
      <c r="B29" s="39">
        <v>351.5</v>
      </c>
      <c r="C29" s="21" t="s">
        <v>56</v>
      </c>
      <c r="D29" s="46">
        <v>10284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10284</v>
      </c>
      <c r="O29" s="47">
        <f t="shared" si="2"/>
        <v>5.0986613782845813</v>
      </c>
      <c r="P29" s="9"/>
    </row>
    <row r="30" spans="1:16">
      <c r="A30" s="13"/>
      <c r="B30" s="39">
        <v>354</v>
      </c>
      <c r="C30" s="21" t="s">
        <v>38</v>
      </c>
      <c r="D30" s="46">
        <v>36949</v>
      </c>
      <c r="E30" s="46">
        <v>0</v>
      </c>
      <c r="F30" s="46">
        <v>0</v>
      </c>
      <c r="G30" s="46">
        <v>0</v>
      </c>
      <c r="H30" s="46">
        <v>0</v>
      </c>
      <c r="I30" s="46">
        <v>24206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61155</v>
      </c>
      <c r="O30" s="47">
        <f t="shared" si="2"/>
        <v>30.319781854238968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SUM(D32:D38)</f>
        <v>109400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99278</v>
      </c>
      <c r="J31" s="32">
        <f t="shared" si="7"/>
        <v>0</v>
      </c>
      <c r="K31" s="32">
        <f t="shared" si="7"/>
        <v>230859</v>
      </c>
      <c r="L31" s="32">
        <f t="shared" si="7"/>
        <v>0</v>
      </c>
      <c r="M31" s="32">
        <f t="shared" si="7"/>
        <v>0</v>
      </c>
      <c r="N31" s="32">
        <f t="shared" si="1"/>
        <v>439537</v>
      </c>
      <c r="O31" s="45">
        <f t="shared" si="2"/>
        <v>217.91621219633117</v>
      </c>
      <c r="P31" s="10"/>
    </row>
    <row r="32" spans="1:16">
      <c r="A32" s="12"/>
      <c r="B32" s="25">
        <v>361.1</v>
      </c>
      <c r="C32" s="20" t="s">
        <v>39</v>
      </c>
      <c r="D32" s="46">
        <v>24521</v>
      </c>
      <c r="E32" s="46">
        <v>0</v>
      </c>
      <c r="F32" s="46">
        <v>0</v>
      </c>
      <c r="G32" s="46">
        <v>0</v>
      </c>
      <c r="H32" s="46">
        <v>0</v>
      </c>
      <c r="I32" s="46">
        <v>23645</v>
      </c>
      <c r="J32" s="46">
        <v>0</v>
      </c>
      <c r="K32" s="46">
        <v>14</v>
      </c>
      <c r="L32" s="46">
        <v>0</v>
      </c>
      <c r="M32" s="46">
        <v>0</v>
      </c>
      <c r="N32" s="46">
        <f t="shared" si="1"/>
        <v>48180</v>
      </c>
      <c r="O32" s="47">
        <f t="shared" si="2"/>
        <v>23.886960832920177</v>
      </c>
      <c r="P32" s="9"/>
    </row>
    <row r="33" spans="1:119">
      <c r="A33" s="12"/>
      <c r="B33" s="25">
        <v>361.2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34656</v>
      </c>
      <c r="L33" s="46">
        <v>0</v>
      </c>
      <c r="M33" s="46">
        <v>0</v>
      </c>
      <c r="N33" s="46">
        <f t="shared" ref="N33:N38" si="8">SUM(D33:M33)</f>
        <v>34656</v>
      </c>
      <c r="O33" s="47">
        <f t="shared" si="2"/>
        <v>17.181953396132872</v>
      </c>
      <c r="P33" s="9"/>
    </row>
    <row r="34" spans="1:119">
      <c r="A34" s="12"/>
      <c r="B34" s="25">
        <v>361.3</v>
      </c>
      <c r="C34" s="20" t="s">
        <v>41</v>
      </c>
      <c r="D34" s="46">
        <v>6348</v>
      </c>
      <c r="E34" s="46">
        <v>0</v>
      </c>
      <c r="F34" s="46">
        <v>0</v>
      </c>
      <c r="G34" s="46">
        <v>0</v>
      </c>
      <c r="H34" s="46">
        <v>0</v>
      </c>
      <c r="I34" s="46">
        <v>6943</v>
      </c>
      <c r="J34" s="46">
        <v>0</v>
      </c>
      <c r="K34" s="46">
        <v>129423</v>
      </c>
      <c r="L34" s="46">
        <v>0</v>
      </c>
      <c r="M34" s="46">
        <v>0</v>
      </c>
      <c r="N34" s="46">
        <f t="shared" si="8"/>
        <v>142714</v>
      </c>
      <c r="O34" s="47">
        <f t="shared" si="2"/>
        <v>70.755577590480911</v>
      </c>
      <c r="P34" s="9"/>
    </row>
    <row r="35" spans="1:119">
      <c r="A35" s="12"/>
      <c r="B35" s="25">
        <v>364</v>
      </c>
      <c r="C35" s="20" t="s">
        <v>42</v>
      </c>
      <c r="D35" s="46">
        <v>1900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1900</v>
      </c>
      <c r="O35" s="47">
        <f t="shared" si="2"/>
        <v>0.9419930589985126</v>
      </c>
      <c r="P35" s="9"/>
    </row>
    <row r="36" spans="1:119">
      <c r="A36" s="12"/>
      <c r="B36" s="25">
        <v>366</v>
      </c>
      <c r="C36" s="20" t="s">
        <v>57</v>
      </c>
      <c r="D36" s="46">
        <v>39410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39410</v>
      </c>
      <c r="O36" s="47">
        <f t="shared" si="2"/>
        <v>19.538919186911254</v>
      </c>
      <c r="P36" s="9"/>
    </row>
    <row r="37" spans="1:119">
      <c r="A37" s="12"/>
      <c r="B37" s="25">
        <v>368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66766</v>
      </c>
      <c r="L37" s="46">
        <v>0</v>
      </c>
      <c r="M37" s="46">
        <v>0</v>
      </c>
      <c r="N37" s="46">
        <f t="shared" si="8"/>
        <v>66766</v>
      </c>
      <c r="O37" s="47">
        <f t="shared" si="2"/>
        <v>33.101636093207738</v>
      </c>
      <c r="P37" s="9"/>
    </row>
    <row r="38" spans="1:119">
      <c r="A38" s="12"/>
      <c r="B38" s="25">
        <v>369.9</v>
      </c>
      <c r="C38" s="20" t="s">
        <v>44</v>
      </c>
      <c r="D38" s="46">
        <v>37221</v>
      </c>
      <c r="E38" s="46">
        <v>0</v>
      </c>
      <c r="F38" s="46">
        <v>0</v>
      </c>
      <c r="G38" s="46">
        <v>0</v>
      </c>
      <c r="H38" s="46">
        <v>0</v>
      </c>
      <c r="I38" s="46">
        <v>68690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105911</v>
      </c>
      <c r="O38" s="47">
        <f t="shared" si="2"/>
        <v>52.509172037679726</v>
      </c>
      <c r="P38" s="9"/>
    </row>
    <row r="39" spans="1:119" ht="15.75">
      <c r="A39" s="29" t="s">
        <v>31</v>
      </c>
      <c r="B39" s="30"/>
      <c r="C39" s="31"/>
      <c r="D39" s="32">
        <f t="shared" ref="D39:M39" si="9">SUM(D40:D40)</f>
        <v>100000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100000</v>
      </c>
      <c r="O39" s="45">
        <f t="shared" si="2"/>
        <v>49.578582052553294</v>
      </c>
      <c r="P39" s="9"/>
    </row>
    <row r="40" spans="1:119" ht="15.75" thickBot="1">
      <c r="A40" s="12"/>
      <c r="B40" s="25">
        <v>382</v>
      </c>
      <c r="C40" s="20" t="s">
        <v>62</v>
      </c>
      <c r="D40" s="46">
        <v>100000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100000</v>
      </c>
      <c r="O40" s="47">
        <f t="shared" si="2"/>
        <v>49.578582052553294</v>
      </c>
      <c r="P40" s="9"/>
    </row>
    <row r="41" spans="1:119" ht="16.5" thickBot="1">
      <c r="A41" s="14" t="s">
        <v>35</v>
      </c>
      <c r="B41" s="23"/>
      <c r="C41" s="22"/>
      <c r="D41" s="15">
        <f t="shared" ref="D41:M41" si="10">SUM(D5,D10,D15,D24,D28,D31,D39)</f>
        <v>4345046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1643000</v>
      </c>
      <c r="J41" s="15">
        <f t="shared" si="10"/>
        <v>0</v>
      </c>
      <c r="K41" s="15">
        <f t="shared" si="10"/>
        <v>230859</v>
      </c>
      <c r="L41" s="15">
        <f t="shared" si="10"/>
        <v>0</v>
      </c>
      <c r="M41" s="15">
        <f t="shared" si="10"/>
        <v>0</v>
      </c>
      <c r="N41" s="15">
        <f>SUM(D41:M41)</f>
        <v>6218905</v>
      </c>
      <c r="O41" s="38">
        <f t="shared" si="2"/>
        <v>3083.2449181953398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65</v>
      </c>
      <c r="M43" s="48"/>
      <c r="N43" s="48"/>
      <c r="O43" s="43">
        <v>2017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3164883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3164883</v>
      </c>
      <c r="O5" s="33">
        <f t="shared" ref="O5:O41" si="2">(N5/O$43)</f>
        <v>1567.5497771173848</v>
      </c>
      <c r="P5" s="6"/>
    </row>
    <row r="6" spans="1:133">
      <c r="A6" s="12"/>
      <c r="B6" s="25">
        <v>311</v>
      </c>
      <c r="C6" s="20" t="s">
        <v>2</v>
      </c>
      <c r="D6" s="46">
        <v>2846806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2846806</v>
      </c>
      <c r="O6" s="47">
        <f t="shared" si="2"/>
        <v>1410.0079247152055</v>
      </c>
      <c r="P6" s="9"/>
    </row>
    <row r="7" spans="1:133">
      <c r="A7" s="12"/>
      <c r="B7" s="25">
        <v>312.41000000000003</v>
      </c>
      <c r="C7" s="20" t="s">
        <v>10</v>
      </c>
      <c r="D7" s="46">
        <v>90080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90080</v>
      </c>
      <c r="O7" s="47">
        <f t="shared" si="2"/>
        <v>44.6161466072313</v>
      </c>
      <c r="P7" s="9"/>
    </row>
    <row r="8" spans="1:133">
      <c r="A8" s="12"/>
      <c r="B8" s="25">
        <v>315</v>
      </c>
      <c r="C8" s="20" t="s">
        <v>11</v>
      </c>
      <c r="D8" s="46">
        <v>136348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136348</v>
      </c>
      <c r="O8" s="47">
        <f t="shared" si="2"/>
        <v>67.532441802872711</v>
      </c>
      <c r="P8" s="9"/>
    </row>
    <row r="9" spans="1:133">
      <c r="A9" s="12"/>
      <c r="B9" s="25">
        <v>316</v>
      </c>
      <c r="C9" s="20" t="s">
        <v>12</v>
      </c>
      <c r="D9" s="46">
        <v>91649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91649</v>
      </c>
      <c r="O9" s="47">
        <f t="shared" si="2"/>
        <v>45.393263992075283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398881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398881</v>
      </c>
      <c r="O10" s="45">
        <f t="shared" si="2"/>
        <v>197.56364536899454</v>
      </c>
      <c r="P10" s="10"/>
    </row>
    <row r="11" spans="1:133">
      <c r="A11" s="12"/>
      <c r="B11" s="25">
        <v>322</v>
      </c>
      <c r="C11" s="20" t="s">
        <v>0</v>
      </c>
      <c r="D11" s="46">
        <v>94687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94687</v>
      </c>
      <c r="O11" s="47">
        <f t="shared" si="2"/>
        <v>46.897969291728579</v>
      </c>
      <c r="P11" s="9"/>
    </row>
    <row r="12" spans="1:133">
      <c r="A12" s="12"/>
      <c r="B12" s="25">
        <v>323.10000000000002</v>
      </c>
      <c r="C12" s="20" t="s">
        <v>14</v>
      </c>
      <c r="D12" s="46">
        <v>288442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288442</v>
      </c>
      <c r="O12" s="47">
        <f t="shared" si="2"/>
        <v>142.86379395740465</v>
      </c>
      <c r="P12" s="9"/>
    </row>
    <row r="13" spans="1:133">
      <c r="A13" s="12"/>
      <c r="B13" s="25">
        <v>323.39999999999998</v>
      </c>
      <c r="C13" s="20" t="s">
        <v>15</v>
      </c>
      <c r="D13" s="46">
        <v>5872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5872</v>
      </c>
      <c r="O13" s="47">
        <f t="shared" si="2"/>
        <v>2.9083704804358592</v>
      </c>
      <c r="P13" s="9"/>
    </row>
    <row r="14" spans="1:133">
      <c r="A14" s="12"/>
      <c r="B14" s="25">
        <v>323.7</v>
      </c>
      <c r="C14" s="20" t="s">
        <v>16</v>
      </c>
      <c r="D14" s="46">
        <v>9880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9880</v>
      </c>
      <c r="O14" s="47">
        <f t="shared" si="2"/>
        <v>4.8935116394254585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SUM(D16:D23)</f>
        <v>299460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299460</v>
      </c>
      <c r="O15" s="45">
        <f t="shared" si="2"/>
        <v>148.32095096582466</v>
      </c>
      <c r="P15" s="10"/>
    </row>
    <row r="16" spans="1:133">
      <c r="A16" s="12"/>
      <c r="B16" s="25">
        <v>334.2</v>
      </c>
      <c r="C16" s="20" t="s">
        <v>18</v>
      </c>
      <c r="D16" s="46">
        <v>4092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4092</v>
      </c>
      <c r="O16" s="47">
        <f t="shared" si="2"/>
        <v>2.026745913818722</v>
      </c>
      <c r="P16" s="9"/>
    </row>
    <row r="17" spans="1:16">
      <c r="A17" s="12"/>
      <c r="B17" s="25">
        <v>334.9</v>
      </c>
      <c r="C17" s="20" t="s">
        <v>61</v>
      </c>
      <c r="D17" s="46">
        <v>71000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71000</v>
      </c>
      <c r="O17" s="47">
        <f t="shared" si="2"/>
        <v>35.16592372461615</v>
      </c>
      <c r="P17" s="9"/>
    </row>
    <row r="18" spans="1:16">
      <c r="A18" s="12"/>
      <c r="B18" s="25">
        <v>335.12</v>
      </c>
      <c r="C18" s="20" t="s">
        <v>19</v>
      </c>
      <c r="D18" s="46">
        <v>42842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42842</v>
      </c>
      <c r="O18" s="47">
        <f t="shared" si="2"/>
        <v>21.21941555225359</v>
      </c>
      <c r="P18" s="9"/>
    </row>
    <row r="19" spans="1:16">
      <c r="A19" s="12"/>
      <c r="B19" s="25">
        <v>335.15</v>
      </c>
      <c r="C19" s="20" t="s">
        <v>20</v>
      </c>
      <c r="D19" s="46">
        <v>2342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2342</v>
      </c>
      <c r="O19" s="47">
        <f t="shared" si="2"/>
        <v>1.1599801882119862</v>
      </c>
      <c r="P19" s="9"/>
    </row>
    <row r="20" spans="1:16">
      <c r="A20" s="12"/>
      <c r="B20" s="25">
        <v>335.18</v>
      </c>
      <c r="C20" s="20" t="s">
        <v>21</v>
      </c>
      <c r="D20" s="46">
        <v>136881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136881</v>
      </c>
      <c r="O20" s="47">
        <f t="shared" si="2"/>
        <v>67.796433878157501</v>
      </c>
      <c r="P20" s="9"/>
    </row>
    <row r="21" spans="1:16">
      <c r="A21" s="12"/>
      <c r="B21" s="25">
        <v>335.49</v>
      </c>
      <c r="C21" s="20" t="s">
        <v>22</v>
      </c>
      <c r="D21" s="46">
        <v>1782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1782</v>
      </c>
      <c r="O21" s="47">
        <f t="shared" si="2"/>
        <v>0.88261515601783058</v>
      </c>
      <c r="P21" s="9"/>
    </row>
    <row r="22" spans="1:16">
      <c r="A22" s="12"/>
      <c r="B22" s="25">
        <v>337.2</v>
      </c>
      <c r="C22" s="20" t="s">
        <v>23</v>
      </c>
      <c r="D22" s="46">
        <v>30714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30714</v>
      </c>
      <c r="O22" s="47">
        <f t="shared" si="2"/>
        <v>15.212481426448736</v>
      </c>
      <c r="P22" s="9"/>
    </row>
    <row r="23" spans="1:16">
      <c r="A23" s="12"/>
      <c r="B23" s="25">
        <v>338</v>
      </c>
      <c r="C23" s="20" t="s">
        <v>24</v>
      </c>
      <c r="D23" s="46">
        <v>9807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9807</v>
      </c>
      <c r="O23" s="47">
        <f t="shared" si="2"/>
        <v>4.8573551263001482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SUM(D25:D27)</f>
        <v>133366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1492350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1625716</v>
      </c>
      <c r="O24" s="45">
        <f t="shared" si="2"/>
        <v>805.20851906884593</v>
      </c>
      <c r="P24" s="10"/>
    </row>
    <row r="25" spans="1:16">
      <c r="A25" s="12"/>
      <c r="B25" s="25">
        <v>342.1</v>
      </c>
      <c r="C25" s="20" t="s">
        <v>32</v>
      </c>
      <c r="D25" s="46">
        <v>133366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133366</v>
      </c>
      <c r="O25" s="47">
        <f t="shared" si="2"/>
        <v>66.055473006438831</v>
      </c>
      <c r="P25" s="9"/>
    </row>
    <row r="26" spans="1:16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809892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809892</v>
      </c>
      <c r="O26" s="47">
        <f t="shared" si="2"/>
        <v>401.13521545319463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682458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682458</v>
      </c>
      <c r="O27" s="47">
        <f t="shared" si="2"/>
        <v>338.01783060921247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SUM(D29:D30)</f>
        <v>35549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23699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59248</v>
      </c>
      <c r="O28" s="45">
        <f t="shared" si="2"/>
        <v>29.345220406141653</v>
      </c>
      <c r="P28" s="10"/>
    </row>
    <row r="29" spans="1:16">
      <c r="A29" s="13"/>
      <c r="B29" s="39">
        <v>351.5</v>
      </c>
      <c r="C29" s="21" t="s">
        <v>56</v>
      </c>
      <c r="D29" s="46">
        <v>17961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17961</v>
      </c>
      <c r="O29" s="47">
        <f t="shared" si="2"/>
        <v>8.895988112927192</v>
      </c>
      <c r="P29" s="9"/>
    </row>
    <row r="30" spans="1:16">
      <c r="A30" s="13"/>
      <c r="B30" s="39">
        <v>354</v>
      </c>
      <c r="C30" s="21" t="s">
        <v>38</v>
      </c>
      <c r="D30" s="46">
        <v>17588</v>
      </c>
      <c r="E30" s="46">
        <v>0</v>
      </c>
      <c r="F30" s="46">
        <v>0</v>
      </c>
      <c r="G30" s="46">
        <v>0</v>
      </c>
      <c r="H30" s="46">
        <v>0</v>
      </c>
      <c r="I30" s="46">
        <v>23699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41287</v>
      </c>
      <c r="O30" s="47">
        <f t="shared" si="2"/>
        <v>20.449232293214461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SUM(D32:D38)</f>
        <v>103993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41452</v>
      </c>
      <c r="J31" s="32">
        <f t="shared" si="7"/>
        <v>0</v>
      </c>
      <c r="K31" s="32">
        <f t="shared" si="7"/>
        <v>20219</v>
      </c>
      <c r="L31" s="32">
        <f t="shared" si="7"/>
        <v>0</v>
      </c>
      <c r="M31" s="32">
        <f t="shared" si="7"/>
        <v>0</v>
      </c>
      <c r="N31" s="32">
        <f t="shared" si="1"/>
        <v>165664</v>
      </c>
      <c r="O31" s="45">
        <f t="shared" si="2"/>
        <v>82.052501238236758</v>
      </c>
      <c r="P31" s="10"/>
    </row>
    <row r="32" spans="1:16">
      <c r="A32" s="12"/>
      <c r="B32" s="25">
        <v>361.1</v>
      </c>
      <c r="C32" s="20" t="s">
        <v>39</v>
      </c>
      <c r="D32" s="46">
        <v>27360</v>
      </c>
      <c r="E32" s="46">
        <v>0</v>
      </c>
      <c r="F32" s="46">
        <v>0</v>
      </c>
      <c r="G32" s="46">
        <v>0</v>
      </c>
      <c r="H32" s="46">
        <v>0</v>
      </c>
      <c r="I32" s="46">
        <v>27719</v>
      </c>
      <c r="J32" s="46">
        <v>0</v>
      </c>
      <c r="K32" s="46">
        <v>50</v>
      </c>
      <c r="L32" s="46">
        <v>0</v>
      </c>
      <c r="M32" s="46">
        <v>0</v>
      </c>
      <c r="N32" s="46">
        <f t="shared" si="1"/>
        <v>55129</v>
      </c>
      <c r="O32" s="47">
        <f t="shared" si="2"/>
        <v>27.30510153541357</v>
      </c>
      <c r="P32" s="9"/>
    </row>
    <row r="33" spans="1:119">
      <c r="A33" s="12"/>
      <c r="B33" s="25">
        <v>361.2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45565</v>
      </c>
      <c r="L33" s="46">
        <v>0</v>
      </c>
      <c r="M33" s="46">
        <v>0</v>
      </c>
      <c r="N33" s="46">
        <f t="shared" ref="N33:N38" si="8">SUM(D33:M33)</f>
        <v>45565</v>
      </c>
      <c r="O33" s="47">
        <f t="shared" si="2"/>
        <v>22.568103021297674</v>
      </c>
      <c r="P33" s="9"/>
    </row>
    <row r="34" spans="1:119">
      <c r="A34" s="12"/>
      <c r="B34" s="25">
        <v>361.3</v>
      </c>
      <c r="C34" s="20" t="s">
        <v>41</v>
      </c>
      <c r="D34" s="46">
        <v>3966</v>
      </c>
      <c r="E34" s="46">
        <v>0</v>
      </c>
      <c r="F34" s="46">
        <v>0</v>
      </c>
      <c r="G34" s="46">
        <v>0</v>
      </c>
      <c r="H34" s="46">
        <v>0</v>
      </c>
      <c r="I34" s="46">
        <v>4338</v>
      </c>
      <c r="J34" s="46">
        <v>0</v>
      </c>
      <c r="K34" s="46">
        <v>-46922</v>
      </c>
      <c r="L34" s="46">
        <v>0</v>
      </c>
      <c r="M34" s="46">
        <v>0</v>
      </c>
      <c r="N34" s="46">
        <f t="shared" si="8"/>
        <v>-38618</v>
      </c>
      <c r="O34" s="47">
        <f t="shared" si="2"/>
        <v>-19.127290737989103</v>
      </c>
      <c r="P34" s="9"/>
    </row>
    <row r="35" spans="1:119">
      <c r="A35" s="12"/>
      <c r="B35" s="25">
        <v>364</v>
      </c>
      <c r="C35" s="20" t="s">
        <v>42</v>
      </c>
      <c r="D35" s="46">
        <v>19916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19916</v>
      </c>
      <c r="O35" s="47">
        <f t="shared" si="2"/>
        <v>9.864289252105003</v>
      </c>
      <c r="P35" s="9"/>
    </row>
    <row r="36" spans="1:119">
      <c r="A36" s="12"/>
      <c r="B36" s="25">
        <v>366</v>
      </c>
      <c r="C36" s="20" t="s">
        <v>57</v>
      </c>
      <c r="D36" s="46">
        <v>32806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32806</v>
      </c>
      <c r="O36" s="47">
        <f t="shared" si="2"/>
        <v>16.248637939574046</v>
      </c>
      <c r="P36" s="9"/>
    </row>
    <row r="37" spans="1:119">
      <c r="A37" s="12"/>
      <c r="B37" s="25">
        <v>368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21526</v>
      </c>
      <c r="L37" s="46">
        <v>0</v>
      </c>
      <c r="M37" s="46">
        <v>0</v>
      </c>
      <c r="N37" s="46">
        <f t="shared" si="8"/>
        <v>21526</v>
      </c>
      <c r="O37" s="47">
        <f t="shared" si="2"/>
        <v>10.661713719663199</v>
      </c>
      <c r="P37" s="9"/>
    </row>
    <row r="38" spans="1:119">
      <c r="A38" s="12"/>
      <c r="B38" s="25">
        <v>369.9</v>
      </c>
      <c r="C38" s="20" t="s">
        <v>44</v>
      </c>
      <c r="D38" s="46">
        <v>19945</v>
      </c>
      <c r="E38" s="46">
        <v>0</v>
      </c>
      <c r="F38" s="46">
        <v>0</v>
      </c>
      <c r="G38" s="46">
        <v>0</v>
      </c>
      <c r="H38" s="46">
        <v>0</v>
      </c>
      <c r="I38" s="46">
        <v>9395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29340</v>
      </c>
      <c r="O38" s="47">
        <f t="shared" si="2"/>
        <v>14.531946508172362</v>
      </c>
      <c r="P38" s="9"/>
    </row>
    <row r="39" spans="1:119" ht="15.75">
      <c r="A39" s="29" t="s">
        <v>31</v>
      </c>
      <c r="B39" s="30"/>
      <c r="C39" s="31"/>
      <c r="D39" s="32">
        <f t="shared" ref="D39:M39" si="9">SUM(D40:D40)</f>
        <v>100000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100000</v>
      </c>
      <c r="O39" s="45">
        <f t="shared" si="2"/>
        <v>49.529470034670631</v>
      </c>
      <c r="P39" s="9"/>
    </row>
    <row r="40" spans="1:119" ht="15.75" thickBot="1">
      <c r="A40" s="12"/>
      <c r="B40" s="25">
        <v>382</v>
      </c>
      <c r="C40" s="20" t="s">
        <v>62</v>
      </c>
      <c r="D40" s="46">
        <v>100000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100000</v>
      </c>
      <c r="O40" s="47">
        <f t="shared" si="2"/>
        <v>49.529470034670631</v>
      </c>
      <c r="P40" s="9"/>
    </row>
    <row r="41" spans="1:119" ht="16.5" thickBot="1">
      <c r="A41" s="14" t="s">
        <v>35</v>
      </c>
      <c r="B41" s="23"/>
      <c r="C41" s="22"/>
      <c r="D41" s="15">
        <f t="shared" ref="D41:M41" si="10">SUM(D5,D10,D15,D24,D28,D31,D39)</f>
        <v>4236132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1557501</v>
      </c>
      <c r="J41" s="15">
        <f t="shared" si="10"/>
        <v>0</v>
      </c>
      <c r="K41" s="15">
        <f t="shared" si="10"/>
        <v>20219</v>
      </c>
      <c r="L41" s="15">
        <f t="shared" si="10"/>
        <v>0</v>
      </c>
      <c r="M41" s="15">
        <f t="shared" si="10"/>
        <v>0</v>
      </c>
      <c r="N41" s="15">
        <f>SUM(D41:M41)</f>
        <v>5813852</v>
      </c>
      <c r="O41" s="38">
        <f t="shared" si="2"/>
        <v>2879.5700842000992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63</v>
      </c>
      <c r="M43" s="48"/>
      <c r="N43" s="48"/>
      <c r="O43" s="43">
        <v>2019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3067988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3067988</v>
      </c>
      <c r="O5" s="33">
        <f t="shared" ref="O5:O41" si="2">(N5/O$43)</f>
        <v>1530.168578553616</v>
      </c>
      <c r="P5" s="6"/>
    </row>
    <row r="6" spans="1:133">
      <c r="A6" s="12"/>
      <c r="B6" s="25">
        <v>311</v>
      </c>
      <c r="C6" s="20" t="s">
        <v>2</v>
      </c>
      <c r="D6" s="46">
        <v>2750619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2750619</v>
      </c>
      <c r="O6" s="47">
        <f t="shared" si="2"/>
        <v>1371.8798004987532</v>
      </c>
      <c r="P6" s="9"/>
    </row>
    <row r="7" spans="1:133">
      <c r="A7" s="12"/>
      <c r="B7" s="25">
        <v>312.41000000000003</v>
      </c>
      <c r="C7" s="20" t="s">
        <v>10</v>
      </c>
      <c r="D7" s="46">
        <v>92055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92055</v>
      </c>
      <c r="O7" s="47">
        <f t="shared" si="2"/>
        <v>45.912718204488776</v>
      </c>
      <c r="P7" s="9"/>
    </row>
    <row r="8" spans="1:133">
      <c r="A8" s="12"/>
      <c r="B8" s="25">
        <v>315</v>
      </c>
      <c r="C8" s="20" t="s">
        <v>11</v>
      </c>
      <c r="D8" s="46">
        <v>143623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143623</v>
      </c>
      <c r="O8" s="47">
        <f t="shared" si="2"/>
        <v>71.632418952618451</v>
      </c>
      <c r="P8" s="9"/>
    </row>
    <row r="9" spans="1:133">
      <c r="A9" s="12"/>
      <c r="B9" s="25">
        <v>316</v>
      </c>
      <c r="C9" s="20" t="s">
        <v>12</v>
      </c>
      <c r="D9" s="46">
        <v>81691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81691</v>
      </c>
      <c r="O9" s="47">
        <f t="shared" si="2"/>
        <v>40.743640897755611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407859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407859</v>
      </c>
      <c r="O10" s="45">
        <f t="shared" si="2"/>
        <v>203.42094763092268</v>
      </c>
      <c r="P10" s="10"/>
    </row>
    <row r="11" spans="1:133">
      <c r="A11" s="12"/>
      <c r="B11" s="25">
        <v>322</v>
      </c>
      <c r="C11" s="20" t="s">
        <v>0</v>
      </c>
      <c r="D11" s="46">
        <v>84752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84752</v>
      </c>
      <c r="O11" s="47">
        <f t="shared" si="2"/>
        <v>42.270324189526185</v>
      </c>
      <c r="P11" s="9"/>
    </row>
    <row r="12" spans="1:133">
      <c r="A12" s="12"/>
      <c r="B12" s="25">
        <v>323.10000000000002</v>
      </c>
      <c r="C12" s="20" t="s">
        <v>14</v>
      </c>
      <c r="D12" s="46">
        <v>303194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303194</v>
      </c>
      <c r="O12" s="47">
        <f t="shared" si="2"/>
        <v>151.21895261845387</v>
      </c>
      <c r="P12" s="9"/>
    </row>
    <row r="13" spans="1:133">
      <c r="A13" s="12"/>
      <c r="B13" s="25">
        <v>323.39999999999998</v>
      </c>
      <c r="C13" s="20" t="s">
        <v>15</v>
      </c>
      <c r="D13" s="46">
        <v>4778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4778</v>
      </c>
      <c r="O13" s="47">
        <f t="shared" si="2"/>
        <v>2.3830423940149625</v>
      </c>
      <c r="P13" s="9"/>
    </row>
    <row r="14" spans="1:133">
      <c r="A14" s="12"/>
      <c r="B14" s="25">
        <v>323.7</v>
      </c>
      <c r="C14" s="20" t="s">
        <v>16</v>
      </c>
      <c r="D14" s="46">
        <v>15135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15135</v>
      </c>
      <c r="O14" s="47">
        <f t="shared" si="2"/>
        <v>7.5486284289276808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SUM(D16:D23)</f>
        <v>252888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252888</v>
      </c>
      <c r="O15" s="45">
        <f t="shared" si="2"/>
        <v>126.1286783042394</v>
      </c>
      <c r="P15" s="10"/>
    </row>
    <row r="16" spans="1:133">
      <c r="A16" s="12"/>
      <c r="B16" s="25">
        <v>334.2</v>
      </c>
      <c r="C16" s="20" t="s">
        <v>18</v>
      </c>
      <c r="D16" s="46">
        <v>1634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1634</v>
      </c>
      <c r="O16" s="47">
        <f t="shared" si="2"/>
        <v>0.81496259351620948</v>
      </c>
      <c r="P16" s="9"/>
    </row>
    <row r="17" spans="1:16">
      <c r="A17" s="12"/>
      <c r="B17" s="25">
        <v>334.7</v>
      </c>
      <c r="C17" s="20" t="s">
        <v>55</v>
      </c>
      <c r="D17" s="46">
        <v>33903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33903</v>
      </c>
      <c r="O17" s="47">
        <f t="shared" si="2"/>
        <v>16.909226932668329</v>
      </c>
      <c r="P17" s="9"/>
    </row>
    <row r="18" spans="1:16">
      <c r="A18" s="12"/>
      <c r="B18" s="25">
        <v>335.12</v>
      </c>
      <c r="C18" s="20" t="s">
        <v>19</v>
      </c>
      <c r="D18" s="46">
        <v>40947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40947</v>
      </c>
      <c r="O18" s="47">
        <f t="shared" si="2"/>
        <v>20.422443890274316</v>
      </c>
      <c r="P18" s="9"/>
    </row>
    <row r="19" spans="1:16">
      <c r="A19" s="12"/>
      <c r="B19" s="25">
        <v>335.15</v>
      </c>
      <c r="C19" s="20" t="s">
        <v>20</v>
      </c>
      <c r="D19" s="46">
        <v>2342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2342</v>
      </c>
      <c r="O19" s="47">
        <f t="shared" si="2"/>
        <v>1.1680798004987532</v>
      </c>
      <c r="P19" s="9"/>
    </row>
    <row r="20" spans="1:16">
      <c r="A20" s="12"/>
      <c r="B20" s="25">
        <v>335.18</v>
      </c>
      <c r="C20" s="20" t="s">
        <v>21</v>
      </c>
      <c r="D20" s="46">
        <v>132107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132107</v>
      </c>
      <c r="O20" s="47">
        <f t="shared" si="2"/>
        <v>65.88877805486284</v>
      </c>
      <c r="P20" s="9"/>
    </row>
    <row r="21" spans="1:16">
      <c r="A21" s="12"/>
      <c r="B21" s="25">
        <v>335.49</v>
      </c>
      <c r="C21" s="20" t="s">
        <v>22</v>
      </c>
      <c r="D21" s="46">
        <v>1850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1850</v>
      </c>
      <c r="O21" s="47">
        <f t="shared" si="2"/>
        <v>0.92269326683291775</v>
      </c>
      <c r="P21" s="9"/>
    </row>
    <row r="22" spans="1:16">
      <c r="A22" s="12"/>
      <c r="B22" s="25">
        <v>337.2</v>
      </c>
      <c r="C22" s="20" t="s">
        <v>23</v>
      </c>
      <c r="D22" s="46">
        <v>25840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25840</v>
      </c>
      <c r="O22" s="47">
        <f t="shared" si="2"/>
        <v>12.887780548628429</v>
      </c>
      <c r="P22" s="9"/>
    </row>
    <row r="23" spans="1:16">
      <c r="A23" s="12"/>
      <c r="B23" s="25">
        <v>338</v>
      </c>
      <c r="C23" s="20" t="s">
        <v>24</v>
      </c>
      <c r="D23" s="46">
        <v>14265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14265</v>
      </c>
      <c r="O23" s="47">
        <f t="shared" si="2"/>
        <v>7.1147132169576057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SUM(D25:D27)</f>
        <v>122194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1462508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1584702</v>
      </c>
      <c r="O24" s="45">
        <f t="shared" si="2"/>
        <v>790.37506234413968</v>
      </c>
      <c r="P24" s="10"/>
    </row>
    <row r="25" spans="1:16">
      <c r="A25" s="12"/>
      <c r="B25" s="25">
        <v>342.1</v>
      </c>
      <c r="C25" s="20" t="s">
        <v>32</v>
      </c>
      <c r="D25" s="46">
        <v>122194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122194</v>
      </c>
      <c r="O25" s="47">
        <f t="shared" si="2"/>
        <v>60.944638403990027</v>
      </c>
      <c r="P25" s="9"/>
    </row>
    <row r="26" spans="1:16">
      <c r="A26" s="12"/>
      <c r="B26" s="25">
        <v>343.3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815199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815199</v>
      </c>
      <c r="O26" s="47">
        <f t="shared" si="2"/>
        <v>406.58304239401497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647309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647309</v>
      </c>
      <c r="O27" s="47">
        <f t="shared" si="2"/>
        <v>322.84738154613467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SUM(D29:D30)</f>
        <v>35701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24086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59787</v>
      </c>
      <c r="O28" s="45">
        <f t="shared" si="2"/>
        <v>29.818952618453864</v>
      </c>
      <c r="P28" s="10"/>
    </row>
    <row r="29" spans="1:16">
      <c r="A29" s="13"/>
      <c r="B29" s="39">
        <v>351.5</v>
      </c>
      <c r="C29" s="21" t="s">
        <v>56</v>
      </c>
      <c r="D29" s="46">
        <v>34042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34042</v>
      </c>
      <c r="O29" s="47">
        <f t="shared" si="2"/>
        <v>16.978553615960099</v>
      </c>
      <c r="P29" s="9"/>
    </row>
    <row r="30" spans="1:16">
      <c r="A30" s="13"/>
      <c r="B30" s="39">
        <v>354</v>
      </c>
      <c r="C30" s="21" t="s">
        <v>38</v>
      </c>
      <c r="D30" s="46">
        <v>1659</v>
      </c>
      <c r="E30" s="46">
        <v>0</v>
      </c>
      <c r="F30" s="46">
        <v>0</v>
      </c>
      <c r="G30" s="46">
        <v>0</v>
      </c>
      <c r="H30" s="46">
        <v>0</v>
      </c>
      <c r="I30" s="46">
        <v>24086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25745</v>
      </c>
      <c r="O30" s="47">
        <f t="shared" si="2"/>
        <v>12.840399002493765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SUM(D32:D38)</f>
        <v>102765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58119</v>
      </c>
      <c r="J31" s="32">
        <f t="shared" si="7"/>
        <v>0</v>
      </c>
      <c r="K31" s="32">
        <f t="shared" si="7"/>
        <v>154793</v>
      </c>
      <c r="L31" s="32">
        <f t="shared" si="7"/>
        <v>0</v>
      </c>
      <c r="M31" s="32">
        <f t="shared" si="7"/>
        <v>0</v>
      </c>
      <c r="N31" s="32">
        <f t="shared" si="1"/>
        <v>315677</v>
      </c>
      <c r="O31" s="45">
        <f t="shared" si="2"/>
        <v>157.44488778054864</v>
      </c>
      <c r="P31" s="10"/>
    </row>
    <row r="32" spans="1:16">
      <c r="A32" s="12"/>
      <c r="B32" s="25">
        <v>361.1</v>
      </c>
      <c r="C32" s="20" t="s">
        <v>39</v>
      </c>
      <c r="D32" s="46">
        <v>26232</v>
      </c>
      <c r="E32" s="46">
        <v>0</v>
      </c>
      <c r="F32" s="46">
        <v>0</v>
      </c>
      <c r="G32" s="46">
        <v>0</v>
      </c>
      <c r="H32" s="46">
        <v>0</v>
      </c>
      <c r="I32" s="46">
        <v>33676</v>
      </c>
      <c r="J32" s="46">
        <v>0</v>
      </c>
      <c r="K32" s="46">
        <v>88</v>
      </c>
      <c r="L32" s="46">
        <v>0</v>
      </c>
      <c r="M32" s="46">
        <v>0</v>
      </c>
      <c r="N32" s="46">
        <f t="shared" si="1"/>
        <v>59996</v>
      </c>
      <c r="O32" s="47">
        <f t="shared" si="2"/>
        <v>29.923192019950125</v>
      </c>
      <c r="P32" s="9"/>
    </row>
    <row r="33" spans="1:119">
      <c r="A33" s="12"/>
      <c r="B33" s="25">
        <v>361.2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44033</v>
      </c>
      <c r="L33" s="46">
        <v>0</v>
      </c>
      <c r="M33" s="46">
        <v>0</v>
      </c>
      <c r="N33" s="46">
        <f t="shared" ref="N33:N38" si="8">SUM(D33:M33)</f>
        <v>44033</v>
      </c>
      <c r="O33" s="47">
        <f t="shared" si="2"/>
        <v>21.961596009975061</v>
      </c>
      <c r="P33" s="9"/>
    </row>
    <row r="34" spans="1:119">
      <c r="A34" s="12"/>
      <c r="B34" s="25">
        <v>361.3</v>
      </c>
      <c r="C34" s="20" t="s">
        <v>41</v>
      </c>
      <c r="D34" s="46">
        <v>11518</v>
      </c>
      <c r="E34" s="46">
        <v>0</v>
      </c>
      <c r="F34" s="46">
        <v>0</v>
      </c>
      <c r="G34" s="46">
        <v>0</v>
      </c>
      <c r="H34" s="46">
        <v>0</v>
      </c>
      <c r="I34" s="46">
        <v>12598</v>
      </c>
      <c r="J34" s="46">
        <v>0</v>
      </c>
      <c r="K34" s="46">
        <v>89146</v>
      </c>
      <c r="L34" s="46">
        <v>0</v>
      </c>
      <c r="M34" s="46">
        <v>0</v>
      </c>
      <c r="N34" s="46">
        <f t="shared" si="8"/>
        <v>113262</v>
      </c>
      <c r="O34" s="47">
        <f t="shared" si="2"/>
        <v>56.489775561097254</v>
      </c>
      <c r="P34" s="9"/>
    </row>
    <row r="35" spans="1:119">
      <c r="A35" s="12"/>
      <c r="B35" s="25">
        <v>364</v>
      </c>
      <c r="C35" s="20" t="s">
        <v>42</v>
      </c>
      <c r="D35" s="46">
        <v>3573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3573</v>
      </c>
      <c r="O35" s="47">
        <f t="shared" si="2"/>
        <v>1.7820448877805486</v>
      </c>
      <c r="P35" s="9"/>
    </row>
    <row r="36" spans="1:119">
      <c r="A36" s="12"/>
      <c r="B36" s="25">
        <v>366</v>
      </c>
      <c r="C36" s="20" t="s">
        <v>57</v>
      </c>
      <c r="D36" s="46">
        <v>30674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30674</v>
      </c>
      <c r="O36" s="47">
        <f t="shared" si="2"/>
        <v>15.298753117206983</v>
      </c>
      <c r="P36" s="9"/>
    </row>
    <row r="37" spans="1:119">
      <c r="A37" s="12"/>
      <c r="B37" s="25">
        <v>368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21526</v>
      </c>
      <c r="L37" s="46">
        <v>0</v>
      </c>
      <c r="M37" s="46">
        <v>0</v>
      </c>
      <c r="N37" s="46">
        <f t="shared" si="8"/>
        <v>21526</v>
      </c>
      <c r="O37" s="47">
        <f t="shared" si="2"/>
        <v>10.736159600997507</v>
      </c>
      <c r="P37" s="9"/>
    </row>
    <row r="38" spans="1:119">
      <c r="A38" s="12"/>
      <c r="B38" s="25">
        <v>369.9</v>
      </c>
      <c r="C38" s="20" t="s">
        <v>44</v>
      </c>
      <c r="D38" s="46">
        <v>30768</v>
      </c>
      <c r="E38" s="46">
        <v>0</v>
      </c>
      <c r="F38" s="46">
        <v>0</v>
      </c>
      <c r="G38" s="46">
        <v>0</v>
      </c>
      <c r="H38" s="46">
        <v>0</v>
      </c>
      <c r="I38" s="46">
        <v>11845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42613</v>
      </c>
      <c r="O38" s="47">
        <f t="shared" si="2"/>
        <v>21.253366583541148</v>
      </c>
      <c r="P38" s="9"/>
    </row>
    <row r="39" spans="1:119" ht="15.75">
      <c r="A39" s="29" t="s">
        <v>31</v>
      </c>
      <c r="B39" s="30"/>
      <c r="C39" s="31"/>
      <c r="D39" s="32">
        <f t="shared" ref="D39:M39" si="9">SUM(D40:D40)</f>
        <v>99996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99996</v>
      </c>
      <c r="O39" s="45">
        <f t="shared" si="2"/>
        <v>49.873316708229424</v>
      </c>
      <c r="P39" s="9"/>
    </row>
    <row r="40" spans="1:119" ht="15.75" thickBot="1">
      <c r="A40" s="12"/>
      <c r="B40" s="25">
        <v>381</v>
      </c>
      <c r="C40" s="20" t="s">
        <v>45</v>
      </c>
      <c r="D40" s="46">
        <v>99996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99996</v>
      </c>
      <c r="O40" s="47">
        <f t="shared" si="2"/>
        <v>49.873316708229424</v>
      </c>
      <c r="P40" s="9"/>
    </row>
    <row r="41" spans="1:119" ht="16.5" thickBot="1">
      <c r="A41" s="14" t="s">
        <v>35</v>
      </c>
      <c r="B41" s="23"/>
      <c r="C41" s="22"/>
      <c r="D41" s="15">
        <f t="shared" ref="D41:M41" si="10">SUM(D5,D10,D15,D24,D28,D31,D39)</f>
        <v>4089391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1544713</v>
      </c>
      <c r="J41" s="15">
        <f t="shared" si="10"/>
        <v>0</v>
      </c>
      <c r="K41" s="15">
        <f t="shared" si="10"/>
        <v>154793</v>
      </c>
      <c r="L41" s="15">
        <f t="shared" si="10"/>
        <v>0</v>
      </c>
      <c r="M41" s="15">
        <f t="shared" si="10"/>
        <v>0</v>
      </c>
      <c r="N41" s="15">
        <f>SUM(D41:M41)</f>
        <v>5788897</v>
      </c>
      <c r="O41" s="38">
        <f t="shared" si="2"/>
        <v>2887.2304239401496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58</v>
      </c>
      <c r="M43" s="48"/>
      <c r="N43" s="48"/>
      <c r="O43" s="43">
        <v>2005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3142412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3142412</v>
      </c>
      <c r="O5" s="33">
        <f t="shared" ref="O5:O39" si="2">(N5/O$41)</f>
        <v>1469.103319308088</v>
      </c>
      <c r="P5" s="6"/>
    </row>
    <row r="6" spans="1:133">
      <c r="A6" s="12"/>
      <c r="B6" s="25">
        <v>311</v>
      </c>
      <c r="C6" s="20" t="s">
        <v>2</v>
      </c>
      <c r="D6" s="46">
        <v>2827403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2827403</v>
      </c>
      <c r="O6" s="47">
        <f t="shared" si="2"/>
        <v>1321.8340345956053</v>
      </c>
      <c r="P6" s="9"/>
    </row>
    <row r="7" spans="1:133">
      <c r="A7" s="12"/>
      <c r="B7" s="25">
        <v>312.41000000000003</v>
      </c>
      <c r="C7" s="20" t="s">
        <v>10</v>
      </c>
      <c r="D7" s="46">
        <v>93353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93353</v>
      </c>
      <c r="O7" s="47">
        <f t="shared" si="2"/>
        <v>43.643291257597006</v>
      </c>
      <c r="P7" s="9"/>
    </row>
    <row r="8" spans="1:133">
      <c r="A8" s="12"/>
      <c r="B8" s="25">
        <v>315</v>
      </c>
      <c r="C8" s="20" t="s">
        <v>11</v>
      </c>
      <c r="D8" s="46">
        <v>148625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148625</v>
      </c>
      <c r="O8" s="47">
        <f t="shared" si="2"/>
        <v>69.483403459560549</v>
      </c>
      <c r="P8" s="9"/>
    </row>
    <row r="9" spans="1:133">
      <c r="A9" s="12"/>
      <c r="B9" s="25">
        <v>316</v>
      </c>
      <c r="C9" s="20" t="s">
        <v>12</v>
      </c>
      <c r="D9" s="46">
        <v>73031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73031</v>
      </c>
      <c r="O9" s="47">
        <f t="shared" si="2"/>
        <v>34.142589995324919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411410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411410</v>
      </c>
      <c r="O10" s="45">
        <f t="shared" si="2"/>
        <v>192.33754090696587</v>
      </c>
      <c r="P10" s="10"/>
    </row>
    <row r="11" spans="1:133">
      <c r="A11" s="12"/>
      <c r="B11" s="25">
        <v>322</v>
      </c>
      <c r="C11" s="20" t="s">
        <v>0</v>
      </c>
      <c r="D11" s="46">
        <v>55654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55654</v>
      </c>
      <c r="O11" s="47">
        <f t="shared" si="2"/>
        <v>26.018700327255726</v>
      </c>
      <c r="P11" s="9"/>
    </row>
    <row r="12" spans="1:133">
      <c r="A12" s="12"/>
      <c r="B12" s="25">
        <v>323.10000000000002</v>
      </c>
      <c r="C12" s="20" t="s">
        <v>14</v>
      </c>
      <c r="D12" s="46">
        <v>329853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329853</v>
      </c>
      <c r="O12" s="47">
        <f t="shared" si="2"/>
        <v>154.20897615708276</v>
      </c>
      <c r="P12" s="9"/>
    </row>
    <row r="13" spans="1:133">
      <c r="A13" s="12"/>
      <c r="B13" s="25">
        <v>323.39999999999998</v>
      </c>
      <c r="C13" s="20" t="s">
        <v>15</v>
      </c>
      <c r="D13" s="46">
        <v>11084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11084</v>
      </c>
      <c r="O13" s="47">
        <f t="shared" si="2"/>
        <v>5.1818606825619451</v>
      </c>
      <c r="P13" s="9"/>
    </row>
    <row r="14" spans="1:133">
      <c r="A14" s="12"/>
      <c r="B14" s="25">
        <v>323.7</v>
      </c>
      <c r="C14" s="20" t="s">
        <v>16</v>
      </c>
      <c r="D14" s="46">
        <v>14819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14819</v>
      </c>
      <c r="O14" s="47">
        <f t="shared" si="2"/>
        <v>6.9280037400654511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226217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226217</v>
      </c>
      <c r="O15" s="45">
        <f t="shared" si="2"/>
        <v>105.75829827021973</v>
      </c>
      <c r="P15" s="10"/>
    </row>
    <row r="16" spans="1:133">
      <c r="A16" s="12"/>
      <c r="B16" s="25">
        <v>334.2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0.4675081813931744</v>
      </c>
      <c r="P16" s="9"/>
    </row>
    <row r="17" spans="1:16">
      <c r="A17" s="12"/>
      <c r="B17" s="25">
        <v>335.12</v>
      </c>
      <c r="C17" s="20" t="s">
        <v>19</v>
      </c>
      <c r="D17" s="46">
        <v>41253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41253</v>
      </c>
      <c r="O17" s="47">
        <f t="shared" si="2"/>
        <v>19.286115007012622</v>
      </c>
      <c r="P17" s="9"/>
    </row>
    <row r="18" spans="1:16">
      <c r="A18" s="12"/>
      <c r="B18" s="25">
        <v>335.15</v>
      </c>
      <c r="C18" s="20" t="s">
        <v>20</v>
      </c>
      <c r="D18" s="46">
        <v>2360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2360</v>
      </c>
      <c r="O18" s="47">
        <f t="shared" si="2"/>
        <v>1.1033193080878916</v>
      </c>
      <c r="P18" s="9"/>
    </row>
    <row r="19" spans="1:16">
      <c r="A19" s="12"/>
      <c r="B19" s="25">
        <v>335.18</v>
      </c>
      <c r="C19" s="20" t="s">
        <v>21</v>
      </c>
      <c r="D19" s="46">
        <v>133294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133294</v>
      </c>
      <c r="O19" s="47">
        <f t="shared" si="2"/>
        <v>62.316035530621782</v>
      </c>
      <c r="P19" s="9"/>
    </row>
    <row r="20" spans="1:16">
      <c r="A20" s="12"/>
      <c r="B20" s="25">
        <v>335.49</v>
      </c>
      <c r="C20" s="20" t="s">
        <v>22</v>
      </c>
      <c r="D20" s="46">
        <v>1445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1445</v>
      </c>
      <c r="O20" s="47">
        <f t="shared" si="2"/>
        <v>0.67554932211313701</v>
      </c>
      <c r="P20" s="9"/>
    </row>
    <row r="21" spans="1:16">
      <c r="A21" s="12"/>
      <c r="B21" s="25">
        <v>337.2</v>
      </c>
      <c r="C21" s="20" t="s">
        <v>23</v>
      </c>
      <c r="D21" s="46">
        <v>31930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31930</v>
      </c>
      <c r="O21" s="47">
        <f t="shared" si="2"/>
        <v>14.927536231884059</v>
      </c>
      <c r="P21" s="9"/>
    </row>
    <row r="22" spans="1:16">
      <c r="A22" s="12"/>
      <c r="B22" s="25">
        <v>338</v>
      </c>
      <c r="C22" s="20" t="s">
        <v>24</v>
      </c>
      <c r="D22" s="46">
        <v>14935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14935</v>
      </c>
      <c r="O22" s="47">
        <f t="shared" si="2"/>
        <v>6.9822346891070595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SUM(D24:D26)</f>
        <v>117738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1260237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1377975</v>
      </c>
      <c r="O23" s="45">
        <f t="shared" si="2"/>
        <v>644.21458625525952</v>
      </c>
      <c r="P23" s="10"/>
    </row>
    <row r="24" spans="1:16">
      <c r="A24" s="12"/>
      <c r="B24" s="25">
        <v>342.1</v>
      </c>
      <c r="C24" s="20" t="s">
        <v>32</v>
      </c>
      <c r="D24" s="46">
        <v>117738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117738</v>
      </c>
      <c r="O24" s="47">
        <f t="shared" si="2"/>
        <v>55.043478260869563</v>
      </c>
      <c r="P24" s="9"/>
    </row>
    <row r="25" spans="1:16">
      <c r="A25" s="12"/>
      <c r="B25" s="25">
        <v>343.3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741910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741910</v>
      </c>
      <c r="O25" s="47">
        <f t="shared" si="2"/>
        <v>346.84899485740999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518327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518327</v>
      </c>
      <c r="O26" s="47">
        <f t="shared" si="2"/>
        <v>242.32211313697991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SUM(D28:D29)</f>
        <v>68120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68120</v>
      </c>
      <c r="O27" s="45">
        <f t="shared" si="2"/>
        <v>31.846657316503038</v>
      </c>
      <c r="P27" s="10"/>
    </row>
    <row r="28" spans="1:16">
      <c r="A28" s="13"/>
      <c r="B28" s="39">
        <v>351.1</v>
      </c>
      <c r="C28" s="21" t="s">
        <v>37</v>
      </c>
      <c r="D28" s="46">
        <v>40457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40457</v>
      </c>
      <c r="O28" s="47">
        <f t="shared" si="2"/>
        <v>18.913978494623656</v>
      </c>
      <c r="P28" s="9"/>
    </row>
    <row r="29" spans="1:16">
      <c r="A29" s="13"/>
      <c r="B29" s="39">
        <v>354</v>
      </c>
      <c r="C29" s="21" t="s">
        <v>38</v>
      </c>
      <c r="D29" s="46">
        <v>27663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27663</v>
      </c>
      <c r="O29" s="47">
        <f t="shared" si="2"/>
        <v>12.932678821879383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SUM(D31:D36)</f>
        <v>144119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68963</v>
      </c>
      <c r="J30" s="32">
        <f t="shared" si="7"/>
        <v>0</v>
      </c>
      <c r="K30" s="32">
        <f t="shared" si="7"/>
        <v>38495</v>
      </c>
      <c r="L30" s="32">
        <f t="shared" si="7"/>
        <v>0</v>
      </c>
      <c r="M30" s="32">
        <f t="shared" si="7"/>
        <v>0</v>
      </c>
      <c r="N30" s="32">
        <f t="shared" si="1"/>
        <v>251577</v>
      </c>
      <c r="O30" s="45">
        <f t="shared" si="2"/>
        <v>117.61430575035062</v>
      </c>
      <c r="P30" s="10"/>
    </row>
    <row r="31" spans="1:16">
      <c r="A31" s="12"/>
      <c r="B31" s="25">
        <v>361.1</v>
      </c>
      <c r="C31" s="20" t="s">
        <v>39</v>
      </c>
      <c r="D31" s="46">
        <v>48822</v>
      </c>
      <c r="E31" s="46">
        <v>0</v>
      </c>
      <c r="F31" s="46">
        <v>0</v>
      </c>
      <c r="G31" s="46">
        <v>0</v>
      </c>
      <c r="H31" s="46">
        <v>0</v>
      </c>
      <c r="I31" s="46">
        <v>47591</v>
      </c>
      <c r="J31" s="46">
        <v>0</v>
      </c>
      <c r="K31" s="46">
        <v>119</v>
      </c>
      <c r="L31" s="46">
        <v>0</v>
      </c>
      <c r="M31" s="46">
        <v>0</v>
      </c>
      <c r="N31" s="46">
        <f t="shared" si="1"/>
        <v>96532</v>
      </c>
      <c r="O31" s="47">
        <f t="shared" si="2"/>
        <v>45.129499766245907</v>
      </c>
      <c r="P31" s="9"/>
    </row>
    <row r="32" spans="1:16">
      <c r="A32" s="12"/>
      <c r="B32" s="25">
        <v>361.2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53153</v>
      </c>
      <c r="L32" s="46">
        <v>0</v>
      </c>
      <c r="M32" s="46">
        <v>0</v>
      </c>
      <c r="N32" s="46">
        <f t="shared" si="1"/>
        <v>53153</v>
      </c>
      <c r="O32" s="47">
        <f t="shared" si="2"/>
        <v>24.849462365591396</v>
      </c>
      <c r="P32" s="9"/>
    </row>
    <row r="33" spans="1:119">
      <c r="A33" s="12"/>
      <c r="B33" s="25">
        <v>361.3</v>
      </c>
      <c r="C33" s="20" t="s">
        <v>41</v>
      </c>
      <c r="D33" s="46">
        <v>-10629</v>
      </c>
      <c r="E33" s="46">
        <v>0</v>
      </c>
      <c r="F33" s="46">
        <v>0</v>
      </c>
      <c r="G33" s="46">
        <v>0</v>
      </c>
      <c r="H33" s="46">
        <v>0</v>
      </c>
      <c r="I33" s="46">
        <v>-11624</v>
      </c>
      <c r="J33" s="46">
        <v>0</v>
      </c>
      <c r="K33" s="46">
        <v>-36303</v>
      </c>
      <c r="L33" s="46">
        <v>0</v>
      </c>
      <c r="M33" s="46">
        <v>0</v>
      </c>
      <c r="N33" s="46">
        <f t="shared" si="1"/>
        <v>-58556</v>
      </c>
      <c r="O33" s="47">
        <f t="shared" si="2"/>
        <v>-27.375409069658719</v>
      </c>
      <c r="P33" s="9"/>
    </row>
    <row r="34" spans="1:119">
      <c r="A34" s="12"/>
      <c r="B34" s="25">
        <v>364</v>
      </c>
      <c r="C34" s="20" t="s">
        <v>42</v>
      </c>
      <c r="D34" s="46">
        <v>2300</v>
      </c>
      <c r="E34" s="46">
        <v>0</v>
      </c>
      <c r="F34" s="46">
        <v>0</v>
      </c>
      <c r="G34" s="46">
        <v>0</v>
      </c>
      <c r="H34" s="46">
        <v>0</v>
      </c>
      <c r="I34" s="46">
        <v>4613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6913</v>
      </c>
      <c r="O34" s="47">
        <f t="shared" si="2"/>
        <v>3.2318840579710146</v>
      </c>
      <c r="P34" s="9"/>
    </row>
    <row r="35" spans="1:119">
      <c r="A35" s="12"/>
      <c r="B35" s="25">
        <v>368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21526</v>
      </c>
      <c r="L35" s="46">
        <v>0</v>
      </c>
      <c r="M35" s="46">
        <v>0</v>
      </c>
      <c r="N35" s="46">
        <f t="shared" si="1"/>
        <v>21526</v>
      </c>
      <c r="O35" s="47">
        <f t="shared" si="2"/>
        <v>10.063581112669471</v>
      </c>
      <c r="P35" s="9"/>
    </row>
    <row r="36" spans="1:119">
      <c r="A36" s="12"/>
      <c r="B36" s="25">
        <v>369.9</v>
      </c>
      <c r="C36" s="20" t="s">
        <v>44</v>
      </c>
      <c r="D36" s="46">
        <v>103626</v>
      </c>
      <c r="E36" s="46">
        <v>0</v>
      </c>
      <c r="F36" s="46">
        <v>0</v>
      </c>
      <c r="G36" s="46">
        <v>0</v>
      </c>
      <c r="H36" s="46">
        <v>0</v>
      </c>
      <c r="I36" s="46">
        <v>28383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132009</v>
      </c>
      <c r="O36" s="47">
        <f t="shared" si="2"/>
        <v>61.715287517531557</v>
      </c>
      <c r="P36" s="9"/>
    </row>
    <row r="37" spans="1:119" ht="15.75">
      <c r="A37" s="29" t="s">
        <v>31</v>
      </c>
      <c r="B37" s="30"/>
      <c r="C37" s="31"/>
      <c r="D37" s="32">
        <f t="shared" ref="D37:M37" si="8">SUM(D38:D38)</f>
        <v>100000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100000</v>
      </c>
      <c r="O37" s="45">
        <f t="shared" si="2"/>
        <v>46.750818139317438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100000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100000</v>
      </c>
      <c r="O38" s="47">
        <f t="shared" si="2"/>
        <v>46.750818139317438</v>
      </c>
      <c r="P38" s="9"/>
    </row>
    <row r="39" spans="1:119" ht="16.5" thickBot="1">
      <c r="A39" s="14" t="s">
        <v>35</v>
      </c>
      <c r="B39" s="23"/>
      <c r="C39" s="22"/>
      <c r="D39" s="15">
        <f t="shared" ref="D39:M39" si="9">SUM(D5,D10,D15,D23,D27,D30,D37)</f>
        <v>4210016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1329200</v>
      </c>
      <c r="J39" s="15">
        <f t="shared" si="9"/>
        <v>0</v>
      </c>
      <c r="K39" s="15">
        <f t="shared" si="9"/>
        <v>38495</v>
      </c>
      <c r="L39" s="15">
        <f t="shared" si="9"/>
        <v>0</v>
      </c>
      <c r="M39" s="15">
        <f t="shared" si="9"/>
        <v>0</v>
      </c>
      <c r="N39" s="15">
        <f t="shared" si="1"/>
        <v>5577711</v>
      </c>
      <c r="O39" s="38">
        <f t="shared" si="2"/>
        <v>2607.6255259467039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52</v>
      </c>
      <c r="M41" s="48"/>
      <c r="N41" s="48"/>
      <c r="O41" s="43">
        <v>2139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1:O1"/>
    <mergeCell ref="D3:H3"/>
    <mergeCell ref="I3:J3"/>
    <mergeCell ref="K3:L3"/>
    <mergeCell ref="O3:O4"/>
    <mergeCell ref="A2:O2"/>
    <mergeCell ref="A3:C4"/>
    <mergeCell ref="A42:O42"/>
    <mergeCell ref="L41:N4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3109578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3109578</v>
      </c>
      <c r="O5" s="33">
        <f t="shared" ref="O5:O40" si="2">(N5/O$42)</f>
        <v>1448.3362831858408</v>
      </c>
      <c r="P5" s="6"/>
    </row>
    <row r="6" spans="1:133">
      <c r="A6" s="12"/>
      <c r="B6" s="25">
        <v>311</v>
      </c>
      <c r="C6" s="20" t="s">
        <v>2</v>
      </c>
      <c r="D6" s="46">
        <v>2853808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2853808</v>
      </c>
      <c r="O6" s="47">
        <f t="shared" si="2"/>
        <v>1329.2072659524918</v>
      </c>
      <c r="P6" s="9"/>
    </row>
    <row r="7" spans="1:133">
      <c r="A7" s="12"/>
      <c r="B7" s="25">
        <v>312.41000000000003</v>
      </c>
      <c r="C7" s="20" t="s">
        <v>10</v>
      </c>
      <c r="D7" s="46">
        <v>96520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96520</v>
      </c>
      <c r="O7" s="47">
        <f t="shared" si="2"/>
        <v>44.955752212389378</v>
      </c>
      <c r="P7" s="9"/>
    </row>
    <row r="8" spans="1:133">
      <c r="A8" s="12"/>
      <c r="B8" s="25">
        <v>315</v>
      </c>
      <c r="C8" s="20" t="s">
        <v>11</v>
      </c>
      <c r="D8" s="46">
        <v>89240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89240</v>
      </c>
      <c r="O8" s="47">
        <f t="shared" si="2"/>
        <v>41.564974382859802</v>
      </c>
      <c r="P8" s="9"/>
    </row>
    <row r="9" spans="1:133">
      <c r="A9" s="12"/>
      <c r="B9" s="25">
        <v>316</v>
      </c>
      <c r="C9" s="20" t="s">
        <v>12</v>
      </c>
      <c r="D9" s="46">
        <v>70010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70010</v>
      </c>
      <c r="O9" s="47">
        <f t="shared" si="2"/>
        <v>32.608290638099675</v>
      </c>
      <c r="P9" s="9"/>
    </row>
    <row r="10" spans="1:133" ht="15.75">
      <c r="A10" s="29" t="s">
        <v>67</v>
      </c>
      <c r="B10" s="30"/>
      <c r="C10" s="31"/>
      <c r="D10" s="32">
        <f t="shared" ref="D10:M10" si="3">SUM(D11:D15)</f>
        <v>481212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481212</v>
      </c>
      <c r="O10" s="45">
        <f t="shared" si="2"/>
        <v>224.13227759664647</v>
      </c>
      <c r="P10" s="10"/>
    </row>
    <row r="11" spans="1:133">
      <c r="A11" s="12"/>
      <c r="B11" s="25">
        <v>322</v>
      </c>
      <c r="C11" s="20" t="s">
        <v>0</v>
      </c>
      <c r="D11" s="46">
        <v>134248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134248</v>
      </c>
      <c r="O11" s="47">
        <f t="shared" si="2"/>
        <v>62.528178854215184</v>
      </c>
      <c r="P11" s="9"/>
    </row>
    <row r="12" spans="1:133">
      <c r="A12" s="12"/>
      <c r="B12" s="25">
        <v>323.10000000000002</v>
      </c>
      <c r="C12" s="20" t="s">
        <v>14</v>
      </c>
      <c r="D12" s="46">
        <v>323734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323734</v>
      </c>
      <c r="O12" s="47">
        <f t="shared" si="2"/>
        <v>150.78435025617139</v>
      </c>
      <c r="P12" s="9"/>
    </row>
    <row r="13" spans="1:133">
      <c r="A13" s="12"/>
      <c r="B13" s="25">
        <v>323.39999999999998</v>
      </c>
      <c r="C13" s="20" t="s">
        <v>15</v>
      </c>
      <c r="D13" s="46">
        <v>9248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9248</v>
      </c>
      <c r="O13" s="47">
        <f t="shared" si="2"/>
        <v>4.3074056823474614</v>
      </c>
      <c r="P13" s="9"/>
    </row>
    <row r="14" spans="1:133">
      <c r="A14" s="12"/>
      <c r="B14" s="25">
        <v>323.7</v>
      </c>
      <c r="C14" s="20" t="s">
        <v>16</v>
      </c>
      <c r="D14" s="46">
        <v>13082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13082</v>
      </c>
      <c r="O14" s="47">
        <f t="shared" si="2"/>
        <v>6.0931532370749881</v>
      </c>
      <c r="P14" s="9"/>
    </row>
    <row r="15" spans="1:133">
      <c r="A15" s="12"/>
      <c r="B15" s="25">
        <v>329</v>
      </c>
      <c r="C15" s="20" t="s">
        <v>68</v>
      </c>
      <c r="D15" s="46">
        <v>900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900</v>
      </c>
      <c r="O15" s="47">
        <f t="shared" si="2"/>
        <v>0.41918956683744762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SUM(D17:D25)</f>
        <v>397399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397399</v>
      </c>
      <c r="O16" s="45">
        <f t="shared" si="2"/>
        <v>185.09501630181649</v>
      </c>
      <c r="P16" s="10"/>
    </row>
    <row r="17" spans="1:16">
      <c r="A17" s="12"/>
      <c r="B17" s="25">
        <v>331.9</v>
      </c>
      <c r="C17" s="20" t="s">
        <v>69</v>
      </c>
      <c r="D17" s="46">
        <v>20235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20235</v>
      </c>
      <c r="O17" s="47">
        <f t="shared" si="2"/>
        <v>9.4247787610619476</v>
      </c>
      <c r="P17" s="9"/>
    </row>
    <row r="18" spans="1:16">
      <c r="A18" s="12"/>
      <c r="B18" s="25">
        <v>334.2</v>
      </c>
      <c r="C18" s="20" t="s">
        <v>18</v>
      </c>
      <c r="D18" s="46">
        <v>2154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2154</v>
      </c>
      <c r="O18" s="47">
        <f t="shared" si="2"/>
        <v>1.0032603632976247</v>
      </c>
      <c r="P18" s="9"/>
    </row>
    <row r="19" spans="1:16">
      <c r="A19" s="12"/>
      <c r="B19" s="25">
        <v>334.9</v>
      </c>
      <c r="C19" s="20" t="s">
        <v>61</v>
      </c>
      <c r="D19" s="46">
        <v>150000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150000</v>
      </c>
      <c r="O19" s="47">
        <f t="shared" si="2"/>
        <v>69.864927806241269</v>
      </c>
      <c r="P19" s="9"/>
    </row>
    <row r="20" spans="1:16">
      <c r="A20" s="12"/>
      <c r="B20" s="25">
        <v>335.12</v>
      </c>
      <c r="C20" s="20" t="s">
        <v>19</v>
      </c>
      <c r="D20" s="46">
        <v>46233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46233</v>
      </c>
      <c r="O20" s="47">
        <f t="shared" si="2"/>
        <v>21.533768048439683</v>
      </c>
      <c r="P20" s="9"/>
    </row>
    <row r="21" spans="1:16">
      <c r="A21" s="12"/>
      <c r="B21" s="25">
        <v>335.15</v>
      </c>
      <c r="C21" s="20" t="s">
        <v>20</v>
      </c>
      <c r="D21" s="46">
        <v>2360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2360</v>
      </c>
      <c r="O21" s="47">
        <f t="shared" si="2"/>
        <v>1.0992081974848626</v>
      </c>
      <c r="P21" s="9"/>
    </row>
    <row r="22" spans="1:16">
      <c r="A22" s="12"/>
      <c r="B22" s="25">
        <v>335.18</v>
      </c>
      <c r="C22" s="20" t="s">
        <v>21</v>
      </c>
      <c r="D22" s="46">
        <v>148839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148839</v>
      </c>
      <c r="O22" s="47">
        <f t="shared" si="2"/>
        <v>69.32417326502096</v>
      </c>
      <c r="P22" s="9"/>
    </row>
    <row r="23" spans="1:16">
      <c r="A23" s="12"/>
      <c r="B23" s="25">
        <v>335.49</v>
      </c>
      <c r="C23" s="20" t="s">
        <v>22</v>
      </c>
      <c r="D23" s="46">
        <v>1683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1683</v>
      </c>
      <c r="O23" s="47">
        <f t="shared" si="2"/>
        <v>0.783884489986027</v>
      </c>
      <c r="P23" s="9"/>
    </row>
    <row r="24" spans="1:16">
      <c r="A24" s="12"/>
      <c r="B24" s="25">
        <v>337.2</v>
      </c>
      <c r="C24" s="20" t="s">
        <v>23</v>
      </c>
      <c r="D24" s="46">
        <v>8905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40" si="6">SUM(D24:M24)</f>
        <v>8905</v>
      </c>
      <c r="O24" s="47">
        <f t="shared" si="2"/>
        <v>4.1476478807638566</v>
      </c>
      <c r="P24" s="9"/>
    </row>
    <row r="25" spans="1:16">
      <c r="A25" s="12"/>
      <c r="B25" s="25">
        <v>338</v>
      </c>
      <c r="C25" s="20" t="s">
        <v>24</v>
      </c>
      <c r="D25" s="46">
        <v>16990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16990</v>
      </c>
      <c r="O25" s="47">
        <f t="shared" si="2"/>
        <v>7.9133674895202608</v>
      </c>
      <c r="P25" s="9"/>
    </row>
    <row r="26" spans="1:16" ht="15.75">
      <c r="A26" s="29" t="s">
        <v>29</v>
      </c>
      <c r="B26" s="30"/>
      <c r="C26" s="31"/>
      <c r="D26" s="32">
        <f t="shared" ref="D26:M26" si="7">SUM(D27:D29)</f>
        <v>114267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1249133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1363400</v>
      </c>
      <c r="O26" s="45">
        <f t="shared" si="2"/>
        <v>635.02561714019566</v>
      </c>
      <c r="P26" s="10"/>
    </row>
    <row r="27" spans="1:16">
      <c r="A27" s="12"/>
      <c r="B27" s="25">
        <v>342.1</v>
      </c>
      <c r="C27" s="20" t="s">
        <v>32</v>
      </c>
      <c r="D27" s="46">
        <v>114267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114267</v>
      </c>
      <c r="O27" s="47">
        <f t="shared" si="2"/>
        <v>53.221704704238469</v>
      </c>
      <c r="P27" s="9"/>
    </row>
    <row r="28" spans="1:16">
      <c r="A28" s="12"/>
      <c r="B28" s="25">
        <v>343.3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707942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707942</v>
      </c>
      <c r="O28" s="47">
        <f t="shared" si="2"/>
        <v>329.73544480670705</v>
      </c>
      <c r="P28" s="9"/>
    </row>
    <row r="29" spans="1:16">
      <c r="A29" s="12"/>
      <c r="B29" s="25">
        <v>343.5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541191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541191</v>
      </c>
      <c r="O29" s="47">
        <f t="shared" si="2"/>
        <v>252.06846762925011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SUM(D31:D32)</f>
        <v>181073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181073</v>
      </c>
      <c r="O30" s="45">
        <f t="shared" si="2"/>
        <v>84.337680484396827</v>
      </c>
      <c r="P30" s="10"/>
    </row>
    <row r="31" spans="1:16">
      <c r="A31" s="13"/>
      <c r="B31" s="39">
        <v>351.1</v>
      </c>
      <c r="C31" s="21" t="s">
        <v>37</v>
      </c>
      <c r="D31" s="46">
        <v>53469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53469</v>
      </c>
      <c r="O31" s="47">
        <f t="shared" si="2"/>
        <v>24.904052165812761</v>
      </c>
      <c r="P31" s="9"/>
    </row>
    <row r="32" spans="1:16">
      <c r="A32" s="13"/>
      <c r="B32" s="39">
        <v>354</v>
      </c>
      <c r="C32" s="21" t="s">
        <v>38</v>
      </c>
      <c r="D32" s="46">
        <v>127604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127604</v>
      </c>
      <c r="O32" s="47">
        <f t="shared" si="2"/>
        <v>59.43362831858407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SUM(D34:D39)</f>
        <v>131789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106355</v>
      </c>
      <c r="J33" s="32">
        <f t="shared" si="9"/>
        <v>0</v>
      </c>
      <c r="K33" s="32">
        <f t="shared" si="9"/>
        <v>-245177</v>
      </c>
      <c r="L33" s="32">
        <f t="shared" si="9"/>
        <v>0</v>
      </c>
      <c r="M33" s="32">
        <f t="shared" si="9"/>
        <v>0</v>
      </c>
      <c r="N33" s="32">
        <f t="shared" si="6"/>
        <v>-7033</v>
      </c>
      <c r="O33" s="45">
        <f t="shared" si="2"/>
        <v>-3.2757335817419655</v>
      </c>
      <c r="P33" s="10"/>
    </row>
    <row r="34" spans="1:119">
      <c r="A34" s="12"/>
      <c r="B34" s="25">
        <v>361.1</v>
      </c>
      <c r="C34" s="20" t="s">
        <v>39</v>
      </c>
      <c r="D34" s="46">
        <v>130171</v>
      </c>
      <c r="E34" s="46">
        <v>0</v>
      </c>
      <c r="F34" s="46">
        <v>0</v>
      </c>
      <c r="G34" s="46">
        <v>0</v>
      </c>
      <c r="H34" s="46">
        <v>0</v>
      </c>
      <c r="I34" s="46">
        <v>93138</v>
      </c>
      <c r="J34" s="46">
        <v>0</v>
      </c>
      <c r="K34" s="46">
        <v>23754</v>
      </c>
      <c r="L34" s="46">
        <v>0</v>
      </c>
      <c r="M34" s="46">
        <v>0</v>
      </c>
      <c r="N34" s="46">
        <f t="shared" si="6"/>
        <v>247063</v>
      </c>
      <c r="O34" s="47">
        <f t="shared" si="2"/>
        <v>115.07359105728924</v>
      </c>
      <c r="P34" s="9"/>
    </row>
    <row r="35" spans="1:119">
      <c r="A35" s="12"/>
      <c r="B35" s="25">
        <v>361.2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37608</v>
      </c>
      <c r="L35" s="46">
        <v>0</v>
      </c>
      <c r="M35" s="46">
        <v>0</v>
      </c>
      <c r="N35" s="46">
        <f t="shared" si="6"/>
        <v>37608</v>
      </c>
      <c r="O35" s="47">
        <f t="shared" si="2"/>
        <v>17.516534699580809</v>
      </c>
      <c r="P35" s="9"/>
    </row>
    <row r="36" spans="1:119">
      <c r="A36" s="12"/>
      <c r="B36" s="25">
        <v>361.3</v>
      </c>
      <c r="C36" s="20" t="s">
        <v>41</v>
      </c>
      <c r="D36" s="46">
        <v>12056</v>
      </c>
      <c r="E36" s="46">
        <v>0</v>
      </c>
      <c r="F36" s="46">
        <v>0</v>
      </c>
      <c r="G36" s="46">
        <v>0</v>
      </c>
      <c r="H36" s="46">
        <v>0</v>
      </c>
      <c r="I36" s="46">
        <v>14103</v>
      </c>
      <c r="J36" s="46">
        <v>0</v>
      </c>
      <c r="K36" s="46">
        <v>-219952</v>
      </c>
      <c r="L36" s="46">
        <v>0</v>
      </c>
      <c r="M36" s="46">
        <v>0</v>
      </c>
      <c r="N36" s="46">
        <f t="shared" si="6"/>
        <v>-193793</v>
      </c>
      <c r="O36" s="47">
        <f t="shared" si="2"/>
        <v>-90.262226362366093</v>
      </c>
      <c r="P36" s="9"/>
    </row>
    <row r="37" spans="1:119">
      <c r="A37" s="12"/>
      <c r="B37" s="25">
        <v>362</v>
      </c>
      <c r="C37" s="20" t="s">
        <v>70</v>
      </c>
      <c r="D37" s="46">
        <v>-29694</v>
      </c>
      <c r="E37" s="46">
        <v>0</v>
      </c>
      <c r="F37" s="46">
        <v>0</v>
      </c>
      <c r="G37" s="46">
        <v>0</v>
      </c>
      <c r="H37" s="46">
        <v>0</v>
      </c>
      <c r="I37" s="46">
        <v>-31167</v>
      </c>
      <c r="J37" s="46">
        <v>0</v>
      </c>
      <c r="K37" s="46">
        <v>-118244</v>
      </c>
      <c r="L37" s="46">
        <v>0</v>
      </c>
      <c r="M37" s="46">
        <v>0</v>
      </c>
      <c r="N37" s="46">
        <f t="shared" si="6"/>
        <v>-179105</v>
      </c>
      <c r="O37" s="47">
        <f t="shared" si="2"/>
        <v>-83.421052631578945</v>
      </c>
      <c r="P37" s="9"/>
    </row>
    <row r="38" spans="1:119">
      <c r="A38" s="12"/>
      <c r="B38" s="25">
        <v>368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31657</v>
      </c>
      <c r="L38" s="46">
        <v>0</v>
      </c>
      <c r="M38" s="46">
        <v>0</v>
      </c>
      <c r="N38" s="46">
        <f t="shared" si="6"/>
        <v>31657</v>
      </c>
      <c r="O38" s="47">
        <f t="shared" si="2"/>
        <v>14.744760130414532</v>
      </c>
      <c r="P38" s="9"/>
    </row>
    <row r="39" spans="1:119" ht="15.75" thickBot="1">
      <c r="A39" s="12"/>
      <c r="B39" s="25">
        <v>369.9</v>
      </c>
      <c r="C39" s="20" t="s">
        <v>44</v>
      </c>
      <c r="D39" s="46">
        <v>19256</v>
      </c>
      <c r="E39" s="46">
        <v>0</v>
      </c>
      <c r="F39" s="46">
        <v>0</v>
      </c>
      <c r="G39" s="46">
        <v>0</v>
      </c>
      <c r="H39" s="46">
        <v>0</v>
      </c>
      <c r="I39" s="46">
        <v>30281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49537</v>
      </c>
      <c r="O39" s="47">
        <f t="shared" si="2"/>
        <v>23.072659524918492</v>
      </c>
      <c r="P39" s="9"/>
    </row>
    <row r="40" spans="1:119" ht="16.5" thickBot="1">
      <c r="A40" s="14" t="s">
        <v>35</v>
      </c>
      <c r="B40" s="23"/>
      <c r="C40" s="22"/>
      <c r="D40" s="15">
        <f>SUM(D5,D10,D16,D26,D30,D33)</f>
        <v>4415318</v>
      </c>
      <c r="E40" s="15">
        <f t="shared" ref="E40:M40" si="10">SUM(E5,E10,E16,E26,E30,E33)</f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1355488</v>
      </c>
      <c r="J40" s="15">
        <f t="shared" si="10"/>
        <v>0</v>
      </c>
      <c r="K40" s="15">
        <f t="shared" si="10"/>
        <v>-245177</v>
      </c>
      <c r="L40" s="15">
        <f t="shared" si="10"/>
        <v>0</v>
      </c>
      <c r="M40" s="15">
        <f t="shared" si="10"/>
        <v>0</v>
      </c>
      <c r="N40" s="15">
        <f t="shared" si="6"/>
        <v>5525629</v>
      </c>
      <c r="O40" s="38">
        <f t="shared" si="2"/>
        <v>2573.651141127154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71</v>
      </c>
      <c r="M42" s="48"/>
      <c r="N42" s="48"/>
      <c r="O42" s="43">
        <v>2147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103</v>
      </c>
      <c r="N4" s="35" t="s">
        <v>9</v>
      </c>
      <c r="O4" s="35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105</v>
      </c>
      <c r="B5" s="26"/>
      <c r="C5" s="26"/>
      <c r="D5" s="27">
        <f t="shared" ref="D5:N5" si="0">SUM(D6:D9)</f>
        <v>4633034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4" si="1">SUM(D5:N5)</f>
        <v>4633034</v>
      </c>
      <c r="P5" s="33">
        <f t="shared" ref="P5:P34" si="2">(O5/P$36)</f>
        <v>2159.9226107226109</v>
      </c>
      <c r="Q5" s="6"/>
    </row>
    <row r="6" spans="1:134">
      <c r="A6" s="12"/>
      <c r="B6" s="25">
        <v>311</v>
      </c>
      <c r="C6" s="20" t="s">
        <v>2</v>
      </c>
      <c r="D6" s="46">
        <v>4314212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4314212</v>
      </c>
      <c r="P6" s="47">
        <f t="shared" si="2"/>
        <v>2011.2876456876456</v>
      </c>
      <c r="Q6" s="9"/>
    </row>
    <row r="7" spans="1:134">
      <c r="A7" s="12"/>
      <c r="B7" s="25">
        <v>312.41000000000003</v>
      </c>
      <c r="C7" s="20" t="s">
        <v>106</v>
      </c>
      <c r="D7" s="46">
        <v>96852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96852</v>
      </c>
      <c r="P7" s="47">
        <f t="shared" si="2"/>
        <v>45.152447552447555</v>
      </c>
      <c r="Q7" s="9"/>
    </row>
    <row r="8" spans="1:134">
      <c r="A8" s="12"/>
      <c r="B8" s="25">
        <v>315.2</v>
      </c>
      <c r="C8" s="20" t="s">
        <v>107</v>
      </c>
      <c r="D8" s="46">
        <v>132820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132820</v>
      </c>
      <c r="P8" s="47">
        <f t="shared" si="2"/>
        <v>61.920745920745922</v>
      </c>
      <c r="Q8" s="9"/>
    </row>
    <row r="9" spans="1:134">
      <c r="A9" s="12"/>
      <c r="B9" s="25">
        <v>316</v>
      </c>
      <c r="C9" s="20" t="s">
        <v>74</v>
      </c>
      <c r="D9" s="46">
        <v>89150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89150</v>
      </c>
      <c r="P9" s="47">
        <f t="shared" si="2"/>
        <v>41.561771561771565</v>
      </c>
      <c r="Q9" s="9"/>
    </row>
    <row r="10" spans="1:134" ht="15.75">
      <c r="A10" s="29" t="s">
        <v>13</v>
      </c>
      <c r="B10" s="30"/>
      <c r="C10" s="31"/>
      <c r="D10" s="32">
        <f t="shared" ref="D10:N10" si="3">SUM(D11:D14)</f>
        <v>636479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636479</v>
      </c>
      <c r="P10" s="45">
        <f t="shared" si="2"/>
        <v>296.72680652680651</v>
      </c>
      <c r="Q10" s="10"/>
    </row>
    <row r="11" spans="1:134">
      <c r="A11" s="12"/>
      <c r="B11" s="25">
        <v>322</v>
      </c>
      <c r="C11" s="20" t="s">
        <v>108</v>
      </c>
      <c r="D11" s="46">
        <v>288212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288212</v>
      </c>
      <c r="P11" s="47">
        <f t="shared" si="2"/>
        <v>134.36456876456876</v>
      </c>
      <c r="Q11" s="9"/>
    </row>
    <row r="12" spans="1:134">
      <c r="A12" s="12"/>
      <c r="B12" s="25">
        <v>323.10000000000002</v>
      </c>
      <c r="C12" s="20" t="s">
        <v>14</v>
      </c>
      <c r="D12" s="46">
        <v>305444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305444</v>
      </c>
      <c r="P12" s="47">
        <f t="shared" si="2"/>
        <v>142.39813519813521</v>
      </c>
      <c r="Q12" s="9"/>
    </row>
    <row r="13" spans="1:134">
      <c r="A13" s="12"/>
      <c r="B13" s="25">
        <v>323.39999999999998</v>
      </c>
      <c r="C13" s="20" t="s">
        <v>15</v>
      </c>
      <c r="D13" s="46">
        <v>10272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10272</v>
      </c>
      <c r="P13" s="47">
        <f t="shared" si="2"/>
        <v>4.7888111888111888</v>
      </c>
      <c r="Q13" s="9"/>
    </row>
    <row r="14" spans="1:134">
      <c r="A14" s="12"/>
      <c r="B14" s="25">
        <v>323.7</v>
      </c>
      <c r="C14" s="20" t="s">
        <v>16</v>
      </c>
      <c r="D14" s="46">
        <v>32551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32551</v>
      </c>
      <c r="P14" s="47">
        <f t="shared" si="2"/>
        <v>15.175291375291375</v>
      </c>
      <c r="Q14" s="9"/>
    </row>
    <row r="15" spans="1:134" ht="15.75">
      <c r="A15" s="29" t="s">
        <v>109</v>
      </c>
      <c r="B15" s="30"/>
      <c r="C15" s="31"/>
      <c r="D15" s="32">
        <f t="shared" ref="D15:N15" si="4">SUM(D16:D20)</f>
        <v>404924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404924</v>
      </c>
      <c r="P15" s="45">
        <f t="shared" si="2"/>
        <v>188.77575757575758</v>
      </c>
      <c r="Q15" s="10"/>
    </row>
    <row r="16" spans="1:134">
      <c r="A16" s="12"/>
      <c r="B16" s="25">
        <v>335.125</v>
      </c>
      <c r="C16" s="20" t="s">
        <v>110</v>
      </c>
      <c r="D16" s="46">
        <v>219665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219665</v>
      </c>
      <c r="P16" s="47">
        <f t="shared" si="2"/>
        <v>102.4079254079254</v>
      </c>
      <c r="Q16" s="9"/>
    </row>
    <row r="17" spans="1:17">
      <c r="A17" s="12"/>
      <c r="B17" s="25">
        <v>335.15</v>
      </c>
      <c r="C17" s="20" t="s">
        <v>76</v>
      </c>
      <c r="D17" s="46">
        <v>2503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2503</v>
      </c>
      <c r="P17" s="47">
        <f t="shared" si="2"/>
        <v>1.1668997668997669</v>
      </c>
      <c r="Q17" s="9"/>
    </row>
    <row r="18" spans="1:17">
      <c r="A18" s="12"/>
      <c r="B18" s="25">
        <v>335.18</v>
      </c>
      <c r="C18" s="20" t="s">
        <v>111</v>
      </c>
      <c r="D18" s="46">
        <v>174957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174957</v>
      </c>
      <c r="P18" s="47">
        <f t="shared" si="2"/>
        <v>81.565034965034968</v>
      </c>
      <c r="Q18" s="9"/>
    </row>
    <row r="19" spans="1:17">
      <c r="A19" s="12"/>
      <c r="B19" s="25">
        <v>335.48</v>
      </c>
      <c r="C19" s="20" t="s">
        <v>22</v>
      </c>
      <c r="D19" s="46">
        <v>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549</v>
      </c>
      <c r="P19" s="47">
        <f t="shared" si="2"/>
        <v>0.25594405594405595</v>
      </c>
      <c r="Q19" s="9"/>
    </row>
    <row r="20" spans="1:17">
      <c r="A20" s="12"/>
      <c r="B20" s="25">
        <v>338</v>
      </c>
      <c r="C20" s="20" t="s">
        <v>24</v>
      </c>
      <c r="D20" s="46">
        <v>7250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7250</v>
      </c>
      <c r="P20" s="47">
        <f t="shared" si="2"/>
        <v>3.3799533799533799</v>
      </c>
      <c r="Q20" s="9"/>
    </row>
    <row r="21" spans="1:17" ht="15.75">
      <c r="A21" s="29" t="s">
        <v>29</v>
      </c>
      <c r="B21" s="30"/>
      <c r="C21" s="31"/>
      <c r="D21" s="32">
        <f t="shared" ref="D21:N21" si="5">SUM(D22:D22)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1971492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1"/>
        <v>1971492</v>
      </c>
      <c r="P21" s="45">
        <f t="shared" si="2"/>
        <v>919.11048951048951</v>
      </c>
      <c r="Q21" s="10"/>
    </row>
    <row r="22" spans="1:17">
      <c r="A22" s="12"/>
      <c r="B22" s="25">
        <v>343.6</v>
      </c>
      <c r="C22" s="20" t="s">
        <v>95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1971492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1971492</v>
      </c>
      <c r="P22" s="47">
        <f t="shared" si="2"/>
        <v>919.11048951048951</v>
      </c>
      <c r="Q22" s="9"/>
    </row>
    <row r="23" spans="1:17" ht="15.75">
      <c r="A23" s="29" t="s">
        <v>30</v>
      </c>
      <c r="B23" s="30"/>
      <c r="C23" s="31"/>
      <c r="D23" s="32">
        <f t="shared" ref="D23:N23" si="6">SUM(D24:D25)</f>
        <v>16007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1"/>
        <v>16007</v>
      </c>
      <c r="P23" s="45">
        <f t="shared" si="2"/>
        <v>7.4624708624708624</v>
      </c>
      <c r="Q23" s="10"/>
    </row>
    <row r="24" spans="1:17">
      <c r="A24" s="13"/>
      <c r="B24" s="39">
        <v>351.5</v>
      </c>
      <c r="C24" s="21" t="s">
        <v>56</v>
      </c>
      <c r="D24" s="46">
        <v>10490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10490</v>
      </c>
      <c r="P24" s="47">
        <f t="shared" si="2"/>
        <v>4.8904428904428903</v>
      </c>
      <c r="Q24" s="9"/>
    </row>
    <row r="25" spans="1:17">
      <c r="A25" s="13"/>
      <c r="B25" s="39">
        <v>354</v>
      </c>
      <c r="C25" s="21" t="s">
        <v>38</v>
      </c>
      <c r="D25" s="46">
        <v>5517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5517</v>
      </c>
      <c r="P25" s="47">
        <f t="shared" si="2"/>
        <v>2.5720279720279722</v>
      </c>
      <c r="Q25" s="9"/>
    </row>
    <row r="26" spans="1:17" ht="15.75">
      <c r="A26" s="29" t="s">
        <v>3</v>
      </c>
      <c r="B26" s="30"/>
      <c r="C26" s="31"/>
      <c r="D26" s="32">
        <f t="shared" ref="D26:N26" si="7">SUM(D27:D31)</f>
        <v>73082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38012</v>
      </c>
      <c r="J26" s="32">
        <f t="shared" si="7"/>
        <v>0</v>
      </c>
      <c r="K26" s="32">
        <f t="shared" si="7"/>
        <v>242362</v>
      </c>
      <c r="L26" s="32">
        <f t="shared" si="7"/>
        <v>0</v>
      </c>
      <c r="M26" s="32">
        <f t="shared" si="7"/>
        <v>0</v>
      </c>
      <c r="N26" s="32">
        <f t="shared" si="7"/>
        <v>0</v>
      </c>
      <c r="O26" s="32">
        <f t="shared" si="1"/>
        <v>353456</v>
      </c>
      <c r="P26" s="45">
        <f t="shared" si="2"/>
        <v>164.78135198135197</v>
      </c>
      <c r="Q26" s="10"/>
    </row>
    <row r="27" spans="1:17">
      <c r="A27" s="12"/>
      <c r="B27" s="25">
        <v>361.1</v>
      </c>
      <c r="C27" s="20" t="s">
        <v>39</v>
      </c>
      <c r="D27" s="46">
        <v>5337</v>
      </c>
      <c r="E27" s="46">
        <v>0</v>
      </c>
      <c r="F27" s="46">
        <v>0</v>
      </c>
      <c r="G27" s="46">
        <v>0</v>
      </c>
      <c r="H27" s="46">
        <v>0</v>
      </c>
      <c r="I27" s="46">
        <v>524</v>
      </c>
      <c r="J27" s="46">
        <v>0</v>
      </c>
      <c r="K27" s="46">
        <v>24170</v>
      </c>
      <c r="L27" s="46">
        <v>0</v>
      </c>
      <c r="M27" s="46">
        <v>0</v>
      </c>
      <c r="N27" s="46">
        <v>0</v>
      </c>
      <c r="O27" s="46">
        <f t="shared" si="1"/>
        <v>30031</v>
      </c>
      <c r="P27" s="47">
        <f t="shared" si="2"/>
        <v>14.000466200466201</v>
      </c>
      <c r="Q27" s="9"/>
    </row>
    <row r="28" spans="1:17">
      <c r="A28" s="12"/>
      <c r="B28" s="25">
        <v>361.3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209436</v>
      </c>
      <c r="L28" s="46">
        <v>0</v>
      </c>
      <c r="M28" s="46">
        <v>0</v>
      </c>
      <c r="N28" s="46">
        <v>0</v>
      </c>
      <c r="O28" s="46">
        <f t="shared" si="1"/>
        <v>209436</v>
      </c>
      <c r="P28" s="47">
        <f t="shared" si="2"/>
        <v>97.639160839160837</v>
      </c>
      <c r="Q28" s="9"/>
    </row>
    <row r="29" spans="1:17">
      <c r="A29" s="12"/>
      <c r="B29" s="25">
        <v>366</v>
      </c>
      <c r="C29" s="20" t="s">
        <v>57</v>
      </c>
      <c r="D29" s="46">
        <v>1120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1120</v>
      </c>
      <c r="P29" s="47">
        <f t="shared" si="2"/>
        <v>0.52214452214452212</v>
      </c>
      <c r="Q29" s="9"/>
    </row>
    <row r="30" spans="1:17">
      <c r="A30" s="12"/>
      <c r="B30" s="25">
        <v>368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8756</v>
      </c>
      <c r="L30" s="46">
        <v>0</v>
      </c>
      <c r="M30" s="46">
        <v>0</v>
      </c>
      <c r="N30" s="46">
        <v>0</v>
      </c>
      <c r="O30" s="46">
        <f t="shared" si="1"/>
        <v>8756</v>
      </c>
      <c r="P30" s="47">
        <f t="shared" si="2"/>
        <v>4.0820512820512818</v>
      </c>
      <c r="Q30" s="9"/>
    </row>
    <row r="31" spans="1:17">
      <c r="A31" s="12"/>
      <c r="B31" s="25">
        <v>369.9</v>
      </c>
      <c r="C31" s="20" t="s">
        <v>44</v>
      </c>
      <c r="D31" s="46">
        <v>66625</v>
      </c>
      <c r="E31" s="46">
        <v>0</v>
      </c>
      <c r="F31" s="46">
        <v>0</v>
      </c>
      <c r="G31" s="46">
        <v>0</v>
      </c>
      <c r="H31" s="46">
        <v>0</v>
      </c>
      <c r="I31" s="46">
        <v>37488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104113</v>
      </c>
      <c r="P31" s="47">
        <f t="shared" si="2"/>
        <v>48.537529137529134</v>
      </c>
      <c r="Q31" s="9"/>
    </row>
    <row r="32" spans="1:17" ht="15.75">
      <c r="A32" s="29" t="s">
        <v>31</v>
      </c>
      <c r="B32" s="30"/>
      <c r="C32" s="31"/>
      <c r="D32" s="32">
        <f t="shared" ref="D32:N32" si="8">SUM(D33:D33)</f>
        <v>291120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1"/>
        <v>291120</v>
      </c>
      <c r="P32" s="45">
        <f t="shared" si="2"/>
        <v>135.72027972027973</v>
      </c>
      <c r="Q32" s="9"/>
    </row>
    <row r="33" spans="1:120" ht="15.75" thickBot="1">
      <c r="A33" s="12"/>
      <c r="B33" s="25">
        <v>381</v>
      </c>
      <c r="C33" s="20" t="s">
        <v>45</v>
      </c>
      <c r="D33" s="46">
        <v>291120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291120</v>
      </c>
      <c r="P33" s="47">
        <f t="shared" si="2"/>
        <v>135.72027972027973</v>
      </c>
      <c r="Q33" s="9"/>
    </row>
    <row r="34" spans="1:120" ht="16.5" thickBot="1">
      <c r="A34" s="14" t="s">
        <v>35</v>
      </c>
      <c r="B34" s="23"/>
      <c r="C34" s="22"/>
      <c r="D34" s="15">
        <f t="shared" ref="D34:N34" si="9">SUM(D5,D10,D15,D21,D23,D26,D32)</f>
        <v>6054646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2009504</v>
      </c>
      <c r="J34" s="15">
        <f t="shared" si="9"/>
        <v>0</v>
      </c>
      <c r="K34" s="15">
        <f t="shared" si="9"/>
        <v>242362</v>
      </c>
      <c r="L34" s="15">
        <f t="shared" si="9"/>
        <v>0</v>
      </c>
      <c r="M34" s="15">
        <f t="shared" si="9"/>
        <v>0</v>
      </c>
      <c r="N34" s="15">
        <f t="shared" si="9"/>
        <v>0</v>
      </c>
      <c r="O34" s="15">
        <f t="shared" si="1"/>
        <v>8306512</v>
      </c>
      <c r="P34" s="38">
        <f t="shared" si="2"/>
        <v>3872.4997668997671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112</v>
      </c>
      <c r="N36" s="48"/>
      <c r="O36" s="48"/>
      <c r="P36" s="43">
        <v>2145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59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4400473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4400473</v>
      </c>
      <c r="O5" s="33">
        <f t="shared" ref="O5:O35" si="2">(N5/O$37)</f>
        <v>2141.3493917274941</v>
      </c>
      <c r="P5" s="6"/>
    </row>
    <row r="6" spans="1:133">
      <c r="A6" s="12"/>
      <c r="B6" s="25">
        <v>311</v>
      </c>
      <c r="C6" s="20" t="s">
        <v>2</v>
      </c>
      <c r="D6" s="46">
        <v>3925712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3925712</v>
      </c>
      <c r="O6" s="47">
        <f t="shared" si="2"/>
        <v>1910.3221411192214</v>
      </c>
      <c r="P6" s="9"/>
    </row>
    <row r="7" spans="1:133">
      <c r="A7" s="12"/>
      <c r="B7" s="25">
        <v>312.41000000000003</v>
      </c>
      <c r="C7" s="20" t="s">
        <v>10</v>
      </c>
      <c r="D7" s="46">
        <v>95494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95494</v>
      </c>
      <c r="O7" s="47">
        <f t="shared" si="2"/>
        <v>46.469099756690994</v>
      </c>
      <c r="P7" s="9"/>
    </row>
    <row r="8" spans="1:133">
      <c r="A8" s="12"/>
      <c r="B8" s="25">
        <v>312.60000000000002</v>
      </c>
      <c r="C8" s="20" t="s">
        <v>90</v>
      </c>
      <c r="D8" s="46">
        <v>139928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139928</v>
      </c>
      <c r="O8" s="47">
        <f t="shared" si="2"/>
        <v>68.091484184914847</v>
      </c>
      <c r="P8" s="9"/>
    </row>
    <row r="9" spans="1:133">
      <c r="A9" s="12"/>
      <c r="B9" s="25">
        <v>315</v>
      </c>
      <c r="C9" s="20" t="s">
        <v>73</v>
      </c>
      <c r="D9" s="46">
        <v>128655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128655</v>
      </c>
      <c r="O9" s="47">
        <f t="shared" si="2"/>
        <v>62.605839416058394</v>
      </c>
      <c r="P9" s="9"/>
    </row>
    <row r="10" spans="1:133">
      <c r="A10" s="12"/>
      <c r="B10" s="25">
        <v>316</v>
      </c>
      <c r="C10" s="20" t="s">
        <v>74</v>
      </c>
      <c r="D10" s="46">
        <v>110684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110684</v>
      </c>
      <c r="O10" s="47">
        <f t="shared" si="2"/>
        <v>53.860827250608274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511794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511794</v>
      </c>
      <c r="O11" s="45">
        <f t="shared" si="2"/>
        <v>249.04817518248174</v>
      </c>
      <c r="P11" s="10"/>
    </row>
    <row r="12" spans="1:133">
      <c r="A12" s="12"/>
      <c r="B12" s="25">
        <v>322</v>
      </c>
      <c r="C12" s="20" t="s">
        <v>0</v>
      </c>
      <c r="D12" s="46">
        <v>216659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216659</v>
      </c>
      <c r="O12" s="47">
        <f t="shared" si="2"/>
        <v>105.4301703163017</v>
      </c>
      <c r="P12" s="9"/>
    </row>
    <row r="13" spans="1:133">
      <c r="A13" s="12"/>
      <c r="B13" s="25">
        <v>323.10000000000002</v>
      </c>
      <c r="C13" s="20" t="s">
        <v>14</v>
      </c>
      <c r="D13" s="46">
        <v>267866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267866</v>
      </c>
      <c r="O13" s="47">
        <f t="shared" si="2"/>
        <v>130.34841849148418</v>
      </c>
      <c r="P13" s="9"/>
    </row>
    <row r="14" spans="1:133">
      <c r="A14" s="12"/>
      <c r="B14" s="25">
        <v>323.39999999999998</v>
      </c>
      <c r="C14" s="20" t="s">
        <v>15</v>
      </c>
      <c r="D14" s="46">
        <v>8663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8663</v>
      </c>
      <c r="O14" s="47">
        <f t="shared" si="2"/>
        <v>4.2155717761557181</v>
      </c>
      <c r="P14" s="9"/>
    </row>
    <row r="15" spans="1:133">
      <c r="A15" s="12"/>
      <c r="B15" s="25">
        <v>323.7</v>
      </c>
      <c r="C15" s="20" t="s">
        <v>16</v>
      </c>
      <c r="D15" s="46">
        <v>18606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18606</v>
      </c>
      <c r="O15" s="47">
        <f t="shared" si="2"/>
        <v>9.0540145985401459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SUM(D17:D21)</f>
        <v>215223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215223</v>
      </c>
      <c r="O16" s="45">
        <f t="shared" si="2"/>
        <v>104.73138686131387</v>
      </c>
      <c r="P16" s="10"/>
    </row>
    <row r="17" spans="1:16">
      <c r="A17" s="12"/>
      <c r="B17" s="25">
        <v>334.2</v>
      </c>
      <c r="C17" s="20" t="s">
        <v>18</v>
      </c>
      <c r="D17" s="46">
        <v>438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438</v>
      </c>
      <c r="O17" s="47">
        <f t="shared" si="2"/>
        <v>0.21313868613138687</v>
      </c>
      <c r="P17" s="9"/>
    </row>
    <row r="18" spans="1:16">
      <c r="A18" s="12"/>
      <c r="B18" s="25">
        <v>335.12</v>
      </c>
      <c r="C18" s="20" t="s">
        <v>75</v>
      </c>
      <c r="D18" s="46">
        <v>52414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52414</v>
      </c>
      <c r="O18" s="47">
        <f t="shared" si="2"/>
        <v>25.505596107055961</v>
      </c>
      <c r="P18" s="9"/>
    </row>
    <row r="19" spans="1:16">
      <c r="A19" s="12"/>
      <c r="B19" s="25">
        <v>335.15</v>
      </c>
      <c r="C19" s="20" t="s">
        <v>76</v>
      </c>
      <c r="D19" s="46">
        <v>2503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2503</v>
      </c>
      <c r="O19" s="47">
        <f t="shared" si="2"/>
        <v>1.2180048661800487</v>
      </c>
      <c r="P19" s="9"/>
    </row>
    <row r="20" spans="1:16">
      <c r="A20" s="12"/>
      <c r="B20" s="25">
        <v>335.18</v>
      </c>
      <c r="C20" s="20" t="s">
        <v>77</v>
      </c>
      <c r="D20" s="46">
        <v>152525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152525</v>
      </c>
      <c r="O20" s="47">
        <f t="shared" si="2"/>
        <v>74.221411192214106</v>
      </c>
      <c r="P20" s="9"/>
    </row>
    <row r="21" spans="1:16">
      <c r="A21" s="12"/>
      <c r="B21" s="25">
        <v>338</v>
      </c>
      <c r="C21" s="20" t="s">
        <v>24</v>
      </c>
      <c r="D21" s="46">
        <v>7343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7343</v>
      </c>
      <c r="O21" s="47">
        <f t="shared" si="2"/>
        <v>3.5732360097323599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1988837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1988837</v>
      </c>
      <c r="O22" s="45">
        <f t="shared" si="2"/>
        <v>967.80389294403892</v>
      </c>
      <c r="P22" s="10"/>
    </row>
    <row r="23" spans="1:16">
      <c r="A23" s="12"/>
      <c r="B23" s="25">
        <v>343.6</v>
      </c>
      <c r="C23" s="20" t="s">
        <v>95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1988837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1988837</v>
      </c>
      <c r="O23" s="47">
        <f t="shared" si="2"/>
        <v>967.80389294403892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SUM(D25:D26)</f>
        <v>12583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12583</v>
      </c>
      <c r="O24" s="45">
        <f t="shared" si="2"/>
        <v>6.1231143552311433</v>
      </c>
      <c r="P24" s="10"/>
    </row>
    <row r="25" spans="1:16">
      <c r="A25" s="13"/>
      <c r="B25" s="39">
        <v>351.5</v>
      </c>
      <c r="C25" s="21" t="s">
        <v>56</v>
      </c>
      <c r="D25" s="46">
        <v>6888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6888</v>
      </c>
      <c r="O25" s="47">
        <f t="shared" si="2"/>
        <v>3.3518248175182483</v>
      </c>
      <c r="P25" s="9"/>
    </row>
    <row r="26" spans="1:16">
      <c r="A26" s="13"/>
      <c r="B26" s="39">
        <v>354</v>
      </c>
      <c r="C26" s="21" t="s">
        <v>38</v>
      </c>
      <c r="D26" s="46">
        <v>5695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5695</v>
      </c>
      <c r="O26" s="47">
        <f t="shared" si="2"/>
        <v>2.7712895377128954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SUM(D28:D32)</f>
        <v>71050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24637</v>
      </c>
      <c r="J27" s="32">
        <f t="shared" si="7"/>
        <v>0</v>
      </c>
      <c r="K27" s="32">
        <f t="shared" si="7"/>
        <v>131724</v>
      </c>
      <c r="L27" s="32">
        <f t="shared" si="7"/>
        <v>0</v>
      </c>
      <c r="M27" s="32">
        <f t="shared" si="7"/>
        <v>0</v>
      </c>
      <c r="N27" s="32">
        <f t="shared" si="1"/>
        <v>227411</v>
      </c>
      <c r="O27" s="45">
        <f t="shared" si="2"/>
        <v>110.66228710462288</v>
      </c>
      <c r="P27" s="10"/>
    </row>
    <row r="28" spans="1:16">
      <c r="A28" s="12"/>
      <c r="B28" s="25">
        <v>361.1</v>
      </c>
      <c r="C28" s="20" t="s">
        <v>39</v>
      </c>
      <c r="D28" s="46">
        <v>21801</v>
      </c>
      <c r="E28" s="46">
        <v>0</v>
      </c>
      <c r="F28" s="46">
        <v>0</v>
      </c>
      <c r="G28" s="46">
        <v>0</v>
      </c>
      <c r="H28" s="46">
        <v>0</v>
      </c>
      <c r="I28" s="46">
        <v>7088</v>
      </c>
      <c r="J28" s="46">
        <v>0</v>
      </c>
      <c r="K28" s="46">
        <v>24174</v>
      </c>
      <c r="L28" s="46">
        <v>0</v>
      </c>
      <c r="M28" s="46">
        <v>0</v>
      </c>
      <c r="N28" s="46">
        <f t="shared" si="1"/>
        <v>53063</v>
      </c>
      <c r="O28" s="47">
        <f t="shared" si="2"/>
        <v>25.821411192214111</v>
      </c>
      <c r="P28" s="9"/>
    </row>
    <row r="29" spans="1:16">
      <c r="A29" s="12"/>
      <c r="B29" s="25">
        <v>361.3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55178</v>
      </c>
      <c r="L29" s="46">
        <v>0</v>
      </c>
      <c r="M29" s="46">
        <v>0</v>
      </c>
      <c r="N29" s="46">
        <f t="shared" si="1"/>
        <v>55178</v>
      </c>
      <c r="O29" s="47">
        <f t="shared" si="2"/>
        <v>26.850608272506083</v>
      </c>
      <c r="P29" s="9"/>
    </row>
    <row r="30" spans="1:16">
      <c r="A30" s="12"/>
      <c r="B30" s="25">
        <v>366</v>
      </c>
      <c r="C30" s="20" t="s">
        <v>57</v>
      </c>
      <c r="D30" s="46">
        <v>7191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7191</v>
      </c>
      <c r="O30" s="47">
        <f t="shared" si="2"/>
        <v>3.4992700729927009</v>
      </c>
      <c r="P30" s="9"/>
    </row>
    <row r="31" spans="1:16">
      <c r="A31" s="12"/>
      <c r="B31" s="25">
        <v>368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52372</v>
      </c>
      <c r="L31" s="46">
        <v>0</v>
      </c>
      <c r="M31" s="46">
        <v>0</v>
      </c>
      <c r="N31" s="46">
        <f t="shared" si="1"/>
        <v>52372</v>
      </c>
      <c r="O31" s="47">
        <f t="shared" si="2"/>
        <v>25.485158150851582</v>
      </c>
      <c r="P31" s="9"/>
    </row>
    <row r="32" spans="1:16">
      <c r="A32" s="12"/>
      <c r="B32" s="25">
        <v>369.9</v>
      </c>
      <c r="C32" s="20" t="s">
        <v>44</v>
      </c>
      <c r="D32" s="46">
        <v>42058</v>
      </c>
      <c r="E32" s="46">
        <v>0</v>
      </c>
      <c r="F32" s="46">
        <v>0</v>
      </c>
      <c r="G32" s="46">
        <v>0</v>
      </c>
      <c r="H32" s="46">
        <v>0</v>
      </c>
      <c r="I32" s="46">
        <v>17549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59607</v>
      </c>
      <c r="O32" s="47">
        <f t="shared" si="2"/>
        <v>29.005839416058393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285000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285000</v>
      </c>
      <c r="O33" s="45">
        <f t="shared" si="2"/>
        <v>138.68613138686132</v>
      </c>
      <c r="P33" s="9"/>
    </row>
    <row r="34" spans="1:119" ht="15.75" thickBot="1">
      <c r="A34" s="12"/>
      <c r="B34" s="25">
        <v>381</v>
      </c>
      <c r="C34" s="20" t="s">
        <v>45</v>
      </c>
      <c r="D34" s="46">
        <v>285000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285000</v>
      </c>
      <c r="O34" s="47">
        <f t="shared" si="2"/>
        <v>138.68613138686132</v>
      </c>
      <c r="P34" s="9"/>
    </row>
    <row r="35" spans="1:119" ht="16.5" thickBot="1">
      <c r="A35" s="14" t="s">
        <v>35</v>
      </c>
      <c r="B35" s="23"/>
      <c r="C35" s="22"/>
      <c r="D35" s="15">
        <f t="shared" ref="D35:M35" si="9">SUM(D5,D11,D16,D22,D24,D27,D33)</f>
        <v>5496123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2013474</v>
      </c>
      <c r="J35" s="15">
        <f t="shared" si="9"/>
        <v>0</v>
      </c>
      <c r="K35" s="15">
        <f t="shared" si="9"/>
        <v>131724</v>
      </c>
      <c r="L35" s="15">
        <f t="shared" si="9"/>
        <v>0</v>
      </c>
      <c r="M35" s="15">
        <f t="shared" si="9"/>
        <v>0</v>
      </c>
      <c r="N35" s="15">
        <f t="shared" si="1"/>
        <v>7641321</v>
      </c>
      <c r="O35" s="38">
        <f t="shared" si="2"/>
        <v>3718.4043795620437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100</v>
      </c>
      <c r="M37" s="48"/>
      <c r="N37" s="48"/>
      <c r="O37" s="43">
        <v>2055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4300298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4300298</v>
      </c>
      <c r="O5" s="33">
        <f t="shared" ref="O5:O36" si="2">(N5/O$38)</f>
        <v>2112.1306483300591</v>
      </c>
      <c r="P5" s="6"/>
    </row>
    <row r="6" spans="1:133">
      <c r="A6" s="12"/>
      <c r="B6" s="25">
        <v>311</v>
      </c>
      <c r="C6" s="20" t="s">
        <v>2</v>
      </c>
      <c r="D6" s="46">
        <v>3791012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3791012</v>
      </c>
      <c r="O6" s="47">
        <f t="shared" si="2"/>
        <v>1861.9901768172888</v>
      </c>
      <c r="P6" s="9"/>
    </row>
    <row r="7" spans="1:133">
      <c r="A7" s="12"/>
      <c r="B7" s="25">
        <v>312.41000000000003</v>
      </c>
      <c r="C7" s="20" t="s">
        <v>10</v>
      </c>
      <c r="D7" s="46">
        <v>104748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104748</v>
      </c>
      <c r="O7" s="47">
        <f t="shared" si="2"/>
        <v>51.447937131630646</v>
      </c>
      <c r="P7" s="9"/>
    </row>
    <row r="8" spans="1:133">
      <c r="A8" s="12"/>
      <c r="B8" s="25">
        <v>312.60000000000002</v>
      </c>
      <c r="C8" s="20" t="s">
        <v>90</v>
      </c>
      <c r="D8" s="46">
        <v>148249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148249</v>
      </c>
      <c r="O8" s="47">
        <f t="shared" si="2"/>
        <v>72.813850687622789</v>
      </c>
      <c r="P8" s="9"/>
    </row>
    <row r="9" spans="1:133">
      <c r="A9" s="12"/>
      <c r="B9" s="25">
        <v>315</v>
      </c>
      <c r="C9" s="20" t="s">
        <v>73</v>
      </c>
      <c r="D9" s="46">
        <v>133641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133641</v>
      </c>
      <c r="O9" s="47">
        <f t="shared" si="2"/>
        <v>65.638998035363457</v>
      </c>
      <c r="P9" s="9"/>
    </row>
    <row r="10" spans="1:133">
      <c r="A10" s="12"/>
      <c r="B10" s="25">
        <v>316</v>
      </c>
      <c r="C10" s="20" t="s">
        <v>74</v>
      </c>
      <c r="D10" s="46">
        <v>122648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122648</v>
      </c>
      <c r="O10" s="47">
        <f t="shared" si="2"/>
        <v>60.239685658153242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587708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587708</v>
      </c>
      <c r="O11" s="45">
        <f t="shared" si="2"/>
        <v>288.65815324165027</v>
      </c>
      <c r="P11" s="10"/>
    </row>
    <row r="12" spans="1:133">
      <c r="A12" s="12"/>
      <c r="B12" s="25">
        <v>322</v>
      </c>
      <c r="C12" s="20" t="s">
        <v>0</v>
      </c>
      <c r="D12" s="46">
        <v>281508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281508</v>
      </c>
      <c r="O12" s="47">
        <f t="shared" si="2"/>
        <v>138.26522593320234</v>
      </c>
      <c r="P12" s="9"/>
    </row>
    <row r="13" spans="1:133">
      <c r="A13" s="12"/>
      <c r="B13" s="25">
        <v>323.10000000000002</v>
      </c>
      <c r="C13" s="20" t="s">
        <v>14</v>
      </c>
      <c r="D13" s="46">
        <v>294529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294529</v>
      </c>
      <c r="O13" s="47">
        <f t="shared" si="2"/>
        <v>144.6606090373281</v>
      </c>
      <c r="P13" s="9"/>
    </row>
    <row r="14" spans="1:133">
      <c r="A14" s="12"/>
      <c r="B14" s="25">
        <v>323.39999999999998</v>
      </c>
      <c r="C14" s="20" t="s">
        <v>15</v>
      </c>
      <c r="D14" s="46">
        <v>6919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6919</v>
      </c>
      <c r="O14" s="47">
        <f t="shared" si="2"/>
        <v>3.3983300589390963</v>
      </c>
      <c r="P14" s="9"/>
    </row>
    <row r="15" spans="1:133">
      <c r="A15" s="12"/>
      <c r="B15" s="25">
        <v>323.7</v>
      </c>
      <c r="C15" s="20" t="s">
        <v>16</v>
      </c>
      <c r="D15" s="46">
        <v>4752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4752</v>
      </c>
      <c r="O15" s="47">
        <f t="shared" si="2"/>
        <v>2.3339882121807465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SUM(D17:D21)</f>
        <v>230701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230701</v>
      </c>
      <c r="O16" s="45">
        <f t="shared" si="2"/>
        <v>113.31090373280944</v>
      </c>
      <c r="P16" s="10"/>
    </row>
    <row r="17" spans="1:16">
      <c r="A17" s="12"/>
      <c r="B17" s="25">
        <v>335.12</v>
      </c>
      <c r="C17" s="20" t="s">
        <v>75</v>
      </c>
      <c r="D17" s="46">
        <v>57120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57120</v>
      </c>
      <c r="O17" s="47">
        <f t="shared" si="2"/>
        <v>28.055009823182711</v>
      </c>
      <c r="P17" s="9"/>
    </row>
    <row r="18" spans="1:16">
      <c r="A18" s="12"/>
      <c r="B18" s="25">
        <v>335.15</v>
      </c>
      <c r="C18" s="20" t="s">
        <v>76</v>
      </c>
      <c r="D18" s="46">
        <v>2503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2503</v>
      </c>
      <c r="O18" s="47">
        <f t="shared" si="2"/>
        <v>1.2293713163064832</v>
      </c>
      <c r="P18" s="9"/>
    </row>
    <row r="19" spans="1:16">
      <c r="A19" s="12"/>
      <c r="B19" s="25">
        <v>335.18</v>
      </c>
      <c r="C19" s="20" t="s">
        <v>77</v>
      </c>
      <c r="D19" s="46">
        <v>164169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164169</v>
      </c>
      <c r="O19" s="47">
        <f t="shared" si="2"/>
        <v>80.633104125736736</v>
      </c>
      <c r="P19" s="9"/>
    </row>
    <row r="20" spans="1:16">
      <c r="A20" s="12"/>
      <c r="B20" s="25">
        <v>335.49</v>
      </c>
      <c r="C20" s="20" t="s">
        <v>22</v>
      </c>
      <c r="D20" s="46">
        <v>2013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2013</v>
      </c>
      <c r="O20" s="47">
        <f t="shared" si="2"/>
        <v>0.98870333988212178</v>
      </c>
      <c r="P20" s="9"/>
    </row>
    <row r="21" spans="1:16">
      <c r="A21" s="12"/>
      <c r="B21" s="25">
        <v>338</v>
      </c>
      <c r="C21" s="20" t="s">
        <v>24</v>
      </c>
      <c r="D21" s="46">
        <v>4896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4896</v>
      </c>
      <c r="O21" s="47">
        <f t="shared" si="2"/>
        <v>2.4047151277013752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SUM(D23:D24)</f>
        <v>287305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1876969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2164274</v>
      </c>
      <c r="O22" s="45">
        <f t="shared" si="2"/>
        <v>1063.0029469548133</v>
      </c>
      <c r="P22" s="10"/>
    </row>
    <row r="23" spans="1:16">
      <c r="A23" s="12"/>
      <c r="B23" s="25">
        <v>342.1</v>
      </c>
      <c r="C23" s="20" t="s">
        <v>32</v>
      </c>
      <c r="D23" s="46">
        <v>287305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287305</v>
      </c>
      <c r="O23" s="47">
        <f t="shared" si="2"/>
        <v>141.11247544204323</v>
      </c>
      <c r="P23" s="9"/>
    </row>
    <row r="24" spans="1:16">
      <c r="A24" s="12"/>
      <c r="B24" s="25">
        <v>343.6</v>
      </c>
      <c r="C24" s="20" t="s">
        <v>95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1876969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1876969</v>
      </c>
      <c r="O24" s="47">
        <f t="shared" si="2"/>
        <v>921.89047151277009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SUM(D26:D27)</f>
        <v>23145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23145</v>
      </c>
      <c r="O25" s="45">
        <f t="shared" si="2"/>
        <v>11.367878192534381</v>
      </c>
      <c r="P25" s="10"/>
    </row>
    <row r="26" spans="1:16">
      <c r="A26" s="13"/>
      <c r="B26" s="39">
        <v>351.1</v>
      </c>
      <c r="C26" s="21" t="s">
        <v>37</v>
      </c>
      <c r="D26" s="46">
        <v>11189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11189</v>
      </c>
      <c r="O26" s="47">
        <f t="shared" si="2"/>
        <v>5.495579567779961</v>
      </c>
      <c r="P26" s="9"/>
    </row>
    <row r="27" spans="1:16">
      <c r="A27" s="13"/>
      <c r="B27" s="39">
        <v>354</v>
      </c>
      <c r="C27" s="21" t="s">
        <v>38</v>
      </c>
      <c r="D27" s="46">
        <v>11956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11956</v>
      </c>
      <c r="O27" s="47">
        <f t="shared" si="2"/>
        <v>5.8722986247544204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SUM(D29:D33)</f>
        <v>182400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49079</v>
      </c>
      <c r="J28" s="32">
        <f t="shared" si="7"/>
        <v>0</v>
      </c>
      <c r="K28" s="32">
        <f t="shared" si="7"/>
        <v>114000</v>
      </c>
      <c r="L28" s="32">
        <f t="shared" si="7"/>
        <v>0</v>
      </c>
      <c r="M28" s="32">
        <f t="shared" si="7"/>
        <v>0</v>
      </c>
      <c r="N28" s="32">
        <f t="shared" si="1"/>
        <v>345479</v>
      </c>
      <c r="O28" s="45">
        <f t="shared" si="2"/>
        <v>169.68516699410608</v>
      </c>
      <c r="P28" s="10"/>
    </row>
    <row r="29" spans="1:16">
      <c r="A29" s="12"/>
      <c r="B29" s="25">
        <v>361.1</v>
      </c>
      <c r="C29" s="20" t="s">
        <v>39</v>
      </c>
      <c r="D29" s="46">
        <v>40741</v>
      </c>
      <c r="E29" s="46">
        <v>0</v>
      </c>
      <c r="F29" s="46">
        <v>0</v>
      </c>
      <c r="G29" s="46">
        <v>0</v>
      </c>
      <c r="H29" s="46">
        <v>0</v>
      </c>
      <c r="I29" s="46">
        <v>21273</v>
      </c>
      <c r="J29" s="46">
        <v>0</v>
      </c>
      <c r="K29" s="46">
        <v>33079</v>
      </c>
      <c r="L29" s="46">
        <v>0</v>
      </c>
      <c r="M29" s="46">
        <v>0</v>
      </c>
      <c r="N29" s="46">
        <f t="shared" si="1"/>
        <v>95093</v>
      </c>
      <c r="O29" s="47">
        <f t="shared" si="2"/>
        <v>46.705795677799607</v>
      </c>
      <c r="P29" s="9"/>
    </row>
    <row r="30" spans="1:16">
      <c r="A30" s="12"/>
      <c r="B30" s="25">
        <v>361.3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9498</v>
      </c>
      <c r="L30" s="46">
        <v>0</v>
      </c>
      <c r="M30" s="46">
        <v>0</v>
      </c>
      <c r="N30" s="46">
        <f t="shared" si="1"/>
        <v>9498</v>
      </c>
      <c r="O30" s="47">
        <f t="shared" si="2"/>
        <v>4.6650294695481334</v>
      </c>
      <c r="P30" s="9"/>
    </row>
    <row r="31" spans="1:16">
      <c r="A31" s="12"/>
      <c r="B31" s="25">
        <v>366</v>
      </c>
      <c r="C31" s="20" t="s">
        <v>57</v>
      </c>
      <c r="D31" s="46">
        <v>13997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13997</v>
      </c>
      <c r="O31" s="47">
        <f t="shared" si="2"/>
        <v>6.87475442043222</v>
      </c>
      <c r="P31" s="9"/>
    </row>
    <row r="32" spans="1:16">
      <c r="A32" s="12"/>
      <c r="B32" s="25">
        <v>368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71423</v>
      </c>
      <c r="L32" s="46">
        <v>0</v>
      </c>
      <c r="M32" s="46">
        <v>0</v>
      </c>
      <c r="N32" s="46">
        <f t="shared" si="1"/>
        <v>71423</v>
      </c>
      <c r="O32" s="47">
        <f t="shared" si="2"/>
        <v>35.080058939096268</v>
      </c>
      <c r="P32" s="9"/>
    </row>
    <row r="33" spans="1:119">
      <c r="A33" s="12"/>
      <c r="B33" s="25">
        <v>369.9</v>
      </c>
      <c r="C33" s="20" t="s">
        <v>44</v>
      </c>
      <c r="D33" s="46">
        <v>127662</v>
      </c>
      <c r="E33" s="46">
        <v>0</v>
      </c>
      <c r="F33" s="46">
        <v>0</v>
      </c>
      <c r="G33" s="46">
        <v>0</v>
      </c>
      <c r="H33" s="46">
        <v>0</v>
      </c>
      <c r="I33" s="46">
        <v>27806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155468</v>
      </c>
      <c r="O33" s="47">
        <f t="shared" si="2"/>
        <v>76.359528487229866</v>
      </c>
      <c r="P33" s="9"/>
    </row>
    <row r="34" spans="1:119" ht="15.75">
      <c r="A34" s="29" t="s">
        <v>31</v>
      </c>
      <c r="B34" s="30"/>
      <c r="C34" s="31"/>
      <c r="D34" s="32">
        <f t="shared" ref="D34:M34" si="8">SUM(D35:D35)</f>
        <v>285000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285000</v>
      </c>
      <c r="O34" s="45">
        <f t="shared" si="2"/>
        <v>139.9803536345776</v>
      </c>
      <c r="P34" s="9"/>
    </row>
    <row r="35" spans="1:119" ht="15.75" thickBot="1">
      <c r="A35" s="12"/>
      <c r="B35" s="25">
        <v>381</v>
      </c>
      <c r="C35" s="20" t="s">
        <v>45</v>
      </c>
      <c r="D35" s="46">
        <v>285000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285000</v>
      </c>
      <c r="O35" s="47">
        <f t="shared" si="2"/>
        <v>139.9803536345776</v>
      </c>
      <c r="P35" s="9"/>
    </row>
    <row r="36" spans="1:119" ht="16.5" thickBot="1">
      <c r="A36" s="14" t="s">
        <v>35</v>
      </c>
      <c r="B36" s="23"/>
      <c r="C36" s="22"/>
      <c r="D36" s="15">
        <f t="shared" ref="D36:M36" si="9">SUM(D5,D11,D16,D22,D25,D28,D34)</f>
        <v>5896557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1926048</v>
      </c>
      <c r="J36" s="15">
        <f t="shared" si="9"/>
        <v>0</v>
      </c>
      <c r="K36" s="15">
        <f t="shared" si="9"/>
        <v>114000</v>
      </c>
      <c r="L36" s="15">
        <f t="shared" si="9"/>
        <v>0</v>
      </c>
      <c r="M36" s="15">
        <f t="shared" si="9"/>
        <v>0</v>
      </c>
      <c r="N36" s="15">
        <f t="shared" si="1"/>
        <v>7936605</v>
      </c>
      <c r="O36" s="38">
        <f t="shared" si="2"/>
        <v>3898.1360510805503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98</v>
      </c>
      <c r="M38" s="48"/>
      <c r="N38" s="48"/>
      <c r="O38" s="43">
        <v>2036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4200807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4200807</v>
      </c>
      <c r="O5" s="33">
        <f t="shared" ref="O5:O39" si="2">(N5/O$41)</f>
        <v>2078.5784265215239</v>
      </c>
      <c r="P5" s="6"/>
    </row>
    <row r="6" spans="1:133">
      <c r="A6" s="12"/>
      <c r="B6" s="25">
        <v>311</v>
      </c>
      <c r="C6" s="20" t="s">
        <v>2</v>
      </c>
      <c r="D6" s="46">
        <v>3669059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3669059</v>
      </c>
      <c r="O6" s="47">
        <f t="shared" si="2"/>
        <v>1815.4670954972785</v>
      </c>
      <c r="P6" s="9"/>
    </row>
    <row r="7" spans="1:133">
      <c r="A7" s="12"/>
      <c r="B7" s="25">
        <v>312.41000000000003</v>
      </c>
      <c r="C7" s="20" t="s">
        <v>10</v>
      </c>
      <c r="D7" s="46">
        <v>103857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103857</v>
      </c>
      <c r="O7" s="47">
        <f t="shared" si="2"/>
        <v>51.388916378030679</v>
      </c>
      <c r="P7" s="9"/>
    </row>
    <row r="8" spans="1:133">
      <c r="A8" s="12"/>
      <c r="B8" s="25">
        <v>312.60000000000002</v>
      </c>
      <c r="C8" s="20" t="s">
        <v>90</v>
      </c>
      <c r="D8" s="46">
        <v>143016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143016</v>
      </c>
      <c r="O8" s="47">
        <f t="shared" si="2"/>
        <v>70.764967837704106</v>
      </c>
      <c r="P8" s="9"/>
    </row>
    <row r="9" spans="1:133">
      <c r="A9" s="12"/>
      <c r="B9" s="25">
        <v>315</v>
      </c>
      <c r="C9" s="20" t="s">
        <v>73</v>
      </c>
      <c r="D9" s="46">
        <v>124488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124488</v>
      </c>
      <c r="O9" s="47">
        <f t="shared" si="2"/>
        <v>61.597229094507668</v>
      </c>
      <c r="P9" s="9"/>
    </row>
    <row r="10" spans="1:133">
      <c r="A10" s="12"/>
      <c r="B10" s="25">
        <v>316</v>
      </c>
      <c r="C10" s="20" t="s">
        <v>74</v>
      </c>
      <c r="D10" s="46">
        <v>160387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160387</v>
      </c>
      <c r="O10" s="47">
        <f t="shared" si="2"/>
        <v>79.360217714002971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663376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663376</v>
      </c>
      <c r="O11" s="45">
        <f t="shared" si="2"/>
        <v>328.24146462147451</v>
      </c>
      <c r="P11" s="10"/>
    </row>
    <row r="12" spans="1:133">
      <c r="A12" s="12"/>
      <c r="B12" s="25">
        <v>322</v>
      </c>
      <c r="C12" s="20" t="s">
        <v>0</v>
      </c>
      <c r="D12" s="46">
        <v>354957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354957</v>
      </c>
      <c r="O12" s="47">
        <f t="shared" si="2"/>
        <v>175.63433943592281</v>
      </c>
      <c r="P12" s="9"/>
    </row>
    <row r="13" spans="1:133">
      <c r="A13" s="12"/>
      <c r="B13" s="25">
        <v>323.10000000000002</v>
      </c>
      <c r="C13" s="20" t="s">
        <v>14</v>
      </c>
      <c r="D13" s="46">
        <v>294189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294189</v>
      </c>
      <c r="O13" s="47">
        <f t="shared" si="2"/>
        <v>145.56605640771895</v>
      </c>
      <c r="P13" s="9"/>
    </row>
    <row r="14" spans="1:133">
      <c r="A14" s="12"/>
      <c r="B14" s="25">
        <v>323.39999999999998</v>
      </c>
      <c r="C14" s="20" t="s">
        <v>15</v>
      </c>
      <c r="D14" s="46">
        <v>8754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8754</v>
      </c>
      <c r="O14" s="47">
        <f t="shared" si="2"/>
        <v>4.3315190499752596</v>
      </c>
      <c r="P14" s="9"/>
    </row>
    <row r="15" spans="1:133">
      <c r="A15" s="12"/>
      <c r="B15" s="25">
        <v>323.7</v>
      </c>
      <c r="C15" s="20" t="s">
        <v>16</v>
      </c>
      <c r="D15" s="46">
        <v>5476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5476</v>
      </c>
      <c r="O15" s="47">
        <f t="shared" si="2"/>
        <v>2.7095497278574965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SUM(D17:D23)</f>
        <v>243005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243005</v>
      </c>
      <c r="O16" s="45">
        <f t="shared" si="2"/>
        <v>120.23998020781791</v>
      </c>
      <c r="P16" s="10"/>
    </row>
    <row r="17" spans="1:16">
      <c r="A17" s="12"/>
      <c r="B17" s="25">
        <v>334.2</v>
      </c>
      <c r="C17" s="20" t="s">
        <v>18</v>
      </c>
      <c r="D17" s="46">
        <v>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371</v>
      </c>
      <c r="O17" s="47">
        <f t="shared" si="2"/>
        <v>0.18357248886689759</v>
      </c>
      <c r="P17" s="9"/>
    </row>
    <row r="18" spans="1:16">
      <c r="A18" s="12"/>
      <c r="B18" s="25">
        <v>335.12</v>
      </c>
      <c r="C18" s="20" t="s">
        <v>75</v>
      </c>
      <c r="D18" s="46">
        <v>55483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55483</v>
      </c>
      <c r="O18" s="47">
        <f t="shared" si="2"/>
        <v>27.453240969816921</v>
      </c>
      <c r="P18" s="9"/>
    </row>
    <row r="19" spans="1:16">
      <c r="A19" s="12"/>
      <c r="B19" s="25">
        <v>335.15</v>
      </c>
      <c r="C19" s="20" t="s">
        <v>76</v>
      </c>
      <c r="D19" s="46">
        <v>2328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2328</v>
      </c>
      <c r="O19" s="47">
        <f t="shared" si="2"/>
        <v>1.1519049975259772</v>
      </c>
      <c r="P19" s="9"/>
    </row>
    <row r="20" spans="1:16">
      <c r="A20" s="12"/>
      <c r="B20" s="25">
        <v>335.18</v>
      </c>
      <c r="C20" s="20" t="s">
        <v>77</v>
      </c>
      <c r="D20" s="46">
        <v>161719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161719</v>
      </c>
      <c r="O20" s="47">
        <f t="shared" si="2"/>
        <v>80.019297377535878</v>
      </c>
      <c r="P20" s="9"/>
    </row>
    <row r="21" spans="1:16">
      <c r="A21" s="12"/>
      <c r="B21" s="25">
        <v>335.49</v>
      </c>
      <c r="C21" s="20" t="s">
        <v>22</v>
      </c>
      <c r="D21" s="46">
        <v>2145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2145</v>
      </c>
      <c r="O21" s="47">
        <f t="shared" si="2"/>
        <v>1.0613557644730331</v>
      </c>
      <c r="P21" s="9"/>
    </row>
    <row r="22" spans="1:16">
      <c r="A22" s="12"/>
      <c r="B22" s="25">
        <v>337.9</v>
      </c>
      <c r="C22" s="20" t="s">
        <v>92</v>
      </c>
      <c r="D22" s="46">
        <v>1960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1960</v>
      </c>
      <c r="O22" s="47">
        <f t="shared" si="2"/>
        <v>0.96981692231568528</v>
      </c>
      <c r="P22" s="9"/>
    </row>
    <row r="23" spans="1:16">
      <c r="A23" s="12"/>
      <c r="B23" s="25">
        <v>338</v>
      </c>
      <c r="C23" s="20" t="s">
        <v>24</v>
      </c>
      <c r="D23" s="46">
        <v>18999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18999</v>
      </c>
      <c r="O23" s="47">
        <f t="shared" si="2"/>
        <v>9.4007916872835224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SUM(D25:D26)</f>
        <v>383074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1936247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2319321</v>
      </c>
      <c r="O24" s="45">
        <f t="shared" si="2"/>
        <v>1147.610588817417</v>
      </c>
      <c r="P24" s="10"/>
    </row>
    <row r="25" spans="1:16">
      <c r="A25" s="12"/>
      <c r="B25" s="25">
        <v>342.1</v>
      </c>
      <c r="C25" s="20" t="s">
        <v>32</v>
      </c>
      <c r="D25" s="46">
        <v>383074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383074</v>
      </c>
      <c r="O25" s="47">
        <f t="shared" si="2"/>
        <v>189.54675903018307</v>
      </c>
      <c r="P25" s="9"/>
    </row>
    <row r="26" spans="1:16">
      <c r="A26" s="12"/>
      <c r="B26" s="25">
        <v>343.6</v>
      </c>
      <c r="C26" s="20" t="s">
        <v>95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1936247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1936247</v>
      </c>
      <c r="O26" s="47">
        <f t="shared" si="2"/>
        <v>958.063829787234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SUM(D28:D29)</f>
        <v>14859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14859</v>
      </c>
      <c r="O27" s="45">
        <f t="shared" si="2"/>
        <v>7.3523008411677386</v>
      </c>
      <c r="P27" s="10"/>
    </row>
    <row r="28" spans="1:16">
      <c r="A28" s="13"/>
      <c r="B28" s="39">
        <v>351.5</v>
      </c>
      <c r="C28" s="21" t="s">
        <v>56</v>
      </c>
      <c r="D28" s="46">
        <v>6089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6089</v>
      </c>
      <c r="O28" s="47">
        <f t="shared" si="2"/>
        <v>3.0128649183572489</v>
      </c>
      <c r="P28" s="9"/>
    </row>
    <row r="29" spans="1:16">
      <c r="A29" s="13"/>
      <c r="B29" s="39">
        <v>354</v>
      </c>
      <c r="C29" s="21" t="s">
        <v>38</v>
      </c>
      <c r="D29" s="46">
        <v>8770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8770</v>
      </c>
      <c r="O29" s="47">
        <f t="shared" si="2"/>
        <v>4.3394359228104902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SUM(D31:D36)</f>
        <v>247442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56537</v>
      </c>
      <c r="J30" s="32">
        <f t="shared" si="7"/>
        <v>0</v>
      </c>
      <c r="K30" s="32">
        <f t="shared" si="7"/>
        <v>182285</v>
      </c>
      <c r="L30" s="32">
        <f t="shared" si="7"/>
        <v>0</v>
      </c>
      <c r="M30" s="32">
        <f t="shared" si="7"/>
        <v>0</v>
      </c>
      <c r="N30" s="32">
        <f t="shared" si="1"/>
        <v>486264</v>
      </c>
      <c r="O30" s="45">
        <f t="shared" si="2"/>
        <v>240.60564077189511</v>
      </c>
      <c r="P30" s="10"/>
    </row>
    <row r="31" spans="1:16">
      <c r="A31" s="12"/>
      <c r="B31" s="25">
        <v>361.1</v>
      </c>
      <c r="C31" s="20" t="s">
        <v>39</v>
      </c>
      <c r="D31" s="46">
        <v>33026</v>
      </c>
      <c r="E31" s="46">
        <v>0</v>
      </c>
      <c r="F31" s="46">
        <v>0</v>
      </c>
      <c r="G31" s="46">
        <v>0</v>
      </c>
      <c r="H31" s="46">
        <v>0</v>
      </c>
      <c r="I31" s="46">
        <v>19628</v>
      </c>
      <c r="J31" s="46">
        <v>0</v>
      </c>
      <c r="K31" s="46">
        <v>75829</v>
      </c>
      <c r="L31" s="46">
        <v>0</v>
      </c>
      <c r="M31" s="46">
        <v>0</v>
      </c>
      <c r="N31" s="46">
        <f t="shared" si="1"/>
        <v>128483</v>
      </c>
      <c r="O31" s="47">
        <f t="shared" si="2"/>
        <v>63.573973280554178</v>
      </c>
      <c r="P31" s="9"/>
    </row>
    <row r="32" spans="1:16">
      <c r="A32" s="12"/>
      <c r="B32" s="25">
        <v>361.3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34920</v>
      </c>
      <c r="L32" s="46">
        <v>0</v>
      </c>
      <c r="M32" s="46">
        <v>0</v>
      </c>
      <c r="N32" s="46">
        <f t="shared" si="1"/>
        <v>34920</v>
      </c>
      <c r="O32" s="47">
        <f t="shared" si="2"/>
        <v>17.27857496288966</v>
      </c>
      <c r="P32" s="9"/>
    </row>
    <row r="33" spans="1:119">
      <c r="A33" s="12"/>
      <c r="B33" s="25">
        <v>364</v>
      </c>
      <c r="C33" s="20" t="s">
        <v>78</v>
      </c>
      <c r="D33" s="46">
        <v>7727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7727</v>
      </c>
      <c r="O33" s="47">
        <f t="shared" si="2"/>
        <v>3.8233547748639287</v>
      </c>
      <c r="P33" s="9"/>
    </row>
    <row r="34" spans="1:119">
      <c r="A34" s="12"/>
      <c r="B34" s="25">
        <v>366</v>
      </c>
      <c r="C34" s="20" t="s">
        <v>57</v>
      </c>
      <c r="D34" s="46">
        <v>15679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15679</v>
      </c>
      <c r="O34" s="47">
        <f t="shared" si="2"/>
        <v>7.7580405739732807</v>
      </c>
      <c r="P34" s="9"/>
    </row>
    <row r="35" spans="1:119">
      <c r="A35" s="12"/>
      <c r="B35" s="25">
        <v>368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71536</v>
      </c>
      <c r="L35" s="46">
        <v>0</v>
      </c>
      <c r="M35" s="46">
        <v>0</v>
      </c>
      <c r="N35" s="46">
        <f t="shared" si="1"/>
        <v>71536</v>
      </c>
      <c r="O35" s="47">
        <f t="shared" si="2"/>
        <v>35.396338446313706</v>
      </c>
      <c r="P35" s="9"/>
    </row>
    <row r="36" spans="1:119">
      <c r="A36" s="12"/>
      <c r="B36" s="25">
        <v>369.9</v>
      </c>
      <c r="C36" s="20" t="s">
        <v>44</v>
      </c>
      <c r="D36" s="46">
        <v>191010</v>
      </c>
      <c r="E36" s="46">
        <v>0</v>
      </c>
      <c r="F36" s="46">
        <v>0</v>
      </c>
      <c r="G36" s="46">
        <v>0</v>
      </c>
      <c r="H36" s="46">
        <v>0</v>
      </c>
      <c r="I36" s="46">
        <v>36909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227919</v>
      </c>
      <c r="O36" s="47">
        <f t="shared" si="2"/>
        <v>112.77535873330035</v>
      </c>
      <c r="P36" s="9"/>
    </row>
    <row r="37" spans="1:119" ht="15.75">
      <c r="A37" s="29" t="s">
        <v>31</v>
      </c>
      <c r="B37" s="30"/>
      <c r="C37" s="31"/>
      <c r="D37" s="32">
        <f t="shared" ref="D37:M37" si="8">SUM(D38:D38)</f>
        <v>222937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222937</v>
      </c>
      <c r="O37" s="45">
        <f t="shared" si="2"/>
        <v>110.31024245423058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222937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222937</v>
      </c>
      <c r="O38" s="47">
        <f t="shared" si="2"/>
        <v>110.31024245423058</v>
      </c>
      <c r="P38" s="9"/>
    </row>
    <row r="39" spans="1:119" ht="16.5" thickBot="1">
      <c r="A39" s="14" t="s">
        <v>35</v>
      </c>
      <c r="B39" s="23"/>
      <c r="C39" s="22"/>
      <c r="D39" s="15">
        <f t="shared" ref="D39:M39" si="9">SUM(D5,D11,D16,D24,D27,D30,D37)</f>
        <v>5975500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1992784</v>
      </c>
      <c r="J39" s="15">
        <f t="shared" si="9"/>
        <v>0</v>
      </c>
      <c r="K39" s="15">
        <f t="shared" si="9"/>
        <v>182285</v>
      </c>
      <c r="L39" s="15">
        <f t="shared" si="9"/>
        <v>0</v>
      </c>
      <c r="M39" s="15">
        <f t="shared" si="9"/>
        <v>0</v>
      </c>
      <c r="N39" s="15">
        <f t="shared" si="1"/>
        <v>8150569</v>
      </c>
      <c r="O39" s="38">
        <f t="shared" si="2"/>
        <v>4032.9386442355271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96</v>
      </c>
      <c r="M41" s="48"/>
      <c r="N41" s="48"/>
      <c r="O41" s="43">
        <v>2021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3995867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3995867</v>
      </c>
      <c r="O5" s="33">
        <f t="shared" ref="O5:O45" si="2">(N5/O$47)</f>
        <v>1974.2425889328063</v>
      </c>
      <c r="P5" s="6"/>
    </row>
    <row r="6" spans="1:133">
      <c r="A6" s="12"/>
      <c r="B6" s="25">
        <v>311</v>
      </c>
      <c r="C6" s="20" t="s">
        <v>2</v>
      </c>
      <c r="D6" s="46">
        <v>3567391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3567391</v>
      </c>
      <c r="O6" s="47">
        <f t="shared" si="2"/>
        <v>1762.5449604743083</v>
      </c>
      <c r="P6" s="9"/>
    </row>
    <row r="7" spans="1:133">
      <c r="A7" s="12"/>
      <c r="B7" s="25">
        <v>312.41000000000003</v>
      </c>
      <c r="C7" s="20" t="s">
        <v>10</v>
      </c>
      <c r="D7" s="46">
        <v>104536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104536</v>
      </c>
      <c r="O7" s="47">
        <f t="shared" si="2"/>
        <v>51.648221343873516</v>
      </c>
      <c r="P7" s="9"/>
    </row>
    <row r="8" spans="1:133">
      <c r="A8" s="12"/>
      <c r="B8" s="25">
        <v>312.60000000000002</v>
      </c>
      <c r="C8" s="20" t="s">
        <v>90</v>
      </c>
      <c r="D8" s="46">
        <v>78123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78123</v>
      </c>
      <c r="O8" s="47">
        <f t="shared" si="2"/>
        <v>38.598320158102766</v>
      </c>
      <c r="P8" s="9"/>
    </row>
    <row r="9" spans="1:133">
      <c r="A9" s="12"/>
      <c r="B9" s="25">
        <v>315</v>
      </c>
      <c r="C9" s="20" t="s">
        <v>73</v>
      </c>
      <c r="D9" s="46">
        <v>118019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118019</v>
      </c>
      <c r="O9" s="47">
        <f t="shared" si="2"/>
        <v>58.309782608695649</v>
      </c>
      <c r="P9" s="9"/>
    </row>
    <row r="10" spans="1:133">
      <c r="A10" s="12"/>
      <c r="B10" s="25">
        <v>316</v>
      </c>
      <c r="C10" s="20" t="s">
        <v>74</v>
      </c>
      <c r="D10" s="46">
        <v>127798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127798</v>
      </c>
      <c r="O10" s="47">
        <f t="shared" si="2"/>
        <v>63.141304347826086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600522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600522</v>
      </c>
      <c r="O11" s="45">
        <f t="shared" si="2"/>
        <v>296.7005928853755</v>
      </c>
      <c r="P11" s="10"/>
    </row>
    <row r="12" spans="1:133">
      <c r="A12" s="12"/>
      <c r="B12" s="25">
        <v>322</v>
      </c>
      <c r="C12" s="20" t="s">
        <v>0</v>
      </c>
      <c r="D12" s="46">
        <v>286068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286068</v>
      </c>
      <c r="O12" s="47">
        <f t="shared" si="2"/>
        <v>141.33794466403162</v>
      </c>
      <c r="P12" s="9"/>
    </row>
    <row r="13" spans="1:133">
      <c r="A13" s="12"/>
      <c r="B13" s="25">
        <v>323.10000000000002</v>
      </c>
      <c r="C13" s="20" t="s">
        <v>14</v>
      </c>
      <c r="D13" s="46">
        <v>292761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292761</v>
      </c>
      <c r="O13" s="47">
        <f t="shared" si="2"/>
        <v>144.64476284584981</v>
      </c>
      <c r="P13" s="9"/>
    </row>
    <row r="14" spans="1:133">
      <c r="A14" s="12"/>
      <c r="B14" s="25">
        <v>323.39999999999998</v>
      </c>
      <c r="C14" s="20" t="s">
        <v>15</v>
      </c>
      <c r="D14" s="46">
        <v>11114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11114</v>
      </c>
      <c r="O14" s="47">
        <f t="shared" si="2"/>
        <v>5.4911067193675889</v>
      </c>
      <c r="P14" s="9"/>
    </row>
    <row r="15" spans="1:133">
      <c r="A15" s="12"/>
      <c r="B15" s="25">
        <v>323.7</v>
      </c>
      <c r="C15" s="20" t="s">
        <v>16</v>
      </c>
      <c r="D15" s="46">
        <v>10579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10579</v>
      </c>
      <c r="O15" s="47">
        <f t="shared" si="2"/>
        <v>5.2267786561264824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SUM(D17:D26)</f>
        <v>268208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268208</v>
      </c>
      <c r="O16" s="45">
        <f t="shared" si="2"/>
        <v>132.51383399209487</v>
      </c>
      <c r="P16" s="10"/>
    </row>
    <row r="17" spans="1:16">
      <c r="A17" s="12"/>
      <c r="B17" s="25">
        <v>331.1</v>
      </c>
      <c r="C17" s="20" t="s">
        <v>91</v>
      </c>
      <c r="D17" s="46">
        <v>16816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16816</v>
      </c>
      <c r="O17" s="47">
        <f t="shared" si="2"/>
        <v>8.3083003952569179</v>
      </c>
      <c r="P17" s="9"/>
    </row>
    <row r="18" spans="1:16">
      <c r="A18" s="12"/>
      <c r="B18" s="25">
        <v>334.2</v>
      </c>
      <c r="C18" s="20" t="s">
        <v>18</v>
      </c>
      <c r="D18" s="46">
        <v>3524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3524</v>
      </c>
      <c r="O18" s="47">
        <f t="shared" si="2"/>
        <v>1.7411067193675889</v>
      </c>
      <c r="P18" s="9"/>
    </row>
    <row r="19" spans="1:16">
      <c r="A19" s="12"/>
      <c r="B19" s="25">
        <v>334.9</v>
      </c>
      <c r="C19" s="20" t="s">
        <v>61</v>
      </c>
      <c r="D19" s="46">
        <v>2803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2803</v>
      </c>
      <c r="O19" s="47">
        <f t="shared" si="2"/>
        <v>1.3848814229249011</v>
      </c>
      <c r="P19" s="9"/>
    </row>
    <row r="20" spans="1:16">
      <c r="A20" s="12"/>
      <c r="B20" s="25">
        <v>335.12</v>
      </c>
      <c r="C20" s="20" t="s">
        <v>75</v>
      </c>
      <c r="D20" s="46">
        <v>54078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54078</v>
      </c>
      <c r="O20" s="47">
        <f t="shared" si="2"/>
        <v>26.718379446640316</v>
      </c>
      <c r="P20" s="9"/>
    </row>
    <row r="21" spans="1:16">
      <c r="A21" s="12"/>
      <c r="B21" s="25">
        <v>335.15</v>
      </c>
      <c r="C21" s="20" t="s">
        <v>76</v>
      </c>
      <c r="D21" s="46">
        <v>2353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2353</v>
      </c>
      <c r="O21" s="47">
        <f t="shared" si="2"/>
        <v>1.1625494071146245</v>
      </c>
      <c r="P21" s="9"/>
    </row>
    <row r="22" spans="1:16">
      <c r="A22" s="12"/>
      <c r="B22" s="25">
        <v>335.18</v>
      </c>
      <c r="C22" s="20" t="s">
        <v>77</v>
      </c>
      <c r="D22" s="46">
        <v>157678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157678</v>
      </c>
      <c r="O22" s="47">
        <f t="shared" si="2"/>
        <v>77.904150197628454</v>
      </c>
      <c r="P22" s="9"/>
    </row>
    <row r="23" spans="1:16">
      <c r="A23" s="12"/>
      <c r="B23" s="25">
        <v>335.49</v>
      </c>
      <c r="C23" s="20" t="s">
        <v>22</v>
      </c>
      <c r="D23" s="46">
        <v>2078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2078</v>
      </c>
      <c r="O23" s="47">
        <f t="shared" si="2"/>
        <v>1.0266798418972332</v>
      </c>
      <c r="P23" s="9"/>
    </row>
    <row r="24" spans="1:16">
      <c r="A24" s="12"/>
      <c r="B24" s="25">
        <v>337.2</v>
      </c>
      <c r="C24" s="20" t="s">
        <v>23</v>
      </c>
      <c r="D24" s="46">
        <v>14093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14093</v>
      </c>
      <c r="O24" s="47">
        <f t="shared" si="2"/>
        <v>6.9629446640316202</v>
      </c>
      <c r="P24" s="9"/>
    </row>
    <row r="25" spans="1:16">
      <c r="A25" s="12"/>
      <c r="B25" s="25">
        <v>337.9</v>
      </c>
      <c r="C25" s="20" t="s">
        <v>92</v>
      </c>
      <c r="D25" s="46">
        <v>2790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2790</v>
      </c>
      <c r="O25" s="47">
        <f t="shared" si="2"/>
        <v>1.3784584980237153</v>
      </c>
      <c r="P25" s="9"/>
    </row>
    <row r="26" spans="1:16">
      <c r="A26" s="12"/>
      <c r="B26" s="25">
        <v>338</v>
      </c>
      <c r="C26" s="20" t="s">
        <v>24</v>
      </c>
      <c r="D26" s="46">
        <v>11995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11995</v>
      </c>
      <c r="O26" s="47">
        <f t="shared" si="2"/>
        <v>5.9263833992094863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SUM(D28:D31)</f>
        <v>372125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2085190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2457315</v>
      </c>
      <c r="O27" s="45">
        <f t="shared" si="2"/>
        <v>1214.0884387351778</v>
      </c>
      <c r="P27" s="10"/>
    </row>
    <row r="28" spans="1:16">
      <c r="A28" s="12"/>
      <c r="B28" s="25">
        <v>342.1</v>
      </c>
      <c r="C28" s="20" t="s">
        <v>32</v>
      </c>
      <c r="D28" s="46">
        <v>372125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372125</v>
      </c>
      <c r="O28" s="47">
        <f t="shared" si="2"/>
        <v>183.85622529644269</v>
      </c>
      <c r="P28" s="9"/>
    </row>
    <row r="29" spans="1:16">
      <c r="A29" s="12"/>
      <c r="B29" s="25">
        <v>343.3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1194879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1194879</v>
      </c>
      <c r="O29" s="47">
        <f t="shared" si="2"/>
        <v>590.35523715415025</v>
      </c>
      <c r="P29" s="9"/>
    </row>
    <row r="30" spans="1:16">
      <c r="A30" s="12"/>
      <c r="B30" s="25">
        <v>343.5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798381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798381</v>
      </c>
      <c r="O30" s="47">
        <f t="shared" si="2"/>
        <v>394.45701581027669</v>
      </c>
      <c r="P30" s="9"/>
    </row>
    <row r="31" spans="1:16">
      <c r="A31" s="12"/>
      <c r="B31" s="25">
        <v>343.9</v>
      </c>
      <c r="C31" s="20" t="s">
        <v>84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91930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91930</v>
      </c>
      <c r="O31" s="47">
        <f t="shared" si="2"/>
        <v>45.419960474308297</v>
      </c>
      <c r="P31" s="9"/>
    </row>
    <row r="32" spans="1:16" ht="15.75">
      <c r="A32" s="29" t="s">
        <v>30</v>
      </c>
      <c r="B32" s="30"/>
      <c r="C32" s="31"/>
      <c r="D32" s="32">
        <f t="shared" ref="D32:M32" si="6">SUM(D33:D34)</f>
        <v>106916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12695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119611</v>
      </c>
      <c r="O32" s="45">
        <f t="shared" si="2"/>
        <v>59.096343873517789</v>
      </c>
      <c r="P32" s="10"/>
    </row>
    <row r="33" spans="1:119">
      <c r="A33" s="13"/>
      <c r="B33" s="39">
        <v>351.5</v>
      </c>
      <c r="C33" s="21" t="s">
        <v>56</v>
      </c>
      <c r="D33" s="46">
        <v>7273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7273</v>
      </c>
      <c r="O33" s="47">
        <f t="shared" si="2"/>
        <v>3.5933794466403164</v>
      </c>
      <c r="P33" s="9"/>
    </row>
    <row r="34" spans="1:119">
      <c r="A34" s="13"/>
      <c r="B34" s="39">
        <v>354</v>
      </c>
      <c r="C34" s="21" t="s">
        <v>38</v>
      </c>
      <c r="D34" s="46">
        <v>99643</v>
      </c>
      <c r="E34" s="46">
        <v>0</v>
      </c>
      <c r="F34" s="46">
        <v>0</v>
      </c>
      <c r="G34" s="46">
        <v>0</v>
      </c>
      <c r="H34" s="46">
        <v>0</v>
      </c>
      <c r="I34" s="46">
        <v>12695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112338</v>
      </c>
      <c r="O34" s="47">
        <f t="shared" si="2"/>
        <v>55.502964426877469</v>
      </c>
      <c r="P34" s="9"/>
    </row>
    <row r="35" spans="1:119" ht="15.75">
      <c r="A35" s="29" t="s">
        <v>3</v>
      </c>
      <c r="B35" s="30"/>
      <c r="C35" s="31"/>
      <c r="D35" s="32">
        <f t="shared" ref="D35:M35" si="7">SUM(D36:D42)</f>
        <v>68159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40331</v>
      </c>
      <c r="J35" s="32">
        <f t="shared" si="7"/>
        <v>0</v>
      </c>
      <c r="K35" s="32">
        <f t="shared" si="7"/>
        <v>220266</v>
      </c>
      <c r="L35" s="32">
        <f t="shared" si="7"/>
        <v>0</v>
      </c>
      <c r="M35" s="32">
        <f t="shared" si="7"/>
        <v>0</v>
      </c>
      <c r="N35" s="32">
        <f t="shared" si="1"/>
        <v>328756</v>
      </c>
      <c r="O35" s="45">
        <f t="shared" si="2"/>
        <v>162.42885375494072</v>
      </c>
      <c r="P35" s="10"/>
    </row>
    <row r="36" spans="1:119">
      <c r="A36" s="12"/>
      <c r="B36" s="25">
        <v>361.1</v>
      </c>
      <c r="C36" s="20" t="s">
        <v>39</v>
      </c>
      <c r="D36" s="46">
        <v>25927</v>
      </c>
      <c r="E36" s="46">
        <v>0</v>
      </c>
      <c r="F36" s="46">
        <v>0</v>
      </c>
      <c r="G36" s="46">
        <v>0</v>
      </c>
      <c r="H36" s="46">
        <v>0</v>
      </c>
      <c r="I36" s="46">
        <v>18930</v>
      </c>
      <c r="J36" s="46">
        <v>0</v>
      </c>
      <c r="K36" s="46">
        <v>12</v>
      </c>
      <c r="L36" s="46">
        <v>0</v>
      </c>
      <c r="M36" s="46">
        <v>0</v>
      </c>
      <c r="N36" s="46">
        <f t="shared" si="1"/>
        <v>44869</v>
      </c>
      <c r="O36" s="47">
        <f t="shared" si="2"/>
        <v>22.168478260869566</v>
      </c>
      <c r="P36" s="9"/>
    </row>
    <row r="37" spans="1:119">
      <c r="A37" s="12"/>
      <c r="B37" s="25">
        <v>361.2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52369</v>
      </c>
      <c r="L37" s="46">
        <v>0</v>
      </c>
      <c r="M37" s="46">
        <v>0</v>
      </c>
      <c r="N37" s="46">
        <f t="shared" ref="N37:N42" si="8">SUM(D37:M37)</f>
        <v>52369</v>
      </c>
      <c r="O37" s="47">
        <f t="shared" si="2"/>
        <v>25.874011857707512</v>
      </c>
      <c r="P37" s="9"/>
    </row>
    <row r="38" spans="1:119">
      <c r="A38" s="12"/>
      <c r="B38" s="25">
        <v>361.3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118396</v>
      </c>
      <c r="L38" s="46">
        <v>0</v>
      </c>
      <c r="M38" s="46">
        <v>0</v>
      </c>
      <c r="N38" s="46">
        <f t="shared" si="8"/>
        <v>118396</v>
      </c>
      <c r="O38" s="47">
        <f t="shared" si="2"/>
        <v>58.496047430830039</v>
      </c>
      <c r="P38" s="9"/>
    </row>
    <row r="39" spans="1:119">
      <c r="A39" s="12"/>
      <c r="B39" s="25">
        <v>364</v>
      </c>
      <c r="C39" s="20" t="s">
        <v>78</v>
      </c>
      <c r="D39" s="46">
        <v>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5000</v>
      </c>
      <c r="O39" s="47">
        <f t="shared" si="2"/>
        <v>2.4703557312252964</v>
      </c>
      <c r="P39" s="9"/>
    </row>
    <row r="40" spans="1:119">
      <c r="A40" s="12"/>
      <c r="B40" s="25">
        <v>366</v>
      </c>
      <c r="C40" s="20" t="s">
        <v>57</v>
      </c>
      <c r="D40" s="46">
        <v>17720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17720</v>
      </c>
      <c r="O40" s="47">
        <f t="shared" si="2"/>
        <v>8.7549407114624511</v>
      </c>
      <c r="P40" s="9"/>
    </row>
    <row r="41" spans="1:119">
      <c r="A41" s="12"/>
      <c r="B41" s="25">
        <v>368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49489</v>
      </c>
      <c r="L41" s="46">
        <v>0</v>
      </c>
      <c r="M41" s="46">
        <v>0</v>
      </c>
      <c r="N41" s="46">
        <f t="shared" si="8"/>
        <v>49489</v>
      </c>
      <c r="O41" s="47">
        <f t="shared" si="2"/>
        <v>24.451086956521738</v>
      </c>
      <c r="P41" s="9"/>
    </row>
    <row r="42" spans="1:119">
      <c r="A42" s="12"/>
      <c r="B42" s="25">
        <v>369.9</v>
      </c>
      <c r="C42" s="20" t="s">
        <v>44</v>
      </c>
      <c r="D42" s="46">
        <v>19512</v>
      </c>
      <c r="E42" s="46">
        <v>0</v>
      </c>
      <c r="F42" s="46">
        <v>0</v>
      </c>
      <c r="G42" s="46">
        <v>0</v>
      </c>
      <c r="H42" s="46">
        <v>0</v>
      </c>
      <c r="I42" s="46">
        <v>21401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40913</v>
      </c>
      <c r="O42" s="47">
        <f t="shared" si="2"/>
        <v>20.213932806324109</v>
      </c>
      <c r="P42" s="9"/>
    </row>
    <row r="43" spans="1:119" ht="15.75">
      <c r="A43" s="29" t="s">
        <v>31</v>
      </c>
      <c r="B43" s="30"/>
      <c r="C43" s="31"/>
      <c r="D43" s="32">
        <f t="shared" ref="D43:M43" si="9">SUM(D44:D44)</f>
        <v>285000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285000</v>
      </c>
      <c r="O43" s="45">
        <f t="shared" si="2"/>
        <v>140.81027667984191</v>
      </c>
      <c r="P43" s="9"/>
    </row>
    <row r="44" spans="1:119" ht="15.75" thickBot="1">
      <c r="A44" s="12"/>
      <c r="B44" s="25">
        <v>382</v>
      </c>
      <c r="C44" s="20" t="s">
        <v>62</v>
      </c>
      <c r="D44" s="46">
        <v>285000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285000</v>
      </c>
      <c r="O44" s="47">
        <f t="shared" si="2"/>
        <v>140.81027667984191</v>
      </c>
      <c r="P44" s="9"/>
    </row>
    <row r="45" spans="1:119" ht="16.5" thickBot="1">
      <c r="A45" s="14" t="s">
        <v>35</v>
      </c>
      <c r="B45" s="23"/>
      <c r="C45" s="22"/>
      <c r="D45" s="15">
        <f t="shared" ref="D45:M45" si="10">SUM(D5,D11,D16,D27,D32,D35,D43)</f>
        <v>5696797</v>
      </c>
      <c r="E45" s="15">
        <f t="shared" si="10"/>
        <v>0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2138216</v>
      </c>
      <c r="J45" s="15">
        <f t="shared" si="10"/>
        <v>0</v>
      </c>
      <c r="K45" s="15">
        <f t="shared" si="10"/>
        <v>220266</v>
      </c>
      <c r="L45" s="15">
        <f t="shared" si="10"/>
        <v>0</v>
      </c>
      <c r="M45" s="15">
        <f t="shared" si="10"/>
        <v>0</v>
      </c>
      <c r="N45" s="15">
        <f>SUM(D45:M45)</f>
        <v>8055279</v>
      </c>
      <c r="O45" s="38">
        <f t="shared" si="2"/>
        <v>3979.880928853755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93</v>
      </c>
      <c r="M47" s="48"/>
      <c r="N47" s="48"/>
      <c r="O47" s="43">
        <v>2024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59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3759023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3759023</v>
      </c>
      <c r="O5" s="33">
        <f t="shared" ref="O5:O42" si="2">(N5/O$44)</f>
        <v>1878.5722138930535</v>
      </c>
      <c r="P5" s="6"/>
    </row>
    <row r="6" spans="1:133">
      <c r="A6" s="12"/>
      <c r="B6" s="25">
        <v>311</v>
      </c>
      <c r="C6" s="20" t="s">
        <v>2</v>
      </c>
      <c r="D6" s="46">
        <v>3410471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3410471</v>
      </c>
      <c r="O6" s="47">
        <f t="shared" si="2"/>
        <v>1704.3833083458271</v>
      </c>
      <c r="P6" s="9"/>
    </row>
    <row r="7" spans="1:133">
      <c r="A7" s="12"/>
      <c r="B7" s="25">
        <v>312.41000000000003</v>
      </c>
      <c r="C7" s="20" t="s">
        <v>10</v>
      </c>
      <c r="D7" s="46">
        <v>100839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100839</v>
      </c>
      <c r="O7" s="47">
        <f t="shared" si="2"/>
        <v>50.394302848575713</v>
      </c>
      <c r="P7" s="9"/>
    </row>
    <row r="8" spans="1:133">
      <c r="A8" s="12"/>
      <c r="B8" s="25">
        <v>315</v>
      </c>
      <c r="C8" s="20" t="s">
        <v>73</v>
      </c>
      <c r="D8" s="46">
        <v>131999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131999</v>
      </c>
      <c r="O8" s="47">
        <f t="shared" si="2"/>
        <v>65.966516741629192</v>
      </c>
      <c r="P8" s="9"/>
    </row>
    <row r="9" spans="1:133">
      <c r="A9" s="12"/>
      <c r="B9" s="25">
        <v>316</v>
      </c>
      <c r="C9" s="20" t="s">
        <v>74</v>
      </c>
      <c r="D9" s="46">
        <v>115714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115714</v>
      </c>
      <c r="O9" s="47">
        <f t="shared" si="2"/>
        <v>57.828085957021486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578623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578623</v>
      </c>
      <c r="O10" s="45">
        <f t="shared" si="2"/>
        <v>289.16691654172911</v>
      </c>
      <c r="P10" s="10"/>
    </row>
    <row r="11" spans="1:133">
      <c r="A11" s="12"/>
      <c r="B11" s="25">
        <v>322</v>
      </c>
      <c r="C11" s="20" t="s">
        <v>0</v>
      </c>
      <c r="D11" s="46">
        <v>267120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267120</v>
      </c>
      <c r="O11" s="47">
        <f t="shared" si="2"/>
        <v>133.49325337331334</v>
      </c>
      <c r="P11" s="9"/>
    </row>
    <row r="12" spans="1:133">
      <c r="A12" s="12"/>
      <c r="B12" s="25">
        <v>323.10000000000002</v>
      </c>
      <c r="C12" s="20" t="s">
        <v>14</v>
      </c>
      <c r="D12" s="46">
        <v>294951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294951</v>
      </c>
      <c r="O12" s="47">
        <f t="shared" si="2"/>
        <v>147.40179910044978</v>
      </c>
      <c r="P12" s="9"/>
    </row>
    <row r="13" spans="1:133">
      <c r="A13" s="12"/>
      <c r="B13" s="25">
        <v>323.39999999999998</v>
      </c>
      <c r="C13" s="20" t="s">
        <v>15</v>
      </c>
      <c r="D13" s="46">
        <v>6794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6794</v>
      </c>
      <c r="O13" s="47">
        <f t="shared" si="2"/>
        <v>3.3953023488255871</v>
      </c>
      <c r="P13" s="9"/>
    </row>
    <row r="14" spans="1:133">
      <c r="A14" s="12"/>
      <c r="B14" s="25">
        <v>323.7</v>
      </c>
      <c r="C14" s="20" t="s">
        <v>16</v>
      </c>
      <c r="D14" s="46">
        <v>9758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9758</v>
      </c>
      <c r="O14" s="47">
        <f t="shared" si="2"/>
        <v>4.8765617191404296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231487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231487</v>
      </c>
      <c r="O15" s="45">
        <f t="shared" si="2"/>
        <v>115.68565717141429</v>
      </c>
      <c r="P15" s="10"/>
    </row>
    <row r="16" spans="1:133">
      <c r="A16" s="12"/>
      <c r="B16" s="25">
        <v>334.2</v>
      </c>
      <c r="C16" s="20" t="s">
        <v>18</v>
      </c>
      <c r="D16" s="46">
        <v>1448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1448</v>
      </c>
      <c r="O16" s="47">
        <f t="shared" si="2"/>
        <v>0.72363818090954524</v>
      </c>
      <c r="P16" s="9"/>
    </row>
    <row r="17" spans="1:16">
      <c r="A17" s="12"/>
      <c r="B17" s="25">
        <v>335.12</v>
      </c>
      <c r="C17" s="20" t="s">
        <v>75</v>
      </c>
      <c r="D17" s="46">
        <v>51991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51991</v>
      </c>
      <c r="O17" s="47">
        <f t="shared" si="2"/>
        <v>25.982508745627186</v>
      </c>
      <c r="P17" s="9"/>
    </row>
    <row r="18" spans="1:16">
      <c r="A18" s="12"/>
      <c r="B18" s="25">
        <v>335.15</v>
      </c>
      <c r="C18" s="20" t="s">
        <v>76</v>
      </c>
      <c r="D18" s="46">
        <v>2412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2412</v>
      </c>
      <c r="O18" s="47">
        <f t="shared" si="2"/>
        <v>1.2053973013493253</v>
      </c>
      <c r="P18" s="9"/>
    </row>
    <row r="19" spans="1:16">
      <c r="A19" s="12"/>
      <c r="B19" s="25">
        <v>335.18</v>
      </c>
      <c r="C19" s="20" t="s">
        <v>77</v>
      </c>
      <c r="D19" s="46">
        <v>158398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158398</v>
      </c>
      <c r="O19" s="47">
        <f t="shared" si="2"/>
        <v>79.159420289855078</v>
      </c>
      <c r="P19" s="9"/>
    </row>
    <row r="20" spans="1:16">
      <c r="A20" s="12"/>
      <c r="B20" s="25">
        <v>335.49</v>
      </c>
      <c r="C20" s="20" t="s">
        <v>22</v>
      </c>
      <c r="D20" s="46">
        <v>1869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1869</v>
      </c>
      <c r="O20" s="47">
        <f t="shared" si="2"/>
        <v>0.93403298350824593</v>
      </c>
      <c r="P20" s="9"/>
    </row>
    <row r="21" spans="1:16">
      <c r="A21" s="12"/>
      <c r="B21" s="25">
        <v>337.2</v>
      </c>
      <c r="C21" s="20" t="s">
        <v>23</v>
      </c>
      <c r="D21" s="46">
        <v>4331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4331</v>
      </c>
      <c r="O21" s="47">
        <f t="shared" si="2"/>
        <v>2.164417791104448</v>
      </c>
      <c r="P21" s="9"/>
    </row>
    <row r="22" spans="1:16">
      <c r="A22" s="12"/>
      <c r="B22" s="25">
        <v>338</v>
      </c>
      <c r="C22" s="20" t="s">
        <v>24</v>
      </c>
      <c r="D22" s="46">
        <v>11038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11038</v>
      </c>
      <c r="O22" s="47">
        <f t="shared" si="2"/>
        <v>5.5162418790604697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SUM(D24:D27)</f>
        <v>372125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1763149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2135274</v>
      </c>
      <c r="O23" s="45">
        <f t="shared" si="2"/>
        <v>1067.1034482758621</v>
      </c>
      <c r="P23" s="10"/>
    </row>
    <row r="24" spans="1:16">
      <c r="A24" s="12"/>
      <c r="B24" s="25">
        <v>342.1</v>
      </c>
      <c r="C24" s="20" t="s">
        <v>32</v>
      </c>
      <c r="D24" s="46">
        <v>372125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372125</v>
      </c>
      <c r="O24" s="47">
        <f t="shared" si="2"/>
        <v>185.9695152423788</v>
      </c>
      <c r="P24" s="9"/>
    </row>
    <row r="25" spans="1:16">
      <c r="A25" s="12"/>
      <c r="B25" s="25">
        <v>343.3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940097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940097</v>
      </c>
      <c r="O25" s="47">
        <f t="shared" si="2"/>
        <v>469.81359320339828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735115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735115</v>
      </c>
      <c r="O26" s="47">
        <f t="shared" si="2"/>
        <v>367.37381309345329</v>
      </c>
      <c r="P26" s="9"/>
    </row>
    <row r="27" spans="1:16">
      <c r="A27" s="12"/>
      <c r="B27" s="25">
        <v>343.9</v>
      </c>
      <c r="C27" s="20" t="s">
        <v>84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87937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87937</v>
      </c>
      <c r="O27" s="47">
        <f t="shared" si="2"/>
        <v>43.946526736631682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SUM(D29:D30)</f>
        <v>26906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10707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37613</v>
      </c>
      <c r="O28" s="45">
        <f t="shared" si="2"/>
        <v>18.797101449275363</v>
      </c>
      <c r="P28" s="10"/>
    </row>
    <row r="29" spans="1:16">
      <c r="A29" s="13"/>
      <c r="B29" s="39">
        <v>351.5</v>
      </c>
      <c r="C29" s="21" t="s">
        <v>56</v>
      </c>
      <c r="D29" s="46">
        <v>9719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9719</v>
      </c>
      <c r="O29" s="47">
        <f t="shared" si="2"/>
        <v>4.8570714642678663</v>
      </c>
      <c r="P29" s="9"/>
    </row>
    <row r="30" spans="1:16">
      <c r="A30" s="13"/>
      <c r="B30" s="39">
        <v>354</v>
      </c>
      <c r="C30" s="21" t="s">
        <v>38</v>
      </c>
      <c r="D30" s="46">
        <v>17187</v>
      </c>
      <c r="E30" s="46">
        <v>0</v>
      </c>
      <c r="F30" s="46">
        <v>0</v>
      </c>
      <c r="G30" s="46">
        <v>0</v>
      </c>
      <c r="H30" s="46">
        <v>0</v>
      </c>
      <c r="I30" s="46">
        <v>10707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27894</v>
      </c>
      <c r="O30" s="47">
        <f t="shared" si="2"/>
        <v>13.940029985007497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SUM(D32:D39)</f>
        <v>88448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90883</v>
      </c>
      <c r="J31" s="32">
        <f t="shared" si="7"/>
        <v>0</v>
      </c>
      <c r="K31" s="32">
        <f t="shared" si="7"/>
        <v>159752</v>
      </c>
      <c r="L31" s="32">
        <f t="shared" si="7"/>
        <v>0</v>
      </c>
      <c r="M31" s="32">
        <f t="shared" si="7"/>
        <v>0</v>
      </c>
      <c r="N31" s="32">
        <f t="shared" si="1"/>
        <v>339083</v>
      </c>
      <c r="O31" s="45">
        <f t="shared" si="2"/>
        <v>169.45677161419292</v>
      </c>
      <c r="P31" s="10"/>
    </row>
    <row r="32" spans="1:16">
      <c r="A32" s="12"/>
      <c r="B32" s="25">
        <v>361.1</v>
      </c>
      <c r="C32" s="20" t="s">
        <v>39</v>
      </c>
      <c r="D32" s="46">
        <v>23157</v>
      </c>
      <c r="E32" s="46">
        <v>0</v>
      </c>
      <c r="F32" s="46">
        <v>0</v>
      </c>
      <c r="G32" s="46">
        <v>0</v>
      </c>
      <c r="H32" s="46">
        <v>0</v>
      </c>
      <c r="I32" s="46">
        <v>21654</v>
      </c>
      <c r="J32" s="46">
        <v>0</v>
      </c>
      <c r="K32" s="46">
        <v>8</v>
      </c>
      <c r="L32" s="46">
        <v>0</v>
      </c>
      <c r="M32" s="46">
        <v>0</v>
      </c>
      <c r="N32" s="46">
        <f t="shared" si="1"/>
        <v>44819</v>
      </c>
      <c r="O32" s="47">
        <f t="shared" si="2"/>
        <v>22.398300849575211</v>
      </c>
      <c r="P32" s="9"/>
    </row>
    <row r="33" spans="1:119">
      <c r="A33" s="12"/>
      <c r="B33" s="25">
        <v>361.2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43592</v>
      </c>
      <c r="L33" s="46">
        <v>0</v>
      </c>
      <c r="M33" s="46">
        <v>0</v>
      </c>
      <c r="N33" s="46">
        <f t="shared" ref="N33:N39" si="8">SUM(D33:M33)</f>
        <v>43592</v>
      </c>
      <c r="O33" s="47">
        <f t="shared" si="2"/>
        <v>21.785107446276861</v>
      </c>
      <c r="P33" s="9"/>
    </row>
    <row r="34" spans="1:119">
      <c r="A34" s="12"/>
      <c r="B34" s="25">
        <v>361.3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74741</v>
      </c>
      <c r="L34" s="46">
        <v>0</v>
      </c>
      <c r="M34" s="46">
        <v>0</v>
      </c>
      <c r="N34" s="46">
        <f t="shared" si="8"/>
        <v>74741</v>
      </c>
      <c r="O34" s="47">
        <f t="shared" si="2"/>
        <v>37.351824087956025</v>
      </c>
      <c r="P34" s="9"/>
    </row>
    <row r="35" spans="1:119">
      <c r="A35" s="12"/>
      <c r="B35" s="25">
        <v>361.4</v>
      </c>
      <c r="C35" s="20" t="s">
        <v>85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-8078</v>
      </c>
      <c r="L35" s="46">
        <v>0</v>
      </c>
      <c r="M35" s="46">
        <v>0</v>
      </c>
      <c r="N35" s="46">
        <f t="shared" si="8"/>
        <v>-8078</v>
      </c>
      <c r="O35" s="47">
        <f t="shared" si="2"/>
        <v>-4.0369815092453774</v>
      </c>
      <c r="P35" s="9"/>
    </row>
    <row r="36" spans="1:119">
      <c r="A36" s="12"/>
      <c r="B36" s="25">
        <v>364</v>
      </c>
      <c r="C36" s="20" t="s">
        <v>78</v>
      </c>
      <c r="D36" s="46">
        <v>7350</v>
      </c>
      <c r="E36" s="46">
        <v>0</v>
      </c>
      <c r="F36" s="46">
        <v>0</v>
      </c>
      <c r="G36" s="46">
        <v>0</v>
      </c>
      <c r="H36" s="46">
        <v>0</v>
      </c>
      <c r="I36" s="46">
        <v>5200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12550</v>
      </c>
      <c r="O36" s="47">
        <f t="shared" si="2"/>
        <v>6.2718640679660167</v>
      </c>
      <c r="P36" s="9"/>
    </row>
    <row r="37" spans="1:119">
      <c r="A37" s="12"/>
      <c r="B37" s="25">
        <v>366</v>
      </c>
      <c r="C37" s="20" t="s">
        <v>57</v>
      </c>
      <c r="D37" s="46">
        <v>31113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31113</v>
      </c>
      <c r="O37" s="47">
        <f t="shared" si="2"/>
        <v>15.548725637181409</v>
      </c>
      <c r="P37" s="9"/>
    </row>
    <row r="38" spans="1:119">
      <c r="A38" s="12"/>
      <c r="B38" s="25">
        <v>368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49489</v>
      </c>
      <c r="L38" s="46">
        <v>0</v>
      </c>
      <c r="M38" s="46">
        <v>0</v>
      </c>
      <c r="N38" s="46">
        <f t="shared" si="8"/>
        <v>49489</v>
      </c>
      <c r="O38" s="47">
        <f t="shared" si="2"/>
        <v>24.732133933033484</v>
      </c>
      <c r="P38" s="9"/>
    </row>
    <row r="39" spans="1:119">
      <c r="A39" s="12"/>
      <c r="B39" s="25">
        <v>369.9</v>
      </c>
      <c r="C39" s="20" t="s">
        <v>44</v>
      </c>
      <c r="D39" s="46">
        <v>26828</v>
      </c>
      <c r="E39" s="46">
        <v>0</v>
      </c>
      <c r="F39" s="46">
        <v>0</v>
      </c>
      <c r="G39" s="46">
        <v>0</v>
      </c>
      <c r="H39" s="46">
        <v>0</v>
      </c>
      <c r="I39" s="46">
        <v>64029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90857</v>
      </c>
      <c r="O39" s="47">
        <f t="shared" si="2"/>
        <v>45.405797101449274</v>
      </c>
      <c r="P39" s="9"/>
    </row>
    <row r="40" spans="1:119" ht="15.75">
      <c r="A40" s="29" t="s">
        <v>31</v>
      </c>
      <c r="B40" s="30"/>
      <c r="C40" s="31"/>
      <c r="D40" s="32">
        <f t="shared" ref="D40:M40" si="9">SUM(D41:D41)</f>
        <v>385000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385000</v>
      </c>
      <c r="O40" s="45">
        <f t="shared" si="2"/>
        <v>192.40379810094953</v>
      </c>
      <c r="P40" s="9"/>
    </row>
    <row r="41" spans="1:119" ht="15.75" thickBot="1">
      <c r="A41" s="12"/>
      <c r="B41" s="25">
        <v>382</v>
      </c>
      <c r="C41" s="20" t="s">
        <v>62</v>
      </c>
      <c r="D41" s="46">
        <v>385000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385000</v>
      </c>
      <c r="O41" s="47">
        <f t="shared" si="2"/>
        <v>192.40379810094953</v>
      </c>
      <c r="P41" s="9"/>
    </row>
    <row r="42" spans="1:119" ht="16.5" thickBot="1">
      <c r="A42" s="14" t="s">
        <v>35</v>
      </c>
      <c r="B42" s="23"/>
      <c r="C42" s="22"/>
      <c r="D42" s="15">
        <f t="shared" ref="D42:M42" si="10">SUM(D5,D10,D15,D23,D28,D31,D40)</f>
        <v>5441612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1864739</v>
      </c>
      <c r="J42" s="15">
        <f t="shared" si="10"/>
        <v>0</v>
      </c>
      <c r="K42" s="15">
        <f t="shared" si="10"/>
        <v>159752</v>
      </c>
      <c r="L42" s="15">
        <f t="shared" si="10"/>
        <v>0</v>
      </c>
      <c r="M42" s="15">
        <f t="shared" si="10"/>
        <v>0</v>
      </c>
      <c r="N42" s="15">
        <f>SUM(D42:M42)</f>
        <v>7466103</v>
      </c>
      <c r="O42" s="38">
        <f t="shared" si="2"/>
        <v>3731.1859070464766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88</v>
      </c>
      <c r="M44" s="48"/>
      <c r="N44" s="48"/>
      <c r="O44" s="43">
        <v>2001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3512501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3512501</v>
      </c>
      <c r="O5" s="33">
        <f t="shared" ref="O5:O42" si="2">(N5/O$44)</f>
        <v>1755.3728135932033</v>
      </c>
      <c r="P5" s="6"/>
    </row>
    <row r="6" spans="1:133">
      <c r="A6" s="12"/>
      <c r="B6" s="25">
        <v>311</v>
      </c>
      <c r="C6" s="20" t="s">
        <v>2</v>
      </c>
      <c r="D6" s="46">
        <v>3169240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3169240</v>
      </c>
      <c r="O6" s="47">
        <f t="shared" si="2"/>
        <v>1583.8280859570216</v>
      </c>
      <c r="P6" s="9"/>
    </row>
    <row r="7" spans="1:133">
      <c r="A7" s="12"/>
      <c r="B7" s="25">
        <v>312.41000000000003</v>
      </c>
      <c r="C7" s="20" t="s">
        <v>10</v>
      </c>
      <c r="D7" s="46">
        <v>98102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98102</v>
      </c>
      <c r="O7" s="47">
        <f t="shared" si="2"/>
        <v>49.026486756621686</v>
      </c>
      <c r="P7" s="9"/>
    </row>
    <row r="8" spans="1:133">
      <c r="A8" s="12"/>
      <c r="B8" s="25">
        <v>315</v>
      </c>
      <c r="C8" s="20" t="s">
        <v>73</v>
      </c>
      <c r="D8" s="46">
        <v>133468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133468</v>
      </c>
      <c r="O8" s="47">
        <f t="shared" si="2"/>
        <v>66.700649675162424</v>
      </c>
      <c r="P8" s="9"/>
    </row>
    <row r="9" spans="1:133">
      <c r="A9" s="12"/>
      <c r="B9" s="25">
        <v>316</v>
      </c>
      <c r="C9" s="20" t="s">
        <v>74</v>
      </c>
      <c r="D9" s="46">
        <v>111691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111691</v>
      </c>
      <c r="O9" s="47">
        <f t="shared" si="2"/>
        <v>55.8175912043978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498832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498832</v>
      </c>
      <c r="O10" s="45">
        <f t="shared" si="2"/>
        <v>249.29135432283857</v>
      </c>
      <c r="P10" s="10"/>
    </row>
    <row r="11" spans="1:133">
      <c r="A11" s="12"/>
      <c r="B11" s="25">
        <v>322</v>
      </c>
      <c r="C11" s="20" t="s">
        <v>0</v>
      </c>
      <c r="D11" s="46">
        <v>184275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184275</v>
      </c>
      <c r="O11" s="47">
        <f t="shared" si="2"/>
        <v>92.091454272863572</v>
      </c>
      <c r="P11" s="9"/>
    </row>
    <row r="12" spans="1:133">
      <c r="A12" s="12"/>
      <c r="B12" s="25">
        <v>323.10000000000002</v>
      </c>
      <c r="C12" s="20" t="s">
        <v>14</v>
      </c>
      <c r="D12" s="46">
        <v>301914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301914</v>
      </c>
      <c r="O12" s="47">
        <f t="shared" si="2"/>
        <v>150.88155922038982</v>
      </c>
      <c r="P12" s="9"/>
    </row>
    <row r="13" spans="1:133">
      <c r="A13" s="12"/>
      <c r="B13" s="25">
        <v>323.39999999999998</v>
      </c>
      <c r="C13" s="20" t="s">
        <v>15</v>
      </c>
      <c r="D13" s="46">
        <v>7651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7651</v>
      </c>
      <c r="O13" s="47">
        <f t="shared" si="2"/>
        <v>3.8235882058970514</v>
      </c>
      <c r="P13" s="9"/>
    </row>
    <row r="14" spans="1:133">
      <c r="A14" s="12"/>
      <c r="B14" s="25">
        <v>323.7</v>
      </c>
      <c r="C14" s="20" t="s">
        <v>16</v>
      </c>
      <c r="D14" s="46">
        <v>4992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4992</v>
      </c>
      <c r="O14" s="47">
        <f t="shared" si="2"/>
        <v>2.4947526236881559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250464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250464</v>
      </c>
      <c r="O15" s="45">
        <f t="shared" si="2"/>
        <v>125.16941529235382</v>
      </c>
      <c r="P15" s="10"/>
    </row>
    <row r="16" spans="1:133">
      <c r="A16" s="12"/>
      <c r="B16" s="25">
        <v>334.2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0.49975012493753124</v>
      </c>
      <c r="P16" s="9"/>
    </row>
    <row r="17" spans="1:16">
      <c r="A17" s="12"/>
      <c r="B17" s="25">
        <v>335.12</v>
      </c>
      <c r="C17" s="20" t="s">
        <v>75</v>
      </c>
      <c r="D17" s="46">
        <v>50683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50683</v>
      </c>
      <c r="O17" s="47">
        <f t="shared" si="2"/>
        <v>25.328835582208896</v>
      </c>
      <c r="P17" s="9"/>
    </row>
    <row r="18" spans="1:16">
      <c r="A18" s="12"/>
      <c r="B18" s="25">
        <v>335.15</v>
      </c>
      <c r="C18" s="20" t="s">
        <v>76</v>
      </c>
      <c r="D18" s="46">
        <v>2391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2391</v>
      </c>
      <c r="O18" s="47">
        <f t="shared" si="2"/>
        <v>1.1949025487256373</v>
      </c>
      <c r="P18" s="9"/>
    </row>
    <row r="19" spans="1:16">
      <c r="A19" s="12"/>
      <c r="B19" s="25">
        <v>335.18</v>
      </c>
      <c r="C19" s="20" t="s">
        <v>77</v>
      </c>
      <c r="D19" s="46">
        <v>156278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156278</v>
      </c>
      <c r="O19" s="47">
        <f t="shared" si="2"/>
        <v>78.099950024987507</v>
      </c>
      <c r="P19" s="9"/>
    </row>
    <row r="20" spans="1:16">
      <c r="A20" s="12"/>
      <c r="B20" s="25">
        <v>335.49</v>
      </c>
      <c r="C20" s="20" t="s">
        <v>22</v>
      </c>
      <c r="D20" s="46">
        <v>1817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1817</v>
      </c>
      <c r="O20" s="47">
        <f t="shared" si="2"/>
        <v>0.90804597701149425</v>
      </c>
      <c r="P20" s="9"/>
    </row>
    <row r="21" spans="1:16">
      <c r="A21" s="12"/>
      <c r="B21" s="25">
        <v>337.2</v>
      </c>
      <c r="C21" s="20" t="s">
        <v>23</v>
      </c>
      <c r="D21" s="46">
        <v>26453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26453</v>
      </c>
      <c r="O21" s="47">
        <f t="shared" si="2"/>
        <v>13.219890054972513</v>
      </c>
      <c r="P21" s="9"/>
    </row>
    <row r="22" spans="1:16">
      <c r="A22" s="12"/>
      <c r="B22" s="25">
        <v>338</v>
      </c>
      <c r="C22" s="20" t="s">
        <v>24</v>
      </c>
      <c r="D22" s="46">
        <v>11842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11842</v>
      </c>
      <c r="O22" s="47">
        <f t="shared" si="2"/>
        <v>5.9180409795102449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SUM(D24:D27)</f>
        <v>372125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1799362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2171487</v>
      </c>
      <c r="O23" s="45">
        <f t="shared" si="2"/>
        <v>1085.2008995502249</v>
      </c>
      <c r="P23" s="10"/>
    </row>
    <row r="24" spans="1:16">
      <c r="A24" s="12"/>
      <c r="B24" s="25">
        <v>342.1</v>
      </c>
      <c r="C24" s="20" t="s">
        <v>32</v>
      </c>
      <c r="D24" s="46">
        <v>372125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372125</v>
      </c>
      <c r="O24" s="47">
        <f t="shared" si="2"/>
        <v>185.9695152423788</v>
      </c>
      <c r="P24" s="9"/>
    </row>
    <row r="25" spans="1:16">
      <c r="A25" s="12"/>
      <c r="B25" s="25">
        <v>343.3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952342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952342</v>
      </c>
      <c r="O25" s="47">
        <f t="shared" si="2"/>
        <v>475.93303348325838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803697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803697</v>
      </c>
      <c r="O26" s="47">
        <f t="shared" si="2"/>
        <v>401.64767616191904</v>
      </c>
      <c r="P26" s="9"/>
    </row>
    <row r="27" spans="1:16">
      <c r="A27" s="12"/>
      <c r="B27" s="25">
        <v>343.9</v>
      </c>
      <c r="C27" s="20" t="s">
        <v>84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43323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43323</v>
      </c>
      <c r="O27" s="47">
        <f t="shared" si="2"/>
        <v>21.650674662668667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SUM(D29:D30)</f>
        <v>26744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15601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42345</v>
      </c>
      <c r="O28" s="45">
        <f t="shared" si="2"/>
        <v>21.161919040479759</v>
      </c>
      <c r="P28" s="10"/>
    </row>
    <row r="29" spans="1:16">
      <c r="A29" s="13"/>
      <c r="B29" s="39">
        <v>351.5</v>
      </c>
      <c r="C29" s="21" t="s">
        <v>56</v>
      </c>
      <c r="D29" s="46">
        <v>8742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8742</v>
      </c>
      <c r="O29" s="47">
        <f t="shared" si="2"/>
        <v>4.368815592203898</v>
      </c>
      <c r="P29" s="9"/>
    </row>
    <row r="30" spans="1:16">
      <c r="A30" s="13"/>
      <c r="B30" s="39">
        <v>354</v>
      </c>
      <c r="C30" s="21" t="s">
        <v>38</v>
      </c>
      <c r="D30" s="46">
        <v>18002</v>
      </c>
      <c r="E30" s="46">
        <v>0</v>
      </c>
      <c r="F30" s="46">
        <v>0</v>
      </c>
      <c r="G30" s="46">
        <v>0</v>
      </c>
      <c r="H30" s="46">
        <v>0</v>
      </c>
      <c r="I30" s="46">
        <v>15601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33603</v>
      </c>
      <c r="O30" s="47">
        <f t="shared" si="2"/>
        <v>16.793103448275861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SUM(D32:D39)</f>
        <v>82762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24862</v>
      </c>
      <c r="J31" s="32">
        <f t="shared" si="7"/>
        <v>0</v>
      </c>
      <c r="K31" s="32">
        <f t="shared" si="7"/>
        <v>49670</v>
      </c>
      <c r="L31" s="32">
        <f t="shared" si="7"/>
        <v>0</v>
      </c>
      <c r="M31" s="32">
        <f t="shared" si="7"/>
        <v>0</v>
      </c>
      <c r="N31" s="32">
        <f t="shared" si="1"/>
        <v>157294</v>
      </c>
      <c r="O31" s="45">
        <f t="shared" si="2"/>
        <v>78.607696151924031</v>
      </c>
      <c r="P31" s="10"/>
    </row>
    <row r="32" spans="1:16">
      <c r="A32" s="12"/>
      <c r="B32" s="25">
        <v>361.1</v>
      </c>
      <c r="C32" s="20" t="s">
        <v>39</v>
      </c>
      <c r="D32" s="46">
        <v>25802</v>
      </c>
      <c r="E32" s="46">
        <v>0</v>
      </c>
      <c r="F32" s="46">
        <v>0</v>
      </c>
      <c r="G32" s="46">
        <v>0</v>
      </c>
      <c r="H32" s="46">
        <v>0</v>
      </c>
      <c r="I32" s="46">
        <v>24791</v>
      </c>
      <c r="J32" s="46">
        <v>0</v>
      </c>
      <c r="K32" s="46">
        <v>6</v>
      </c>
      <c r="L32" s="46">
        <v>0</v>
      </c>
      <c r="M32" s="46">
        <v>0</v>
      </c>
      <c r="N32" s="46">
        <f t="shared" si="1"/>
        <v>50599</v>
      </c>
      <c r="O32" s="47">
        <f t="shared" si="2"/>
        <v>25.286856571714143</v>
      </c>
      <c r="P32" s="9"/>
    </row>
    <row r="33" spans="1:119">
      <c r="A33" s="12"/>
      <c r="B33" s="25">
        <v>361.2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48415</v>
      </c>
      <c r="L33" s="46">
        <v>0</v>
      </c>
      <c r="M33" s="46">
        <v>0</v>
      </c>
      <c r="N33" s="46">
        <f t="shared" ref="N33:N39" si="8">SUM(D33:M33)</f>
        <v>48415</v>
      </c>
      <c r="O33" s="47">
        <f t="shared" si="2"/>
        <v>24.195402298850574</v>
      </c>
      <c r="P33" s="9"/>
    </row>
    <row r="34" spans="1:119">
      <c r="A34" s="12"/>
      <c r="B34" s="25">
        <v>361.3</v>
      </c>
      <c r="C34" s="20" t="s">
        <v>41</v>
      </c>
      <c r="D34" s="46">
        <v>-2304</v>
      </c>
      <c r="E34" s="46">
        <v>0</v>
      </c>
      <c r="F34" s="46">
        <v>0</v>
      </c>
      <c r="G34" s="46">
        <v>0</v>
      </c>
      <c r="H34" s="46">
        <v>0</v>
      </c>
      <c r="I34" s="46">
        <v>-2252</v>
      </c>
      <c r="J34" s="46">
        <v>0</v>
      </c>
      <c r="K34" s="46">
        <v>-75405</v>
      </c>
      <c r="L34" s="46">
        <v>0</v>
      </c>
      <c r="M34" s="46">
        <v>0</v>
      </c>
      <c r="N34" s="46">
        <f t="shared" si="8"/>
        <v>-79961</v>
      </c>
      <c r="O34" s="47">
        <f t="shared" si="2"/>
        <v>-39.960519740129932</v>
      </c>
      <c r="P34" s="9"/>
    </row>
    <row r="35" spans="1:119">
      <c r="A35" s="12"/>
      <c r="B35" s="25">
        <v>361.4</v>
      </c>
      <c r="C35" s="20" t="s">
        <v>85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9888</v>
      </c>
      <c r="L35" s="46">
        <v>0</v>
      </c>
      <c r="M35" s="46">
        <v>0</v>
      </c>
      <c r="N35" s="46">
        <f t="shared" si="8"/>
        <v>9888</v>
      </c>
      <c r="O35" s="47">
        <f t="shared" si="2"/>
        <v>4.9415292353823093</v>
      </c>
      <c r="P35" s="9"/>
    </row>
    <row r="36" spans="1:119">
      <c r="A36" s="12"/>
      <c r="B36" s="25">
        <v>364</v>
      </c>
      <c r="C36" s="20" t="s">
        <v>78</v>
      </c>
      <c r="D36" s="46">
        <v>2800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2800</v>
      </c>
      <c r="O36" s="47">
        <f t="shared" si="2"/>
        <v>1.3993003498250876</v>
      </c>
      <c r="P36" s="9"/>
    </row>
    <row r="37" spans="1:119">
      <c r="A37" s="12"/>
      <c r="B37" s="25">
        <v>366</v>
      </c>
      <c r="C37" s="20" t="s">
        <v>57</v>
      </c>
      <c r="D37" s="46">
        <v>28484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28484</v>
      </c>
      <c r="O37" s="47">
        <f t="shared" si="2"/>
        <v>14.23488255872064</v>
      </c>
      <c r="P37" s="9"/>
    </row>
    <row r="38" spans="1:119">
      <c r="A38" s="12"/>
      <c r="B38" s="25">
        <v>368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66766</v>
      </c>
      <c r="L38" s="46">
        <v>0</v>
      </c>
      <c r="M38" s="46">
        <v>0</v>
      </c>
      <c r="N38" s="46">
        <f t="shared" si="8"/>
        <v>66766</v>
      </c>
      <c r="O38" s="47">
        <f t="shared" si="2"/>
        <v>33.366316841579213</v>
      </c>
      <c r="P38" s="9"/>
    </row>
    <row r="39" spans="1:119">
      <c r="A39" s="12"/>
      <c r="B39" s="25">
        <v>369.9</v>
      </c>
      <c r="C39" s="20" t="s">
        <v>44</v>
      </c>
      <c r="D39" s="46">
        <v>27980</v>
      </c>
      <c r="E39" s="46">
        <v>0</v>
      </c>
      <c r="F39" s="46">
        <v>0</v>
      </c>
      <c r="G39" s="46">
        <v>0</v>
      </c>
      <c r="H39" s="46">
        <v>0</v>
      </c>
      <c r="I39" s="46">
        <v>2323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30303</v>
      </c>
      <c r="O39" s="47">
        <f t="shared" si="2"/>
        <v>15.143928035982009</v>
      </c>
      <c r="P39" s="9"/>
    </row>
    <row r="40" spans="1:119" ht="15.75">
      <c r="A40" s="29" t="s">
        <v>31</v>
      </c>
      <c r="B40" s="30"/>
      <c r="C40" s="31"/>
      <c r="D40" s="32">
        <f t="shared" ref="D40:M40" si="9">SUM(D41:D41)</f>
        <v>285000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285000</v>
      </c>
      <c r="O40" s="45">
        <f t="shared" si="2"/>
        <v>142.4287856071964</v>
      </c>
      <c r="P40" s="9"/>
    </row>
    <row r="41" spans="1:119" ht="15.75" thickBot="1">
      <c r="A41" s="12"/>
      <c r="B41" s="25">
        <v>382</v>
      </c>
      <c r="C41" s="20" t="s">
        <v>62</v>
      </c>
      <c r="D41" s="46">
        <v>285000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285000</v>
      </c>
      <c r="O41" s="47">
        <f t="shared" si="2"/>
        <v>142.4287856071964</v>
      </c>
      <c r="P41" s="9"/>
    </row>
    <row r="42" spans="1:119" ht="16.5" thickBot="1">
      <c r="A42" s="14" t="s">
        <v>35</v>
      </c>
      <c r="B42" s="23"/>
      <c r="C42" s="22"/>
      <c r="D42" s="15">
        <f t="shared" ref="D42:M42" si="10">SUM(D5,D10,D15,D23,D28,D31,D40)</f>
        <v>5028428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1839825</v>
      </c>
      <c r="J42" s="15">
        <f t="shared" si="10"/>
        <v>0</v>
      </c>
      <c r="K42" s="15">
        <f t="shared" si="10"/>
        <v>49670</v>
      </c>
      <c r="L42" s="15">
        <f t="shared" si="10"/>
        <v>0</v>
      </c>
      <c r="M42" s="15">
        <f t="shared" si="10"/>
        <v>0</v>
      </c>
      <c r="N42" s="15">
        <f>SUM(D42:M42)</f>
        <v>6917923</v>
      </c>
      <c r="O42" s="38">
        <f t="shared" si="2"/>
        <v>3457.2328835582207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86</v>
      </c>
      <c r="M44" s="48"/>
      <c r="N44" s="48"/>
      <c r="O44" s="43">
        <v>2001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3429005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3429005</v>
      </c>
      <c r="O5" s="33">
        <f t="shared" ref="O5:O41" si="2">(N5/O$43)</f>
        <v>1709.3743768693919</v>
      </c>
      <c r="P5" s="6"/>
    </row>
    <row r="6" spans="1:133">
      <c r="A6" s="12"/>
      <c r="B6" s="25">
        <v>311</v>
      </c>
      <c r="C6" s="20" t="s">
        <v>2</v>
      </c>
      <c r="D6" s="46">
        <v>3108895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3108895</v>
      </c>
      <c r="O6" s="47">
        <f t="shared" si="2"/>
        <v>1549.7981056829512</v>
      </c>
      <c r="P6" s="9"/>
    </row>
    <row r="7" spans="1:133">
      <c r="A7" s="12"/>
      <c r="B7" s="25">
        <v>312.41000000000003</v>
      </c>
      <c r="C7" s="20" t="s">
        <v>10</v>
      </c>
      <c r="D7" s="46">
        <v>92852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92852</v>
      </c>
      <c r="O7" s="47">
        <f t="shared" si="2"/>
        <v>46.287138584247259</v>
      </c>
      <c r="P7" s="9"/>
    </row>
    <row r="8" spans="1:133">
      <c r="A8" s="12"/>
      <c r="B8" s="25">
        <v>315</v>
      </c>
      <c r="C8" s="20" t="s">
        <v>73</v>
      </c>
      <c r="D8" s="46">
        <v>132246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132246</v>
      </c>
      <c r="O8" s="47">
        <f t="shared" si="2"/>
        <v>65.925224327018938</v>
      </c>
      <c r="P8" s="9"/>
    </row>
    <row r="9" spans="1:133">
      <c r="A9" s="12"/>
      <c r="B9" s="25">
        <v>316</v>
      </c>
      <c r="C9" s="20" t="s">
        <v>74</v>
      </c>
      <c r="D9" s="46">
        <v>95012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95012</v>
      </c>
      <c r="O9" s="47">
        <f t="shared" si="2"/>
        <v>47.363908275174474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422796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422796</v>
      </c>
      <c r="O10" s="45">
        <f t="shared" si="2"/>
        <v>210.76570289132601</v>
      </c>
      <c r="P10" s="10"/>
    </row>
    <row r="11" spans="1:133">
      <c r="A11" s="12"/>
      <c r="B11" s="25">
        <v>322</v>
      </c>
      <c r="C11" s="20" t="s">
        <v>0</v>
      </c>
      <c r="D11" s="46">
        <v>117167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117167</v>
      </c>
      <c r="O11" s="47">
        <f t="shared" si="2"/>
        <v>58.408275174476572</v>
      </c>
      <c r="P11" s="9"/>
    </row>
    <row r="12" spans="1:133">
      <c r="A12" s="12"/>
      <c r="B12" s="25">
        <v>323.10000000000002</v>
      </c>
      <c r="C12" s="20" t="s">
        <v>14</v>
      </c>
      <c r="D12" s="46">
        <v>291842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291842</v>
      </c>
      <c r="O12" s="47">
        <f t="shared" si="2"/>
        <v>145.48454636091725</v>
      </c>
      <c r="P12" s="9"/>
    </row>
    <row r="13" spans="1:133">
      <c r="A13" s="12"/>
      <c r="B13" s="25">
        <v>323.39999999999998</v>
      </c>
      <c r="C13" s="20" t="s">
        <v>15</v>
      </c>
      <c r="D13" s="46">
        <v>7651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7651</v>
      </c>
      <c r="O13" s="47">
        <f t="shared" si="2"/>
        <v>3.8140578265204388</v>
      </c>
      <c r="P13" s="9"/>
    </row>
    <row r="14" spans="1:133">
      <c r="A14" s="12"/>
      <c r="B14" s="25">
        <v>323.7</v>
      </c>
      <c r="C14" s="20" t="s">
        <v>16</v>
      </c>
      <c r="D14" s="46">
        <v>6136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6136</v>
      </c>
      <c r="O14" s="47">
        <f t="shared" si="2"/>
        <v>3.0588235294117645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243618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243618</v>
      </c>
      <c r="O15" s="45">
        <f t="shared" si="2"/>
        <v>121.44466600199402</v>
      </c>
      <c r="P15" s="10"/>
    </row>
    <row r="16" spans="1:133">
      <c r="A16" s="12"/>
      <c r="B16" s="25">
        <v>334.2</v>
      </c>
      <c r="C16" s="20" t="s">
        <v>18</v>
      </c>
      <c r="D16" s="46">
        <v>6288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6288</v>
      </c>
      <c r="O16" s="47">
        <f t="shared" si="2"/>
        <v>3.1345962113659023</v>
      </c>
      <c r="P16" s="9"/>
    </row>
    <row r="17" spans="1:16">
      <c r="A17" s="12"/>
      <c r="B17" s="25">
        <v>335.12</v>
      </c>
      <c r="C17" s="20" t="s">
        <v>75</v>
      </c>
      <c r="D17" s="46">
        <v>46960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46960</v>
      </c>
      <c r="O17" s="47">
        <f t="shared" si="2"/>
        <v>23.409770687936192</v>
      </c>
      <c r="P17" s="9"/>
    </row>
    <row r="18" spans="1:16">
      <c r="A18" s="12"/>
      <c r="B18" s="25">
        <v>335.15</v>
      </c>
      <c r="C18" s="20" t="s">
        <v>76</v>
      </c>
      <c r="D18" s="46">
        <v>2391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2391</v>
      </c>
      <c r="O18" s="47">
        <f t="shared" si="2"/>
        <v>1.1919242273180459</v>
      </c>
      <c r="P18" s="9"/>
    </row>
    <row r="19" spans="1:16">
      <c r="A19" s="12"/>
      <c r="B19" s="25">
        <v>335.18</v>
      </c>
      <c r="C19" s="20" t="s">
        <v>77</v>
      </c>
      <c r="D19" s="46">
        <v>147187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147187</v>
      </c>
      <c r="O19" s="47">
        <f t="shared" si="2"/>
        <v>73.373379860418737</v>
      </c>
      <c r="P19" s="9"/>
    </row>
    <row r="20" spans="1:16">
      <c r="A20" s="12"/>
      <c r="B20" s="25">
        <v>335.49</v>
      </c>
      <c r="C20" s="20" t="s">
        <v>22</v>
      </c>
      <c r="D20" s="46">
        <v>1955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1955</v>
      </c>
      <c r="O20" s="47">
        <f t="shared" si="2"/>
        <v>0.97457627118644063</v>
      </c>
      <c r="P20" s="9"/>
    </row>
    <row r="21" spans="1:16">
      <c r="A21" s="12"/>
      <c r="B21" s="25">
        <v>337.2</v>
      </c>
      <c r="C21" s="20" t="s">
        <v>23</v>
      </c>
      <c r="D21" s="46">
        <v>26825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26825</v>
      </c>
      <c r="O21" s="47">
        <f t="shared" si="2"/>
        <v>13.372382851445662</v>
      </c>
      <c r="P21" s="9"/>
    </row>
    <row r="22" spans="1:16">
      <c r="A22" s="12"/>
      <c r="B22" s="25">
        <v>338</v>
      </c>
      <c r="C22" s="20" t="s">
        <v>24</v>
      </c>
      <c r="D22" s="46">
        <v>12012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12012</v>
      </c>
      <c r="O22" s="47">
        <f t="shared" si="2"/>
        <v>5.9880358923230306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SUM(D24:D26)</f>
        <v>310486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1689050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1999536</v>
      </c>
      <c r="O23" s="45">
        <f t="shared" si="2"/>
        <v>996.77766699900303</v>
      </c>
      <c r="P23" s="10"/>
    </row>
    <row r="24" spans="1:16">
      <c r="A24" s="12"/>
      <c r="B24" s="25">
        <v>342.1</v>
      </c>
      <c r="C24" s="20" t="s">
        <v>32</v>
      </c>
      <c r="D24" s="46">
        <v>310486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310486</v>
      </c>
      <c r="O24" s="47">
        <f t="shared" si="2"/>
        <v>154.77866400797606</v>
      </c>
      <c r="P24" s="9"/>
    </row>
    <row r="25" spans="1:16">
      <c r="A25" s="12"/>
      <c r="B25" s="25">
        <v>343.3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928542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928542</v>
      </c>
      <c r="O25" s="47">
        <f t="shared" si="2"/>
        <v>462.88235294117646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760508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760508</v>
      </c>
      <c r="O26" s="47">
        <f t="shared" si="2"/>
        <v>379.11665004985042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SUM(D28:D30)</f>
        <v>46571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18037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64608</v>
      </c>
      <c r="O27" s="45">
        <f t="shared" si="2"/>
        <v>32.207377866400797</v>
      </c>
      <c r="P27" s="10"/>
    </row>
    <row r="28" spans="1:16">
      <c r="A28" s="13"/>
      <c r="B28" s="39">
        <v>351.5</v>
      </c>
      <c r="C28" s="21" t="s">
        <v>56</v>
      </c>
      <c r="D28" s="46">
        <v>12229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12229</v>
      </c>
      <c r="O28" s="47">
        <f t="shared" si="2"/>
        <v>6.0962113659022927</v>
      </c>
      <c r="P28" s="9"/>
    </row>
    <row r="29" spans="1:16">
      <c r="A29" s="13"/>
      <c r="B29" s="39">
        <v>354</v>
      </c>
      <c r="C29" s="21" t="s">
        <v>38</v>
      </c>
      <c r="D29" s="46">
        <v>18416</v>
      </c>
      <c r="E29" s="46">
        <v>0</v>
      </c>
      <c r="F29" s="46">
        <v>0</v>
      </c>
      <c r="G29" s="46">
        <v>0</v>
      </c>
      <c r="H29" s="46">
        <v>0</v>
      </c>
      <c r="I29" s="46">
        <v>18037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36453</v>
      </c>
      <c r="O29" s="47">
        <f t="shared" si="2"/>
        <v>18.17198404785643</v>
      </c>
      <c r="P29" s="9"/>
    </row>
    <row r="30" spans="1:16">
      <c r="A30" s="13"/>
      <c r="B30" s="39">
        <v>358.2</v>
      </c>
      <c r="C30" s="21" t="s">
        <v>81</v>
      </c>
      <c r="D30" s="46">
        <v>15926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15926</v>
      </c>
      <c r="O30" s="47">
        <f t="shared" si="2"/>
        <v>7.9391824526420738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SUM(D32:D38)</f>
        <v>69931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24113</v>
      </c>
      <c r="J31" s="32">
        <f t="shared" si="7"/>
        <v>0</v>
      </c>
      <c r="K31" s="32">
        <f t="shared" si="7"/>
        <v>189285</v>
      </c>
      <c r="L31" s="32">
        <f t="shared" si="7"/>
        <v>0</v>
      </c>
      <c r="M31" s="32">
        <f t="shared" si="7"/>
        <v>0</v>
      </c>
      <c r="N31" s="32">
        <f t="shared" si="1"/>
        <v>283329</v>
      </c>
      <c r="O31" s="45">
        <f t="shared" si="2"/>
        <v>141.24077766699901</v>
      </c>
      <c r="P31" s="10"/>
    </row>
    <row r="32" spans="1:16">
      <c r="A32" s="12"/>
      <c r="B32" s="25">
        <v>361.1</v>
      </c>
      <c r="C32" s="20" t="s">
        <v>39</v>
      </c>
      <c r="D32" s="46">
        <v>24777</v>
      </c>
      <c r="E32" s="46">
        <v>0</v>
      </c>
      <c r="F32" s="46">
        <v>0</v>
      </c>
      <c r="G32" s="46">
        <v>0</v>
      </c>
      <c r="H32" s="46">
        <v>0</v>
      </c>
      <c r="I32" s="46">
        <v>22837</v>
      </c>
      <c r="J32" s="46">
        <v>0</v>
      </c>
      <c r="K32" s="46">
        <v>6</v>
      </c>
      <c r="L32" s="46">
        <v>0</v>
      </c>
      <c r="M32" s="46">
        <v>0</v>
      </c>
      <c r="N32" s="46">
        <f t="shared" si="1"/>
        <v>47620</v>
      </c>
      <c r="O32" s="47">
        <f t="shared" si="2"/>
        <v>23.738783649052841</v>
      </c>
      <c r="P32" s="9"/>
    </row>
    <row r="33" spans="1:119">
      <c r="A33" s="12"/>
      <c r="B33" s="25">
        <v>361.2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41532</v>
      </c>
      <c r="L33" s="46">
        <v>0</v>
      </c>
      <c r="M33" s="46">
        <v>0</v>
      </c>
      <c r="N33" s="46">
        <f t="shared" ref="N33:N38" si="8">SUM(D33:M33)</f>
        <v>41532</v>
      </c>
      <c r="O33" s="47">
        <f t="shared" si="2"/>
        <v>20.703888334995014</v>
      </c>
      <c r="P33" s="9"/>
    </row>
    <row r="34" spans="1:119">
      <c r="A34" s="12"/>
      <c r="B34" s="25">
        <v>361.3</v>
      </c>
      <c r="C34" s="20" t="s">
        <v>41</v>
      </c>
      <c r="D34" s="46">
        <v>-1577</v>
      </c>
      <c r="E34" s="46">
        <v>0</v>
      </c>
      <c r="F34" s="46">
        <v>0</v>
      </c>
      <c r="G34" s="46">
        <v>0</v>
      </c>
      <c r="H34" s="46">
        <v>0</v>
      </c>
      <c r="I34" s="46">
        <v>-1724</v>
      </c>
      <c r="J34" s="46">
        <v>0</v>
      </c>
      <c r="K34" s="46">
        <v>80981</v>
      </c>
      <c r="L34" s="46">
        <v>0</v>
      </c>
      <c r="M34" s="46">
        <v>0</v>
      </c>
      <c r="N34" s="46">
        <f t="shared" si="8"/>
        <v>77680</v>
      </c>
      <c r="O34" s="47">
        <f t="shared" si="2"/>
        <v>38.723828514456628</v>
      </c>
      <c r="P34" s="9"/>
    </row>
    <row r="35" spans="1:119">
      <c r="A35" s="12"/>
      <c r="B35" s="25">
        <v>364</v>
      </c>
      <c r="C35" s="20" t="s">
        <v>78</v>
      </c>
      <c r="D35" s="46">
        <v>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400</v>
      </c>
      <c r="O35" s="47">
        <f t="shared" si="2"/>
        <v>0.19940179461615154</v>
      </c>
      <c r="P35" s="9"/>
    </row>
    <row r="36" spans="1:119">
      <c r="A36" s="12"/>
      <c r="B36" s="25">
        <v>366</v>
      </c>
      <c r="C36" s="20" t="s">
        <v>57</v>
      </c>
      <c r="D36" s="46">
        <v>27621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27621</v>
      </c>
      <c r="O36" s="47">
        <f t="shared" si="2"/>
        <v>13.769192422731805</v>
      </c>
      <c r="P36" s="9"/>
    </row>
    <row r="37" spans="1:119">
      <c r="A37" s="12"/>
      <c r="B37" s="25">
        <v>368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66766</v>
      </c>
      <c r="L37" s="46">
        <v>0</v>
      </c>
      <c r="M37" s="46">
        <v>0</v>
      </c>
      <c r="N37" s="46">
        <f t="shared" si="8"/>
        <v>66766</v>
      </c>
      <c r="O37" s="47">
        <f t="shared" si="2"/>
        <v>33.283150548354932</v>
      </c>
      <c r="P37" s="9"/>
    </row>
    <row r="38" spans="1:119">
      <c r="A38" s="12"/>
      <c r="B38" s="25">
        <v>369.9</v>
      </c>
      <c r="C38" s="20" t="s">
        <v>44</v>
      </c>
      <c r="D38" s="46">
        <v>18710</v>
      </c>
      <c r="E38" s="46">
        <v>0</v>
      </c>
      <c r="F38" s="46">
        <v>0</v>
      </c>
      <c r="G38" s="46">
        <v>0</v>
      </c>
      <c r="H38" s="46">
        <v>0</v>
      </c>
      <c r="I38" s="46">
        <v>3000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21710</v>
      </c>
      <c r="O38" s="47">
        <f t="shared" si="2"/>
        <v>10.822532402791625</v>
      </c>
      <c r="P38" s="9"/>
    </row>
    <row r="39" spans="1:119" ht="15.75">
      <c r="A39" s="29" t="s">
        <v>31</v>
      </c>
      <c r="B39" s="30"/>
      <c r="C39" s="31"/>
      <c r="D39" s="32">
        <f t="shared" ref="D39:M39" si="9">SUM(D40:D40)</f>
        <v>285000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285000</v>
      </c>
      <c r="O39" s="45">
        <f t="shared" si="2"/>
        <v>142.07377866400799</v>
      </c>
      <c r="P39" s="9"/>
    </row>
    <row r="40" spans="1:119" ht="15.75" thickBot="1">
      <c r="A40" s="12"/>
      <c r="B40" s="25">
        <v>382</v>
      </c>
      <c r="C40" s="20" t="s">
        <v>62</v>
      </c>
      <c r="D40" s="46">
        <v>285000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285000</v>
      </c>
      <c r="O40" s="47">
        <f t="shared" si="2"/>
        <v>142.07377866400799</v>
      </c>
      <c r="P40" s="9"/>
    </row>
    <row r="41" spans="1:119" ht="16.5" thickBot="1">
      <c r="A41" s="14" t="s">
        <v>35</v>
      </c>
      <c r="B41" s="23"/>
      <c r="C41" s="22"/>
      <c r="D41" s="15">
        <f t="shared" ref="D41:M41" si="10">SUM(D5,D10,D15,D23,D27,D31,D39)</f>
        <v>4807407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1731200</v>
      </c>
      <c r="J41" s="15">
        <f t="shared" si="10"/>
        <v>0</v>
      </c>
      <c r="K41" s="15">
        <f t="shared" si="10"/>
        <v>189285</v>
      </c>
      <c r="L41" s="15">
        <f t="shared" si="10"/>
        <v>0</v>
      </c>
      <c r="M41" s="15">
        <f t="shared" si="10"/>
        <v>0</v>
      </c>
      <c r="N41" s="15">
        <f>SUM(D41:M41)</f>
        <v>6727892</v>
      </c>
      <c r="O41" s="38">
        <f t="shared" si="2"/>
        <v>3353.8843469591225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82</v>
      </c>
      <c r="M43" s="48"/>
      <c r="N43" s="48"/>
      <c r="O43" s="43">
        <v>2006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2023-08-21T21:44:36Z</cp:lastPrinted>
  <dcterms:created xsi:type="dcterms:W3CDTF">2000-08-31T21:26:31Z</dcterms:created>
  <dcterms:modified xsi:type="dcterms:W3CDTF">2023-08-21T21:44:38Z</dcterms:modified>
</cp:coreProperties>
</file>