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'2007'!$A$1:$O$28</definedName>
    <definedName name="_xlnm.Print_Area" localSheetId="14">'2008'!$A$1:$O$29</definedName>
    <definedName name="_xlnm.Print_Area" localSheetId="13">'2009'!$A$1:$O$30</definedName>
    <definedName name="_xlnm.Print_Area" localSheetId="12">'2010'!$A$1:$O$27</definedName>
    <definedName name="_xlnm.Print_Area" localSheetId="11">'2011'!$A$1:$O$27</definedName>
    <definedName name="_xlnm.Print_Area" localSheetId="10">'2012'!$A$1:$O$27</definedName>
    <definedName name="_xlnm.Print_Area" localSheetId="9">'2013'!$A$1:$O$27</definedName>
    <definedName name="_xlnm.Print_Area" localSheetId="8">'2014'!$A$1:$O$27</definedName>
    <definedName name="_xlnm.Print_Area" localSheetId="7">'2015'!$A$1:$O$27</definedName>
    <definedName name="_xlnm.Print_Area" localSheetId="6">'2016'!$A$1:$O$27</definedName>
    <definedName name="_xlnm.Print_Area" localSheetId="5">'2017'!$A$1:$O$27</definedName>
    <definedName name="_xlnm.Print_Area" localSheetId="4">'2018'!$A$1:$O$27</definedName>
    <definedName name="_xlnm.Print_Area" localSheetId="3">'2019'!$A$1:$O$27</definedName>
    <definedName name="_xlnm.Print_Area" localSheetId="2">'2020'!$A$1:$O$26</definedName>
    <definedName name="_xlnm.Print_Area" localSheetId="1">'2021'!$A$1:$P$24</definedName>
    <definedName name="_xlnm.Print_Area" localSheetId="0">'2022'!$A$1:$P$27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3" i="48" l="1"/>
  <c r="F23" i="48"/>
  <c r="G23" i="48"/>
  <c r="H23" i="48"/>
  <c r="I23" i="48"/>
  <c r="J23" i="48"/>
  <c r="K23" i="48"/>
  <c r="L23" i="48"/>
  <c r="M23" i="48"/>
  <c r="N23" i="48"/>
  <c r="D23" i="48"/>
  <c r="O22" i="48" l="1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1" i="48" l="1"/>
  <c r="P21" i="48" s="1"/>
  <c r="O19" i="48"/>
  <c r="P19" i="48" s="1"/>
  <c r="O17" i="48"/>
  <c r="P17" i="48" s="1"/>
  <c r="O13" i="48"/>
  <c r="P13" i="48" s="1"/>
  <c r="O10" i="48"/>
  <c r="P10" i="48" s="1"/>
  <c r="O5" i="48"/>
  <c r="P5" i="48" s="1"/>
  <c r="O19" i="47"/>
  <c r="P19" i="47"/>
  <c r="N18" i="47"/>
  <c r="M18" i="47"/>
  <c r="L18" i="47"/>
  <c r="L20" i="47" s="1"/>
  <c r="K18" i="47"/>
  <c r="J18" i="47"/>
  <c r="I18" i="47"/>
  <c r="H18" i="47"/>
  <c r="G18" i="47"/>
  <c r="F18" i="47"/>
  <c r="E18" i="47"/>
  <c r="O18" i="47" s="1"/>
  <c r="P18" i="47" s="1"/>
  <c r="D18" i="47"/>
  <c r="O17" i="47"/>
  <c r="P17" i="47"/>
  <c r="N16" i="47"/>
  <c r="M16" i="47"/>
  <c r="L16" i="47"/>
  <c r="K16" i="47"/>
  <c r="J16" i="47"/>
  <c r="I16" i="47"/>
  <c r="H16" i="47"/>
  <c r="G16" i="47"/>
  <c r="F16" i="47"/>
  <c r="O16" i="47" s="1"/>
  <c r="P16" i="47" s="1"/>
  <c r="E16" i="47"/>
  <c r="D16" i="47"/>
  <c r="O15" i="47"/>
  <c r="P15" i="47" s="1"/>
  <c r="O14" i="47"/>
  <c r="P14" i="47" s="1"/>
  <c r="O13" i="47"/>
  <c r="P13" i="47"/>
  <c r="N12" i="47"/>
  <c r="M12" i="47"/>
  <c r="M20" i="47" s="1"/>
  <c r="L12" i="47"/>
  <c r="K12" i="47"/>
  <c r="O12" i="47" s="1"/>
  <c r="P12" i="47" s="1"/>
  <c r="J12" i="47"/>
  <c r="I12" i="47"/>
  <c r="H12" i="47"/>
  <c r="G12" i="47"/>
  <c r="F12" i="47"/>
  <c r="E12" i="47"/>
  <c r="D12" i="47"/>
  <c r="O11" i="47"/>
  <c r="P11" i="47" s="1"/>
  <c r="O10" i="47"/>
  <c r="P10" i="47" s="1"/>
  <c r="O9" i="47"/>
  <c r="P9" i="47" s="1"/>
  <c r="N8" i="47"/>
  <c r="M8" i="47"/>
  <c r="L8" i="47"/>
  <c r="K8" i="47"/>
  <c r="J8" i="47"/>
  <c r="I8" i="47"/>
  <c r="H8" i="47"/>
  <c r="H20" i="47" s="1"/>
  <c r="G8" i="47"/>
  <c r="F8" i="47"/>
  <c r="F20" i="47" s="1"/>
  <c r="E8" i="47"/>
  <c r="D8" i="47"/>
  <c r="O8" i="47" s="1"/>
  <c r="P8" i="47" s="1"/>
  <c r="O7" i="47"/>
  <c r="P7" i="47"/>
  <c r="O6" i="47"/>
  <c r="P6" i="47" s="1"/>
  <c r="N5" i="47"/>
  <c r="N20" i="47" s="1"/>
  <c r="M5" i="47"/>
  <c r="L5" i="47"/>
  <c r="K5" i="47"/>
  <c r="K20" i="47" s="1"/>
  <c r="J5" i="47"/>
  <c r="J20" i="47" s="1"/>
  <c r="I5" i="47"/>
  <c r="I20" i="47" s="1"/>
  <c r="H5" i="47"/>
  <c r="G5" i="47"/>
  <c r="G20" i="47" s="1"/>
  <c r="F5" i="47"/>
  <c r="E5" i="47"/>
  <c r="E20" i="47" s="1"/>
  <c r="D5" i="47"/>
  <c r="K22" i="46"/>
  <c r="N21" i="46"/>
  <c r="O21" i="46"/>
  <c r="M20" i="46"/>
  <c r="L20" i="46"/>
  <c r="K20" i="46"/>
  <c r="J20" i="46"/>
  <c r="I20" i="46"/>
  <c r="H20" i="46"/>
  <c r="G20" i="46"/>
  <c r="F20" i="46"/>
  <c r="E20" i="46"/>
  <c r="N20" i="46" s="1"/>
  <c r="O20" i="46" s="1"/>
  <c r="D20" i="46"/>
  <c r="N19" i="46"/>
  <c r="O19" i="46"/>
  <c r="M18" i="46"/>
  <c r="L18" i="46"/>
  <c r="K18" i="46"/>
  <c r="J18" i="46"/>
  <c r="I18" i="46"/>
  <c r="H18" i="46"/>
  <c r="G18" i="46"/>
  <c r="F18" i="46"/>
  <c r="E18" i="46"/>
  <c r="D18" i="46"/>
  <c r="N17" i="46"/>
  <c r="O17" i="46"/>
  <c r="M16" i="46"/>
  <c r="L16" i="46"/>
  <c r="K16" i="46"/>
  <c r="J16" i="46"/>
  <c r="I16" i="46"/>
  <c r="H16" i="46"/>
  <c r="G16" i="46"/>
  <c r="F16" i="46"/>
  <c r="E16" i="46"/>
  <c r="N16" i="46" s="1"/>
  <c r="O16" i="46" s="1"/>
  <c r="D16" i="46"/>
  <c r="N15" i="46"/>
  <c r="O15" i="46"/>
  <c r="N14" i="46"/>
  <c r="O14" i="46"/>
  <c r="N13" i="46"/>
  <c r="O13" i="46" s="1"/>
  <c r="M12" i="46"/>
  <c r="L12" i="46"/>
  <c r="K12" i="46"/>
  <c r="J12" i="46"/>
  <c r="I12" i="46"/>
  <c r="N12" i="46" s="1"/>
  <c r="O12" i="46" s="1"/>
  <c r="H12" i="46"/>
  <c r="G12" i="46"/>
  <c r="F12" i="46"/>
  <c r="F22" i="46" s="1"/>
  <c r="E12" i="46"/>
  <c r="D12" i="46"/>
  <c r="N11" i="46"/>
  <c r="O11" i="46" s="1"/>
  <c r="N10" i="46"/>
  <c r="O10" i="46" s="1"/>
  <c r="N9" i="46"/>
  <c r="O9" i="46" s="1"/>
  <c r="M8" i="46"/>
  <c r="N8" i="46" s="1"/>
  <c r="O8" i="46" s="1"/>
  <c r="L8" i="46"/>
  <c r="K8" i="46"/>
  <c r="J8" i="46"/>
  <c r="I8" i="46"/>
  <c r="H8" i="46"/>
  <c r="G8" i="46"/>
  <c r="F8" i="46"/>
  <c r="E8" i="46"/>
  <c r="D8" i="46"/>
  <c r="N7" i="46"/>
  <c r="O7" i="46" s="1"/>
  <c r="N6" i="46"/>
  <c r="O6" i="46" s="1"/>
  <c r="M5" i="46"/>
  <c r="L5" i="46"/>
  <c r="L22" i="46" s="1"/>
  <c r="K5" i="46"/>
  <c r="J5" i="46"/>
  <c r="J22" i="46" s="1"/>
  <c r="I5" i="46"/>
  <c r="H5" i="46"/>
  <c r="H22" i="46" s="1"/>
  <c r="G5" i="46"/>
  <c r="G22" i="46" s="1"/>
  <c r="F5" i="46"/>
  <c r="E5" i="46"/>
  <c r="E22" i="46" s="1"/>
  <c r="D5" i="46"/>
  <c r="D22" i="46" s="1"/>
  <c r="H23" i="45"/>
  <c r="N22" i="45"/>
  <c r="O22" i="45" s="1"/>
  <c r="M21" i="45"/>
  <c r="N21" i="45" s="1"/>
  <c r="O21" i="45" s="1"/>
  <c r="L21" i="45"/>
  <c r="K21" i="45"/>
  <c r="J21" i="45"/>
  <c r="I21" i="45"/>
  <c r="H21" i="45"/>
  <c r="G21" i="45"/>
  <c r="F21" i="45"/>
  <c r="E21" i="45"/>
  <c r="D21" i="45"/>
  <c r="N20" i="45"/>
  <c r="O20" i="45" s="1"/>
  <c r="M19" i="45"/>
  <c r="L19" i="45"/>
  <c r="K19" i="45"/>
  <c r="J19" i="45"/>
  <c r="I19" i="45"/>
  <c r="H19" i="45"/>
  <c r="G19" i="45"/>
  <c r="F19" i="45"/>
  <c r="E19" i="45"/>
  <c r="D19" i="45"/>
  <c r="N18" i="45"/>
  <c r="O18" i="45" s="1"/>
  <c r="M17" i="45"/>
  <c r="L17" i="45"/>
  <c r="K17" i="45"/>
  <c r="J17" i="45"/>
  <c r="I17" i="45"/>
  <c r="H17" i="45"/>
  <c r="G17" i="45"/>
  <c r="F17" i="45"/>
  <c r="E17" i="45"/>
  <c r="D17" i="45"/>
  <c r="N16" i="45"/>
  <c r="O16" i="45" s="1"/>
  <c r="N15" i="45"/>
  <c r="O15" i="45" s="1"/>
  <c r="N14" i="45"/>
  <c r="O14" i="45"/>
  <c r="M13" i="45"/>
  <c r="L13" i="45"/>
  <c r="K13" i="45"/>
  <c r="J13" i="45"/>
  <c r="I13" i="45"/>
  <c r="H13" i="45"/>
  <c r="G13" i="45"/>
  <c r="F13" i="45"/>
  <c r="E13" i="45"/>
  <c r="N13" i="45" s="1"/>
  <c r="O13" i="45" s="1"/>
  <c r="D13" i="45"/>
  <c r="N12" i="45"/>
  <c r="O12" i="45"/>
  <c r="N11" i="45"/>
  <c r="O11" i="45"/>
  <c r="N10" i="45"/>
  <c r="O10" i="45" s="1"/>
  <c r="M9" i="45"/>
  <c r="L9" i="45"/>
  <c r="K9" i="45"/>
  <c r="J9" i="45"/>
  <c r="I9" i="45"/>
  <c r="N9" i="45" s="1"/>
  <c r="O9" i="45" s="1"/>
  <c r="H9" i="45"/>
  <c r="G9" i="45"/>
  <c r="G23" i="45" s="1"/>
  <c r="F9" i="45"/>
  <c r="E9" i="45"/>
  <c r="D9" i="45"/>
  <c r="N8" i="45"/>
  <c r="O8" i="45" s="1"/>
  <c r="N7" i="45"/>
  <c r="O7" i="45" s="1"/>
  <c r="N6" i="45"/>
  <c r="O6" i="45" s="1"/>
  <c r="M5" i="45"/>
  <c r="N5" i="45" s="1"/>
  <c r="O5" i="45" s="1"/>
  <c r="L5" i="45"/>
  <c r="L23" i="45" s="1"/>
  <c r="K5" i="45"/>
  <c r="K23" i="45" s="1"/>
  <c r="J5" i="45"/>
  <c r="J23" i="45" s="1"/>
  <c r="I5" i="45"/>
  <c r="I23" i="45" s="1"/>
  <c r="H5" i="45"/>
  <c r="G5" i="45"/>
  <c r="F5" i="45"/>
  <c r="F23" i="45" s="1"/>
  <c r="E5" i="45"/>
  <c r="D5" i="45"/>
  <c r="D23" i="45" s="1"/>
  <c r="E23" i="44"/>
  <c r="J23" i="44"/>
  <c r="N22" i="44"/>
  <c r="O22" i="44" s="1"/>
  <c r="M21" i="44"/>
  <c r="L21" i="44"/>
  <c r="K21" i="44"/>
  <c r="N21" i="44" s="1"/>
  <c r="O21" i="44" s="1"/>
  <c r="J21" i="44"/>
  <c r="I21" i="44"/>
  <c r="H21" i="44"/>
  <c r="G21" i="44"/>
  <c r="F21" i="44"/>
  <c r="E21" i="44"/>
  <c r="D21" i="44"/>
  <c r="N20" i="44"/>
  <c r="O20" i="44" s="1"/>
  <c r="M19" i="44"/>
  <c r="L19" i="44"/>
  <c r="K19" i="44"/>
  <c r="J19" i="44"/>
  <c r="I19" i="44"/>
  <c r="H19" i="44"/>
  <c r="G19" i="44"/>
  <c r="F19" i="44"/>
  <c r="E19" i="44"/>
  <c r="D19" i="44"/>
  <c r="N18" i="44"/>
  <c r="O18" i="44" s="1"/>
  <c r="M17" i="44"/>
  <c r="L17" i="44"/>
  <c r="K17" i="44"/>
  <c r="J17" i="44"/>
  <c r="I17" i="44"/>
  <c r="H17" i="44"/>
  <c r="G17" i="44"/>
  <c r="F17" i="44"/>
  <c r="E17" i="44"/>
  <c r="D17" i="44"/>
  <c r="N16" i="44"/>
  <c r="O16" i="44" s="1"/>
  <c r="N15" i="44"/>
  <c r="O15" i="44" s="1"/>
  <c r="N14" i="44"/>
  <c r="O14" i="44" s="1"/>
  <c r="M13" i="44"/>
  <c r="L13" i="44"/>
  <c r="L23" i="44" s="1"/>
  <c r="K13" i="44"/>
  <c r="J13" i="44"/>
  <c r="I13" i="44"/>
  <c r="H13" i="44"/>
  <c r="G13" i="44"/>
  <c r="F13" i="44"/>
  <c r="E13" i="44"/>
  <c r="N13" i="44" s="1"/>
  <c r="O13" i="44" s="1"/>
  <c r="D13" i="44"/>
  <c r="N12" i="44"/>
  <c r="O12" i="44" s="1"/>
  <c r="N11" i="44"/>
  <c r="O11" i="44"/>
  <c r="N10" i="44"/>
  <c r="O10" i="44"/>
  <c r="M9" i="44"/>
  <c r="L9" i="44"/>
  <c r="K9" i="44"/>
  <c r="J9" i="44"/>
  <c r="I9" i="44"/>
  <c r="H9" i="44"/>
  <c r="G9" i="44"/>
  <c r="N9" i="44" s="1"/>
  <c r="O9" i="44" s="1"/>
  <c r="F9" i="44"/>
  <c r="E9" i="44"/>
  <c r="D9" i="44"/>
  <c r="N8" i="44"/>
  <c r="O8" i="44"/>
  <c r="N7" i="44"/>
  <c r="O7" i="44" s="1"/>
  <c r="N6" i="44"/>
  <c r="O6" i="44" s="1"/>
  <c r="M5" i="44"/>
  <c r="M23" i="44" s="1"/>
  <c r="L5" i="44"/>
  <c r="K5" i="44"/>
  <c r="K23" i="44" s="1"/>
  <c r="J5" i="44"/>
  <c r="I5" i="44"/>
  <c r="I23" i="44" s="1"/>
  <c r="H5" i="44"/>
  <c r="H23" i="44" s="1"/>
  <c r="G5" i="44"/>
  <c r="F5" i="44"/>
  <c r="F23" i="44" s="1"/>
  <c r="E5" i="44"/>
  <c r="D5" i="44"/>
  <c r="D23" i="44" s="1"/>
  <c r="L23" i="43"/>
  <c r="N22" i="43"/>
  <c r="O22" i="43" s="1"/>
  <c r="M21" i="43"/>
  <c r="L21" i="43"/>
  <c r="K21" i="43"/>
  <c r="J21" i="43"/>
  <c r="I21" i="43"/>
  <c r="N21" i="43" s="1"/>
  <c r="O21" i="43" s="1"/>
  <c r="H21" i="43"/>
  <c r="G21" i="43"/>
  <c r="F21" i="43"/>
  <c r="E21" i="43"/>
  <c r="D21" i="43"/>
  <c r="N20" i="43"/>
  <c r="O20" i="43" s="1"/>
  <c r="M19" i="43"/>
  <c r="L19" i="43"/>
  <c r="K19" i="43"/>
  <c r="J19" i="43"/>
  <c r="I19" i="43"/>
  <c r="N19" i="43" s="1"/>
  <c r="O19" i="43" s="1"/>
  <c r="H19" i="43"/>
  <c r="G19" i="43"/>
  <c r="F19" i="43"/>
  <c r="E19" i="43"/>
  <c r="D19" i="43"/>
  <c r="N18" i="43"/>
  <c r="O18" i="43" s="1"/>
  <c r="M17" i="43"/>
  <c r="L17" i="43"/>
  <c r="K17" i="43"/>
  <c r="J17" i="43"/>
  <c r="I17" i="43"/>
  <c r="H17" i="43"/>
  <c r="G17" i="43"/>
  <c r="F17" i="43"/>
  <c r="E17" i="43"/>
  <c r="D17" i="43"/>
  <c r="N16" i="43"/>
  <c r="O16" i="43" s="1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 s="1"/>
  <c r="N10" i="43"/>
  <c r="O10" i="43"/>
  <c r="M9" i="43"/>
  <c r="L9" i="43"/>
  <c r="K9" i="43"/>
  <c r="J9" i="43"/>
  <c r="I9" i="43"/>
  <c r="H9" i="43"/>
  <c r="G9" i="43"/>
  <c r="G23" i="43" s="1"/>
  <c r="F9" i="43"/>
  <c r="E9" i="43"/>
  <c r="N9" i="43" s="1"/>
  <c r="O9" i="43" s="1"/>
  <c r="D9" i="43"/>
  <c r="N8" i="43"/>
  <c r="O8" i="43"/>
  <c r="N7" i="43"/>
  <c r="O7" i="43"/>
  <c r="N6" i="43"/>
  <c r="O6" i="43" s="1"/>
  <c r="M5" i="43"/>
  <c r="M23" i="43" s="1"/>
  <c r="L5" i="43"/>
  <c r="K5" i="43"/>
  <c r="K23" i="43" s="1"/>
  <c r="J5" i="43"/>
  <c r="J23" i="43" s="1"/>
  <c r="I5" i="43"/>
  <c r="N5" i="43" s="1"/>
  <c r="O5" i="43" s="1"/>
  <c r="H5" i="43"/>
  <c r="H23" i="43" s="1"/>
  <c r="G5" i="43"/>
  <c r="F5" i="43"/>
  <c r="F23" i="43" s="1"/>
  <c r="E5" i="43"/>
  <c r="D5" i="43"/>
  <c r="D23" i="43" s="1"/>
  <c r="N22" i="42"/>
  <c r="O22" i="42"/>
  <c r="M21" i="42"/>
  <c r="L21" i="42"/>
  <c r="K21" i="42"/>
  <c r="J21" i="42"/>
  <c r="I21" i="42"/>
  <c r="H21" i="42"/>
  <c r="G21" i="42"/>
  <c r="N21" i="42" s="1"/>
  <c r="O21" i="42" s="1"/>
  <c r="F21" i="42"/>
  <c r="E21" i="42"/>
  <c r="D21" i="42"/>
  <c r="N20" i="42"/>
  <c r="O20" i="42"/>
  <c r="M19" i="42"/>
  <c r="L19" i="42"/>
  <c r="K19" i="42"/>
  <c r="J19" i="42"/>
  <c r="I19" i="42"/>
  <c r="H19" i="42"/>
  <c r="G19" i="42"/>
  <c r="N19" i="42" s="1"/>
  <c r="O19" i="42" s="1"/>
  <c r="F19" i="42"/>
  <c r="E19" i="42"/>
  <c r="D19" i="42"/>
  <c r="N18" i="42"/>
  <c r="O18" i="42"/>
  <c r="M17" i="42"/>
  <c r="L17" i="42"/>
  <c r="K17" i="42"/>
  <c r="J17" i="42"/>
  <c r="I17" i="42"/>
  <c r="H17" i="42"/>
  <c r="G17" i="42"/>
  <c r="N17" i="42" s="1"/>
  <c r="O17" i="42" s="1"/>
  <c r="F17" i="42"/>
  <c r="E17" i="42"/>
  <c r="D17" i="42"/>
  <c r="N16" i="42"/>
  <c r="O16" i="42"/>
  <c r="N15" i="42"/>
  <c r="O15" i="42" s="1"/>
  <c r="N14" i="42"/>
  <c r="O14" i="42" s="1"/>
  <c r="M13" i="42"/>
  <c r="L13" i="42"/>
  <c r="K13" i="42"/>
  <c r="K23" i="42" s="1"/>
  <c r="J13" i="42"/>
  <c r="I13" i="42"/>
  <c r="H13" i="42"/>
  <c r="G13" i="42"/>
  <c r="F13" i="42"/>
  <c r="E13" i="42"/>
  <c r="D13" i="42"/>
  <c r="N12" i="42"/>
  <c r="O12" i="42" s="1"/>
  <c r="N11" i="42"/>
  <c r="O11" i="42" s="1"/>
  <c r="N10" i="42"/>
  <c r="O10" i="42" s="1"/>
  <c r="M9" i="42"/>
  <c r="M23" i="42" s="1"/>
  <c r="L9" i="42"/>
  <c r="K9" i="42"/>
  <c r="J9" i="42"/>
  <c r="I9" i="42"/>
  <c r="H9" i="42"/>
  <c r="G9" i="42"/>
  <c r="F9" i="42"/>
  <c r="E9" i="42"/>
  <c r="D9" i="42"/>
  <c r="N8" i="42"/>
  <c r="O8" i="42" s="1"/>
  <c r="N7" i="42"/>
  <c r="O7" i="42"/>
  <c r="N6" i="42"/>
  <c r="O6" i="42"/>
  <c r="M5" i="42"/>
  <c r="L5" i="42"/>
  <c r="L23" i="42" s="1"/>
  <c r="K5" i="42"/>
  <c r="J5" i="42"/>
  <c r="J23" i="42" s="1"/>
  <c r="I5" i="42"/>
  <c r="I23" i="42" s="1"/>
  <c r="H5" i="42"/>
  <c r="H23" i="42" s="1"/>
  <c r="G5" i="42"/>
  <c r="N5" i="42" s="1"/>
  <c r="O5" i="42" s="1"/>
  <c r="F5" i="42"/>
  <c r="F23" i="42" s="1"/>
  <c r="E5" i="42"/>
  <c r="E23" i="42" s="1"/>
  <c r="D5" i="42"/>
  <c r="D23" i="42" s="1"/>
  <c r="N23" i="41"/>
  <c r="O23" i="41"/>
  <c r="N22" i="41"/>
  <c r="O22" i="41"/>
  <c r="M21" i="41"/>
  <c r="L21" i="41"/>
  <c r="K21" i="41"/>
  <c r="J21" i="41"/>
  <c r="I21" i="41"/>
  <c r="H21" i="41"/>
  <c r="G21" i="41"/>
  <c r="N21" i="41" s="1"/>
  <c r="O21" i="41" s="1"/>
  <c r="F21" i="41"/>
  <c r="E21" i="41"/>
  <c r="D21" i="41"/>
  <c r="N20" i="41"/>
  <c r="O20" i="41"/>
  <c r="N19" i="41"/>
  <c r="O19" i="41" s="1"/>
  <c r="M18" i="41"/>
  <c r="L18" i="41"/>
  <c r="K18" i="41"/>
  <c r="J18" i="41"/>
  <c r="I18" i="41"/>
  <c r="N18" i="41" s="1"/>
  <c r="O18" i="41" s="1"/>
  <c r="H18" i="41"/>
  <c r="G18" i="41"/>
  <c r="F18" i="41"/>
  <c r="E18" i="41"/>
  <c r="D18" i="41"/>
  <c r="N17" i="41"/>
  <c r="O17" i="41" s="1"/>
  <c r="M16" i="41"/>
  <c r="L16" i="41"/>
  <c r="K16" i="41"/>
  <c r="K24" i="41" s="1"/>
  <c r="J16" i="41"/>
  <c r="I16" i="41"/>
  <c r="N16" i="41" s="1"/>
  <c r="O16" i="41" s="1"/>
  <c r="H16" i="41"/>
  <c r="G16" i="41"/>
  <c r="F16" i="41"/>
  <c r="F24" i="41" s="1"/>
  <c r="E16" i="41"/>
  <c r="D16" i="41"/>
  <c r="N15" i="41"/>
  <c r="O15" i="41" s="1"/>
  <c r="N14" i="41"/>
  <c r="O14" i="41" s="1"/>
  <c r="N13" i="41"/>
  <c r="O13" i="41" s="1"/>
  <c r="M12" i="41"/>
  <c r="N12" i="41" s="1"/>
  <c r="O12" i="41" s="1"/>
  <c r="L12" i="41"/>
  <c r="K12" i="41"/>
  <c r="J12" i="41"/>
  <c r="I12" i="41"/>
  <c r="H12" i="41"/>
  <c r="G12" i="41"/>
  <c r="F12" i="41"/>
  <c r="E12" i="41"/>
  <c r="D12" i="41"/>
  <c r="N11" i="41"/>
  <c r="O11" i="41" s="1"/>
  <c r="N10" i="41"/>
  <c r="O10" i="41" s="1"/>
  <c r="M9" i="41"/>
  <c r="L9" i="41"/>
  <c r="K9" i="41"/>
  <c r="J9" i="41"/>
  <c r="I9" i="41"/>
  <c r="H9" i="41"/>
  <c r="G9" i="41"/>
  <c r="F9" i="41"/>
  <c r="E9" i="41"/>
  <c r="D9" i="41"/>
  <c r="N8" i="41"/>
  <c r="O8" i="41" s="1"/>
  <c r="N7" i="41"/>
  <c r="O7" i="41"/>
  <c r="N6" i="41"/>
  <c r="O6" i="41"/>
  <c r="M5" i="41"/>
  <c r="L5" i="41"/>
  <c r="L24" i="41" s="1"/>
  <c r="K5" i="41"/>
  <c r="J5" i="41"/>
  <c r="J24" i="41" s="1"/>
  <c r="I5" i="41"/>
  <c r="I24" i="41" s="1"/>
  <c r="H5" i="41"/>
  <c r="H24" i="41" s="1"/>
  <c r="G5" i="41"/>
  <c r="G24" i="41" s="1"/>
  <c r="F5" i="41"/>
  <c r="E5" i="41"/>
  <c r="E24" i="41" s="1"/>
  <c r="D5" i="41"/>
  <c r="D24" i="41" s="1"/>
  <c r="M23" i="40"/>
  <c r="N22" i="40"/>
  <c r="O22" i="40"/>
  <c r="M21" i="40"/>
  <c r="L21" i="40"/>
  <c r="K21" i="40"/>
  <c r="J21" i="40"/>
  <c r="I21" i="40"/>
  <c r="H21" i="40"/>
  <c r="G21" i="40"/>
  <c r="F21" i="40"/>
  <c r="E21" i="40"/>
  <c r="N21" i="40" s="1"/>
  <c r="O21" i="40" s="1"/>
  <c r="D21" i="40"/>
  <c r="N20" i="40"/>
  <c r="O20" i="40"/>
  <c r="M19" i="40"/>
  <c r="L19" i="40"/>
  <c r="K19" i="40"/>
  <c r="J19" i="40"/>
  <c r="I19" i="40"/>
  <c r="H19" i="40"/>
  <c r="G19" i="40"/>
  <c r="F19" i="40"/>
  <c r="E19" i="40"/>
  <c r="N19" i="40" s="1"/>
  <c r="O19" i="40" s="1"/>
  <c r="D19" i="40"/>
  <c r="N18" i="40"/>
  <c r="O18" i="40"/>
  <c r="M17" i="40"/>
  <c r="L17" i="40"/>
  <c r="K17" i="40"/>
  <c r="J17" i="40"/>
  <c r="I17" i="40"/>
  <c r="H17" i="40"/>
  <c r="G17" i="40"/>
  <c r="F17" i="40"/>
  <c r="E17" i="40"/>
  <c r="N17" i="40" s="1"/>
  <c r="O17" i="40" s="1"/>
  <c r="D17" i="40"/>
  <c r="N16" i="40"/>
  <c r="O16" i="40"/>
  <c r="N15" i="40"/>
  <c r="O15" i="40"/>
  <c r="N14" i="40"/>
  <c r="O14" i="40" s="1"/>
  <c r="M13" i="40"/>
  <c r="L13" i="40"/>
  <c r="K13" i="40"/>
  <c r="K23" i="40" s="1"/>
  <c r="J13" i="40"/>
  <c r="I13" i="40"/>
  <c r="N13" i="40" s="1"/>
  <c r="O13" i="40" s="1"/>
  <c r="H13" i="40"/>
  <c r="G13" i="40"/>
  <c r="F13" i="40"/>
  <c r="F23" i="40" s="1"/>
  <c r="E13" i="40"/>
  <c r="D13" i="40"/>
  <c r="N12" i="40"/>
  <c r="O12" i="40" s="1"/>
  <c r="N11" i="40"/>
  <c r="O11" i="40" s="1"/>
  <c r="N10" i="40"/>
  <c r="O10" i="40" s="1"/>
  <c r="M9" i="40"/>
  <c r="N9" i="40" s="1"/>
  <c r="O9" i="40" s="1"/>
  <c r="L9" i="40"/>
  <c r="K9" i="40"/>
  <c r="J9" i="40"/>
  <c r="I9" i="40"/>
  <c r="H9" i="40"/>
  <c r="G9" i="40"/>
  <c r="F9" i="40"/>
  <c r="E9" i="40"/>
  <c r="D9" i="40"/>
  <c r="N8" i="40"/>
  <c r="O8" i="40" s="1"/>
  <c r="N7" i="40"/>
  <c r="O7" i="40" s="1"/>
  <c r="N6" i="40"/>
  <c r="O6" i="40"/>
  <c r="M5" i="40"/>
  <c r="L5" i="40"/>
  <c r="L23" i="40" s="1"/>
  <c r="K5" i="40"/>
  <c r="J5" i="40"/>
  <c r="J23" i="40" s="1"/>
  <c r="I5" i="40"/>
  <c r="I23" i="40" s="1"/>
  <c r="H5" i="40"/>
  <c r="H23" i="40" s="1"/>
  <c r="G5" i="40"/>
  <c r="G23" i="40" s="1"/>
  <c r="F5" i="40"/>
  <c r="E5" i="40"/>
  <c r="E23" i="40" s="1"/>
  <c r="D5" i="40"/>
  <c r="D23" i="40" s="1"/>
  <c r="J23" i="39"/>
  <c r="N22" i="39"/>
  <c r="O22" i="39"/>
  <c r="M21" i="39"/>
  <c r="L21" i="39"/>
  <c r="K21" i="39"/>
  <c r="J21" i="39"/>
  <c r="I21" i="39"/>
  <c r="H21" i="39"/>
  <c r="G21" i="39"/>
  <c r="N21" i="39" s="1"/>
  <c r="O21" i="39" s="1"/>
  <c r="F21" i="39"/>
  <c r="E21" i="39"/>
  <c r="D21" i="39"/>
  <c r="N20" i="39"/>
  <c r="O20" i="39"/>
  <c r="M19" i="39"/>
  <c r="L19" i="39"/>
  <c r="K19" i="39"/>
  <c r="J19" i="39"/>
  <c r="I19" i="39"/>
  <c r="H19" i="39"/>
  <c r="G19" i="39"/>
  <c r="F19" i="39"/>
  <c r="E19" i="39"/>
  <c r="D19" i="39"/>
  <c r="N19" i="39" s="1"/>
  <c r="O19" i="39" s="1"/>
  <c r="N18" i="39"/>
  <c r="O18" i="39" s="1"/>
  <c r="M17" i="39"/>
  <c r="L17" i="39"/>
  <c r="K17" i="39"/>
  <c r="K23" i="39" s="1"/>
  <c r="J17" i="39"/>
  <c r="I17" i="39"/>
  <c r="H17" i="39"/>
  <c r="G17" i="39"/>
  <c r="F17" i="39"/>
  <c r="F23" i="39" s="1"/>
  <c r="E17" i="39"/>
  <c r="D17" i="39"/>
  <c r="N17" i="39" s="1"/>
  <c r="O17" i="39" s="1"/>
  <c r="N16" i="39"/>
  <c r="O16" i="39" s="1"/>
  <c r="N15" i="39"/>
  <c r="O15" i="39" s="1"/>
  <c r="N14" i="39"/>
  <c r="O14" i="39" s="1"/>
  <c r="M13" i="39"/>
  <c r="L13" i="39"/>
  <c r="K13" i="39"/>
  <c r="J13" i="39"/>
  <c r="I13" i="39"/>
  <c r="H13" i="39"/>
  <c r="G13" i="39"/>
  <c r="F13" i="39"/>
  <c r="E13" i="39"/>
  <c r="N13" i="39" s="1"/>
  <c r="O13" i="39" s="1"/>
  <c r="D13" i="39"/>
  <c r="N12" i="39"/>
  <c r="O12" i="39" s="1"/>
  <c r="N11" i="39"/>
  <c r="O11" i="39"/>
  <c r="N10" i="39"/>
  <c r="O10" i="39"/>
  <c r="M9" i="39"/>
  <c r="L9" i="39"/>
  <c r="K9" i="39"/>
  <c r="J9" i="39"/>
  <c r="I9" i="39"/>
  <c r="H9" i="39"/>
  <c r="G9" i="39"/>
  <c r="G23" i="39" s="1"/>
  <c r="F9" i="39"/>
  <c r="E9" i="39"/>
  <c r="D9" i="39"/>
  <c r="N8" i="39"/>
  <c r="O8" i="39"/>
  <c r="N7" i="39"/>
  <c r="O7" i="39" s="1"/>
  <c r="N6" i="39"/>
  <c r="O6" i="39" s="1"/>
  <c r="M5" i="39"/>
  <c r="M23" i="39" s="1"/>
  <c r="L5" i="39"/>
  <c r="L23" i="39" s="1"/>
  <c r="K5" i="39"/>
  <c r="J5" i="39"/>
  <c r="I5" i="39"/>
  <c r="I23" i="39" s="1"/>
  <c r="H5" i="39"/>
  <c r="H23" i="39"/>
  <c r="G5" i="39"/>
  <c r="F5" i="39"/>
  <c r="E5" i="39"/>
  <c r="N5" i="39" s="1"/>
  <c r="O5" i="39" s="1"/>
  <c r="D5" i="39"/>
  <c r="N24" i="38"/>
  <c r="O24" i="38" s="1"/>
  <c r="M23" i="38"/>
  <c r="L23" i="38"/>
  <c r="K23" i="38"/>
  <c r="J23" i="38"/>
  <c r="I23" i="38"/>
  <c r="H23" i="38"/>
  <c r="N23" i="38" s="1"/>
  <c r="O23" i="38" s="1"/>
  <c r="G23" i="38"/>
  <c r="F23" i="38"/>
  <c r="E23" i="38"/>
  <c r="D23" i="38"/>
  <c r="N22" i="38"/>
  <c r="O22" i="38"/>
  <c r="M21" i="38"/>
  <c r="L21" i="38"/>
  <c r="K21" i="38"/>
  <c r="J21" i="38"/>
  <c r="N21" i="38" s="1"/>
  <c r="O21" i="38" s="1"/>
  <c r="I21" i="38"/>
  <c r="H21" i="38"/>
  <c r="G21" i="38"/>
  <c r="F21" i="38"/>
  <c r="E21" i="38"/>
  <c r="D21" i="38"/>
  <c r="N20" i="38"/>
  <c r="O20" i="38"/>
  <c r="M19" i="38"/>
  <c r="L19" i="38"/>
  <c r="K19" i="38"/>
  <c r="J19" i="38"/>
  <c r="N19" i="38" s="1"/>
  <c r="O19" i="38" s="1"/>
  <c r="I19" i="38"/>
  <c r="H19" i="38"/>
  <c r="G19" i="38"/>
  <c r="G25" i="38" s="1"/>
  <c r="F19" i="38"/>
  <c r="E19" i="38"/>
  <c r="D19" i="38"/>
  <c r="N18" i="38"/>
  <c r="O18" i="38"/>
  <c r="N17" i="38"/>
  <c r="O17" i="38"/>
  <c r="N16" i="38"/>
  <c r="O16" i="38"/>
  <c r="M15" i="38"/>
  <c r="L15" i="38"/>
  <c r="K15" i="38"/>
  <c r="K25" i="38" s="1"/>
  <c r="J15" i="38"/>
  <c r="I15" i="38"/>
  <c r="H15" i="38"/>
  <c r="G15" i="38"/>
  <c r="F15" i="38"/>
  <c r="E15" i="38"/>
  <c r="D15" i="38"/>
  <c r="D25" i="38" s="1"/>
  <c r="N14" i="38"/>
  <c r="O14" i="38"/>
  <c r="N13" i="38"/>
  <c r="O13" i="38" s="1"/>
  <c r="N12" i="38"/>
  <c r="O12" i="38" s="1"/>
  <c r="M11" i="38"/>
  <c r="L11" i="38"/>
  <c r="L25" i="38" s="1"/>
  <c r="K11" i="38"/>
  <c r="J11" i="38"/>
  <c r="I11" i="38"/>
  <c r="H11" i="38"/>
  <c r="N11" i="38" s="1"/>
  <c r="O11" i="38" s="1"/>
  <c r="G11" i="38"/>
  <c r="F11" i="38"/>
  <c r="E11" i="38"/>
  <c r="D11" i="38"/>
  <c r="N10" i="38"/>
  <c r="O10" i="38" s="1"/>
  <c r="N9" i="38"/>
  <c r="O9" i="38"/>
  <c r="N8" i="38"/>
  <c r="O8" i="38"/>
  <c r="N7" i="38"/>
  <c r="O7" i="38"/>
  <c r="N6" i="38"/>
  <c r="O6" i="38"/>
  <c r="M5" i="38"/>
  <c r="L5" i="38"/>
  <c r="K5" i="38"/>
  <c r="J5" i="38"/>
  <c r="J25" i="38" s="1"/>
  <c r="I5" i="38"/>
  <c r="N5" i="38" s="1"/>
  <c r="O5" i="38" s="1"/>
  <c r="H5" i="38"/>
  <c r="G5" i="38"/>
  <c r="F5" i="38"/>
  <c r="F25" i="38" s="1"/>
  <c r="E5" i="38"/>
  <c r="D5" i="38"/>
  <c r="N22" i="37"/>
  <c r="O22" i="37"/>
  <c r="M21" i="37"/>
  <c r="L21" i="37"/>
  <c r="N21" i="37" s="1"/>
  <c r="O21" i="37" s="1"/>
  <c r="K21" i="37"/>
  <c r="J21" i="37"/>
  <c r="I21" i="37"/>
  <c r="H21" i="37"/>
  <c r="G21" i="37"/>
  <c r="F21" i="37"/>
  <c r="E21" i="37"/>
  <c r="D21" i="37"/>
  <c r="N20" i="37"/>
  <c r="O20" i="37"/>
  <c r="M19" i="37"/>
  <c r="L19" i="37"/>
  <c r="K19" i="37"/>
  <c r="J19" i="37"/>
  <c r="I19" i="37"/>
  <c r="H19" i="37"/>
  <c r="G19" i="37"/>
  <c r="F19" i="37"/>
  <c r="E19" i="37"/>
  <c r="D19" i="37"/>
  <c r="N19" i="37" s="1"/>
  <c r="O19" i="37" s="1"/>
  <c r="N18" i="37"/>
  <c r="O18" i="37"/>
  <c r="M17" i="37"/>
  <c r="L17" i="37"/>
  <c r="K17" i="37"/>
  <c r="J17" i="37"/>
  <c r="I17" i="37"/>
  <c r="H17" i="37"/>
  <c r="G17" i="37"/>
  <c r="F17" i="37"/>
  <c r="E17" i="37"/>
  <c r="D17" i="37"/>
  <c r="N16" i="37"/>
  <c r="O16" i="37"/>
  <c r="N15" i="37"/>
  <c r="O15" i="37"/>
  <c r="N14" i="37"/>
  <c r="O14" i="37" s="1"/>
  <c r="M13" i="37"/>
  <c r="L13" i="37"/>
  <c r="K13" i="37"/>
  <c r="J13" i="37"/>
  <c r="I13" i="37"/>
  <c r="H13" i="37"/>
  <c r="H23" i="37" s="1"/>
  <c r="G13" i="37"/>
  <c r="F13" i="37"/>
  <c r="N13" i="37" s="1"/>
  <c r="O13" i="37" s="1"/>
  <c r="E13" i="37"/>
  <c r="D13" i="37"/>
  <c r="N12" i="37"/>
  <c r="O12" i="37" s="1"/>
  <c r="N11" i="37"/>
  <c r="O11" i="37" s="1"/>
  <c r="N10" i="37"/>
  <c r="O10" i="37"/>
  <c r="M9" i="37"/>
  <c r="L9" i="37"/>
  <c r="K9" i="37"/>
  <c r="J9" i="37"/>
  <c r="J23" i="37" s="1"/>
  <c r="I9" i="37"/>
  <c r="H9" i="37"/>
  <c r="G9" i="37"/>
  <c r="F9" i="37"/>
  <c r="E9" i="37"/>
  <c r="D9" i="37"/>
  <c r="N9" i="37" s="1"/>
  <c r="O9" i="37" s="1"/>
  <c r="N8" i="37"/>
  <c r="O8" i="37"/>
  <c r="N7" i="37"/>
  <c r="O7" i="37"/>
  <c r="N6" i="37"/>
  <c r="O6" i="37"/>
  <c r="M5" i="37"/>
  <c r="M23" i="37" s="1"/>
  <c r="L5" i="37"/>
  <c r="L23" i="37" s="1"/>
  <c r="K5" i="37"/>
  <c r="K23" i="37"/>
  <c r="J5" i="37"/>
  <c r="I5" i="37"/>
  <c r="I23" i="37"/>
  <c r="H5" i="37"/>
  <c r="G5" i="37"/>
  <c r="G23" i="37"/>
  <c r="F5" i="37"/>
  <c r="E5" i="37"/>
  <c r="E23" i="37" s="1"/>
  <c r="D5" i="37"/>
  <c r="D23" i="37" s="1"/>
  <c r="N22" i="36"/>
  <c r="O22" i="36" s="1"/>
  <c r="M21" i="36"/>
  <c r="N21" i="36" s="1"/>
  <c r="O21" i="36" s="1"/>
  <c r="L21" i="36"/>
  <c r="K21" i="36"/>
  <c r="J21" i="36"/>
  <c r="I21" i="36"/>
  <c r="H21" i="36"/>
  <c r="G21" i="36"/>
  <c r="F21" i="36"/>
  <c r="E21" i="36"/>
  <c r="D21" i="36"/>
  <c r="N20" i="36"/>
  <c r="O20" i="36" s="1"/>
  <c r="M19" i="36"/>
  <c r="N19" i="36" s="1"/>
  <c r="O19" i="36" s="1"/>
  <c r="L19" i="36"/>
  <c r="K19" i="36"/>
  <c r="J19" i="36"/>
  <c r="I19" i="36"/>
  <c r="H19" i="36"/>
  <c r="G19" i="36"/>
  <c r="F19" i="36"/>
  <c r="E19" i="36"/>
  <c r="D19" i="36"/>
  <c r="N18" i="36"/>
  <c r="O18" i="36" s="1"/>
  <c r="M17" i="36"/>
  <c r="L17" i="36"/>
  <c r="K17" i="36"/>
  <c r="J17" i="36"/>
  <c r="I17" i="36"/>
  <c r="H17" i="36"/>
  <c r="G17" i="36"/>
  <c r="F17" i="36"/>
  <c r="E17" i="36"/>
  <c r="N17" i="36" s="1"/>
  <c r="O17" i="36" s="1"/>
  <c r="D17" i="36"/>
  <c r="N16" i="36"/>
  <c r="O16" i="36" s="1"/>
  <c r="N15" i="36"/>
  <c r="O15" i="36"/>
  <c r="N14" i="36"/>
  <c r="O14" i="36"/>
  <c r="M13" i="36"/>
  <c r="L13" i="36"/>
  <c r="K13" i="36"/>
  <c r="J13" i="36"/>
  <c r="I13" i="36"/>
  <c r="I23" i="36" s="1"/>
  <c r="H13" i="36"/>
  <c r="G13" i="36"/>
  <c r="G23" i="36" s="1"/>
  <c r="F13" i="36"/>
  <c r="E13" i="36"/>
  <c r="D13" i="36"/>
  <c r="N13" i="36" s="1"/>
  <c r="O13" i="36" s="1"/>
  <c r="N12" i="36"/>
  <c r="O12" i="36" s="1"/>
  <c r="N11" i="36"/>
  <c r="O11" i="36" s="1"/>
  <c r="N10" i="36"/>
  <c r="O10" i="36" s="1"/>
  <c r="M9" i="36"/>
  <c r="L9" i="36"/>
  <c r="K9" i="36"/>
  <c r="J9" i="36"/>
  <c r="I9" i="36"/>
  <c r="H9" i="36"/>
  <c r="G9" i="36"/>
  <c r="F9" i="36"/>
  <c r="E9" i="36"/>
  <c r="N9" i="36" s="1"/>
  <c r="O9" i="36" s="1"/>
  <c r="D9" i="36"/>
  <c r="N8" i="36"/>
  <c r="O8" i="36" s="1"/>
  <c r="N7" i="36"/>
  <c r="O7" i="36"/>
  <c r="N6" i="36"/>
  <c r="O6" i="36"/>
  <c r="M5" i="36"/>
  <c r="M23" i="36" s="1"/>
  <c r="L5" i="36"/>
  <c r="L23" i="36" s="1"/>
  <c r="K5" i="36"/>
  <c r="K23" i="36" s="1"/>
  <c r="J5" i="36"/>
  <c r="J23" i="36"/>
  <c r="I5" i="36"/>
  <c r="H5" i="36"/>
  <c r="H23" i="36" s="1"/>
  <c r="G5" i="36"/>
  <c r="F5" i="36"/>
  <c r="F23" i="36" s="1"/>
  <c r="E5" i="36"/>
  <c r="E23" i="36" s="1"/>
  <c r="D5" i="36"/>
  <c r="D23" i="36" s="1"/>
  <c r="N22" i="35"/>
  <c r="O22" i="35"/>
  <c r="M21" i="35"/>
  <c r="L21" i="35"/>
  <c r="K21" i="35"/>
  <c r="J21" i="35"/>
  <c r="I21" i="35"/>
  <c r="H21" i="35"/>
  <c r="G21" i="35"/>
  <c r="F21" i="35"/>
  <c r="E21" i="35"/>
  <c r="N21" i="35" s="1"/>
  <c r="O21" i="35" s="1"/>
  <c r="D21" i="35"/>
  <c r="N20" i="35"/>
  <c r="O20" i="35"/>
  <c r="M19" i="35"/>
  <c r="L19" i="35"/>
  <c r="K19" i="35"/>
  <c r="J19" i="35"/>
  <c r="I19" i="35"/>
  <c r="H19" i="35"/>
  <c r="G19" i="35"/>
  <c r="F19" i="35"/>
  <c r="E19" i="35"/>
  <c r="N19" i="35" s="1"/>
  <c r="O19" i="35" s="1"/>
  <c r="D19" i="35"/>
  <c r="N18" i="35"/>
  <c r="O18" i="35"/>
  <c r="M17" i="35"/>
  <c r="L17" i="35"/>
  <c r="K17" i="35"/>
  <c r="J17" i="35"/>
  <c r="I17" i="35"/>
  <c r="H17" i="35"/>
  <c r="G17" i="35"/>
  <c r="N17" i="35" s="1"/>
  <c r="O17" i="35" s="1"/>
  <c r="F17" i="35"/>
  <c r="E17" i="35"/>
  <c r="D17" i="35"/>
  <c r="N16" i="35"/>
  <c r="O16" i="35" s="1"/>
  <c r="N15" i="35"/>
  <c r="O15" i="35" s="1"/>
  <c r="N14" i="35"/>
  <c r="O14" i="35" s="1"/>
  <c r="M13" i="35"/>
  <c r="N13" i="35" s="1"/>
  <c r="O13" i="35" s="1"/>
  <c r="L13" i="35"/>
  <c r="K13" i="35"/>
  <c r="J13" i="35"/>
  <c r="I13" i="35"/>
  <c r="H13" i="35"/>
  <c r="G13" i="35"/>
  <c r="F13" i="35"/>
  <c r="E13" i="35"/>
  <c r="E23" i="35" s="1"/>
  <c r="D13" i="35"/>
  <c r="N12" i="35"/>
  <c r="O12" i="35" s="1"/>
  <c r="N11" i="35"/>
  <c r="O11" i="35"/>
  <c r="N10" i="35"/>
  <c r="O10" i="35"/>
  <c r="M9" i="35"/>
  <c r="L9" i="35"/>
  <c r="K9" i="35"/>
  <c r="K23" i="35" s="1"/>
  <c r="J9" i="35"/>
  <c r="I9" i="35"/>
  <c r="H9" i="35"/>
  <c r="G9" i="35"/>
  <c r="F9" i="35"/>
  <c r="E9" i="35"/>
  <c r="D9" i="35"/>
  <c r="N9" i="35" s="1"/>
  <c r="O9" i="35" s="1"/>
  <c r="N8" i="35"/>
  <c r="O8" i="35" s="1"/>
  <c r="N7" i="35"/>
  <c r="O7" i="35" s="1"/>
  <c r="N6" i="35"/>
  <c r="O6" i="35" s="1"/>
  <c r="M5" i="35"/>
  <c r="M23" i="35" s="1"/>
  <c r="L5" i="35"/>
  <c r="L23" i="35"/>
  <c r="K5" i="35"/>
  <c r="J5" i="35"/>
  <c r="J23" i="35" s="1"/>
  <c r="I5" i="35"/>
  <c r="I23" i="35" s="1"/>
  <c r="H5" i="35"/>
  <c r="H23" i="35" s="1"/>
  <c r="G5" i="35"/>
  <c r="N5" i="35" s="1"/>
  <c r="O5" i="35" s="1"/>
  <c r="F5" i="35"/>
  <c r="F23" i="35"/>
  <c r="E5" i="35"/>
  <c r="D5" i="35"/>
  <c r="N22" i="34"/>
  <c r="O22" i="34" s="1"/>
  <c r="M21" i="34"/>
  <c r="L21" i="34"/>
  <c r="K21" i="34"/>
  <c r="J21" i="34"/>
  <c r="I21" i="34"/>
  <c r="H21" i="34"/>
  <c r="G21" i="34"/>
  <c r="F21" i="34"/>
  <c r="E21" i="34"/>
  <c r="D21" i="34"/>
  <c r="N21" i="34" s="1"/>
  <c r="O21" i="34" s="1"/>
  <c r="N20" i="34"/>
  <c r="O20" i="34" s="1"/>
  <c r="M19" i="34"/>
  <c r="L19" i="34"/>
  <c r="L23" i="34" s="1"/>
  <c r="K19" i="34"/>
  <c r="J19" i="34"/>
  <c r="I19" i="34"/>
  <c r="H19" i="34"/>
  <c r="G19" i="34"/>
  <c r="F19" i="34"/>
  <c r="E19" i="34"/>
  <c r="D19" i="34"/>
  <c r="N19" i="34" s="1"/>
  <c r="O19" i="34" s="1"/>
  <c r="N18" i="34"/>
  <c r="O18" i="34"/>
  <c r="M17" i="34"/>
  <c r="L17" i="34"/>
  <c r="K17" i="34"/>
  <c r="J17" i="34"/>
  <c r="I17" i="34"/>
  <c r="H17" i="34"/>
  <c r="G17" i="34"/>
  <c r="G23" i="34" s="1"/>
  <c r="F17" i="34"/>
  <c r="E17" i="34"/>
  <c r="N17" i="34" s="1"/>
  <c r="O17" i="34" s="1"/>
  <c r="D17" i="34"/>
  <c r="N16" i="34"/>
  <c r="O16" i="34"/>
  <c r="N15" i="34"/>
  <c r="O15" i="34" s="1"/>
  <c r="N14" i="34"/>
  <c r="O14" i="34" s="1"/>
  <c r="M13" i="34"/>
  <c r="L13" i="34"/>
  <c r="K13" i="34"/>
  <c r="J13" i="34"/>
  <c r="I13" i="34"/>
  <c r="I23" i="34"/>
  <c r="H13" i="34"/>
  <c r="G13" i="34"/>
  <c r="F13" i="34"/>
  <c r="E13" i="34"/>
  <c r="D13" i="34"/>
  <c r="D23" i="34" s="1"/>
  <c r="N12" i="34"/>
  <c r="O12" i="34"/>
  <c r="N11" i="34"/>
  <c r="O11" i="34"/>
  <c r="N10" i="34"/>
  <c r="O10" i="34" s="1"/>
  <c r="M9" i="34"/>
  <c r="L9" i="34"/>
  <c r="K9" i="34"/>
  <c r="J9" i="34"/>
  <c r="J23" i="34" s="1"/>
  <c r="I9" i="34"/>
  <c r="H9" i="34"/>
  <c r="H23" i="34" s="1"/>
  <c r="G9" i="34"/>
  <c r="N9" i="34"/>
  <c r="O9" i="34" s="1"/>
  <c r="F9" i="34"/>
  <c r="E9" i="34"/>
  <c r="D9" i="34"/>
  <c r="N8" i="34"/>
  <c r="O8" i="34" s="1"/>
  <c r="N7" i="34"/>
  <c r="O7" i="34"/>
  <c r="N6" i="34"/>
  <c r="O6" i="34"/>
  <c r="M5" i="34"/>
  <c r="M23" i="34"/>
  <c r="L5" i="34"/>
  <c r="K5" i="34"/>
  <c r="K23" i="34" s="1"/>
  <c r="J5" i="34"/>
  <c r="I5" i="34"/>
  <c r="H5" i="34"/>
  <c r="G5" i="34"/>
  <c r="F5" i="34"/>
  <c r="F23" i="34" s="1"/>
  <c r="E5" i="34"/>
  <c r="N5" i="34" s="1"/>
  <c r="O5" i="34" s="1"/>
  <c r="D5" i="34"/>
  <c r="E23" i="33"/>
  <c r="F23" i="33"/>
  <c r="G23" i="33"/>
  <c r="H23" i="33"/>
  <c r="I23" i="33"/>
  <c r="N23" i="33" s="1"/>
  <c r="O23" i="33" s="1"/>
  <c r="J23" i="33"/>
  <c r="K23" i="33"/>
  <c r="L23" i="33"/>
  <c r="M23" i="33"/>
  <c r="M26" i="33" s="1"/>
  <c r="D23" i="33"/>
  <c r="E21" i="33"/>
  <c r="F21" i="33"/>
  <c r="G21" i="33"/>
  <c r="H21" i="33"/>
  <c r="I21" i="33"/>
  <c r="J21" i="33"/>
  <c r="K21" i="33"/>
  <c r="K26" i="33" s="1"/>
  <c r="L21" i="33"/>
  <c r="M21" i="33"/>
  <c r="E19" i="33"/>
  <c r="F19" i="33"/>
  <c r="G19" i="33"/>
  <c r="H19" i="33"/>
  <c r="I19" i="33"/>
  <c r="J19" i="33"/>
  <c r="K19" i="33"/>
  <c r="L19" i="33"/>
  <c r="M19" i="33"/>
  <c r="E15" i="33"/>
  <c r="F15" i="33"/>
  <c r="G15" i="33"/>
  <c r="H15" i="33"/>
  <c r="I15" i="33"/>
  <c r="J15" i="33"/>
  <c r="J26" i="33" s="1"/>
  <c r="K15" i="33"/>
  <c r="L15" i="33"/>
  <c r="M15" i="33"/>
  <c r="E11" i="33"/>
  <c r="N11" i="33" s="1"/>
  <c r="O11" i="33" s="1"/>
  <c r="F11" i="33"/>
  <c r="G11" i="33"/>
  <c r="H11" i="33"/>
  <c r="H26" i="33" s="1"/>
  <c r="I11" i="33"/>
  <c r="J11" i="33"/>
  <c r="K11" i="33"/>
  <c r="L11" i="33"/>
  <c r="M11" i="33"/>
  <c r="E5" i="33"/>
  <c r="F5" i="33"/>
  <c r="N5" i="33" s="1"/>
  <c r="O5" i="33" s="1"/>
  <c r="G5" i="33"/>
  <c r="G26" i="33" s="1"/>
  <c r="H5" i="33"/>
  <c r="I5" i="33"/>
  <c r="I26" i="33" s="1"/>
  <c r="J5" i="33"/>
  <c r="K5" i="33"/>
  <c r="L5" i="33"/>
  <c r="M5" i="33"/>
  <c r="D21" i="33"/>
  <c r="N21" i="33" s="1"/>
  <c r="O21" i="33" s="1"/>
  <c r="D19" i="33"/>
  <c r="N19" i="33" s="1"/>
  <c r="O19" i="33" s="1"/>
  <c r="D15" i="33"/>
  <c r="N15" i="33" s="1"/>
  <c r="O15" i="33" s="1"/>
  <c r="D11" i="33"/>
  <c r="D5" i="33"/>
  <c r="N25" i="33"/>
  <c r="O25" i="33" s="1"/>
  <c r="N24" i="33"/>
  <c r="O24" i="33" s="1"/>
  <c r="N22" i="33"/>
  <c r="O22" i="33" s="1"/>
  <c r="N20" i="33"/>
  <c r="O20" i="33"/>
  <c r="N13" i="33"/>
  <c r="O13" i="33"/>
  <c r="N14" i="33"/>
  <c r="O14" i="33"/>
  <c r="N6" i="33"/>
  <c r="O6" i="33" s="1"/>
  <c r="N7" i="33"/>
  <c r="O7" i="33" s="1"/>
  <c r="N8" i="33"/>
  <c r="O8" i="33" s="1"/>
  <c r="N9" i="33"/>
  <c r="O9" i="33"/>
  <c r="N10" i="33"/>
  <c r="O10" i="33"/>
  <c r="N16" i="33"/>
  <c r="O16" i="33"/>
  <c r="N17" i="33"/>
  <c r="O17" i="33" s="1"/>
  <c r="N18" i="33"/>
  <c r="O18" i="33" s="1"/>
  <c r="N12" i="33"/>
  <c r="O12" i="33" s="1"/>
  <c r="N17" i="37"/>
  <c r="O17" i="37" s="1"/>
  <c r="N9" i="39"/>
  <c r="O9" i="39" s="1"/>
  <c r="E25" i="38"/>
  <c r="I25" i="38"/>
  <c r="M25" i="38"/>
  <c r="L26" i="33"/>
  <c r="D23" i="39"/>
  <c r="N5" i="37"/>
  <c r="O5" i="37"/>
  <c r="N5" i="40"/>
  <c r="O5" i="40" s="1"/>
  <c r="N9" i="41"/>
  <c r="O9" i="41" s="1"/>
  <c r="N5" i="41"/>
  <c r="O5" i="41" s="1"/>
  <c r="N13" i="42"/>
  <c r="O13" i="42" s="1"/>
  <c r="N9" i="42"/>
  <c r="O9" i="42" s="1"/>
  <c r="N17" i="43"/>
  <c r="O17" i="43" s="1"/>
  <c r="N13" i="43"/>
  <c r="O13" i="43" s="1"/>
  <c r="N17" i="44"/>
  <c r="O17" i="44" s="1"/>
  <c r="N19" i="44"/>
  <c r="O19" i="44" s="1"/>
  <c r="N17" i="45"/>
  <c r="O17" i="45" s="1"/>
  <c r="N19" i="45"/>
  <c r="O19" i="45" s="1"/>
  <c r="N18" i="46"/>
  <c r="O18" i="46" s="1"/>
  <c r="N5" i="46"/>
  <c r="O5" i="46" s="1"/>
  <c r="O5" i="47"/>
  <c r="P5" i="47" s="1"/>
  <c r="O23" i="48" l="1"/>
  <c r="P23" i="48" s="1"/>
  <c r="N23" i="44"/>
  <c r="O23" i="44" s="1"/>
  <c r="N23" i="36"/>
  <c r="O23" i="36" s="1"/>
  <c r="N23" i="40"/>
  <c r="O23" i="40" s="1"/>
  <c r="N23" i="42"/>
  <c r="O23" i="42" s="1"/>
  <c r="N23" i="34"/>
  <c r="O23" i="34" s="1"/>
  <c r="H25" i="38"/>
  <c r="N25" i="38" s="1"/>
  <c r="O25" i="38" s="1"/>
  <c r="D26" i="33"/>
  <c r="N5" i="36"/>
  <c r="O5" i="36" s="1"/>
  <c r="E23" i="34"/>
  <c r="G23" i="35"/>
  <c r="E23" i="39"/>
  <c r="N23" i="39" s="1"/>
  <c r="O23" i="39" s="1"/>
  <c r="M24" i="41"/>
  <c r="N24" i="41" s="1"/>
  <c r="O24" i="41" s="1"/>
  <c r="I23" i="43"/>
  <c r="G23" i="44"/>
  <c r="E23" i="45"/>
  <c r="N23" i="45" s="1"/>
  <c r="O23" i="45" s="1"/>
  <c r="M22" i="46"/>
  <c r="D20" i="47"/>
  <c r="O20" i="47" s="1"/>
  <c r="P20" i="47" s="1"/>
  <c r="F26" i="33"/>
  <c r="N15" i="38"/>
  <c r="O15" i="38" s="1"/>
  <c r="E26" i="33"/>
  <c r="G23" i="42"/>
  <c r="E23" i="43"/>
  <c r="N23" i="43" s="1"/>
  <c r="O23" i="43" s="1"/>
  <c r="M23" i="45"/>
  <c r="I22" i="46"/>
  <c r="N22" i="46" s="1"/>
  <c r="O22" i="46" s="1"/>
  <c r="D23" i="35"/>
  <c r="N5" i="44"/>
  <c r="O5" i="44" s="1"/>
  <c r="F23" i="37"/>
  <c r="N23" i="37" s="1"/>
  <c r="O23" i="37" s="1"/>
  <c r="N13" i="34"/>
  <c r="O13" i="34" s="1"/>
  <c r="N26" i="33" l="1"/>
  <c r="O26" i="33" s="1"/>
  <c r="N23" i="35"/>
  <c r="O23" i="35" s="1"/>
</calcChain>
</file>

<file path=xl/sharedStrings.xml><?xml version="1.0" encoding="utf-8"?>
<sst xmlns="http://schemas.openxmlformats.org/spreadsheetml/2006/main" count="628" uniqueCount="86">
  <si>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</si>
  <si>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</si>
  <si>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</si>
  <si>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</si>
  <si>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</si>
  <si>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</si>
  <si>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</si>
  <si>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</si>
  <si>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</si>
  <si>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</si>
  <si>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</si>
  <si>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</si>
  <si>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</si>
  <si>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</si>
  <si>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</si>
  <si>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</si>
  <si>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</si>
  <si>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</si>
  <si>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</si>
  <si>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Executive</t>
  </si>
  <si>
    <t>Financial and Administrative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</si>
  <si>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</si>
  <si>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</si>
  <si>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</si>
  <si>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</si>
  <si>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</si>
  <si>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</si>
  <si>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</si>
  <si>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</si>
  <si>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</si>
  <si>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</si>
  <si>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</si>
  <si>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Transportation</t>
  </si>
  <si>
    <t>Road and Street Facilities</t>
  </si>
  <si>
    <t>Culture / Recreation</t>
  </si>
  <si>
    <t>Parks and Recreation</t>
  </si>
  <si>
    <t>Inter-Fund Group Transfers Out</t>
  </si>
  <si>
    <t>Non-Cash Transfers Out from General Fixed Asset Account Group</t>
  </si>
  <si>
    <t>Other Uses and Non-Operating</t>
  </si>
  <si>
    <t>2009 Municipal Population:</t>
  </si>
  <si>
    <t>Belleair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</si>
  <si>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</si>
  <si>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</si>
  <si>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</si>
  <si>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</si>
  <si>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</si>
  <si>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</si>
  <si>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</si>
  <si>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</si>
  <si>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</si>
  <si>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</si>
  <si>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</si>
  <si>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</si>
  <si>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Garbage / Solid Waste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</si>
  <si>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</si>
  <si>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</si>
  <si>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</si>
  <si>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</si>
  <si>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</si>
  <si>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</si>
  <si>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</si>
  <si>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</si>
  <si>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Other Culture / Recreation</t>
  </si>
  <si>
    <t>Proprietary - Non-Operating Interest Expense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</si>
  <si>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</si>
  <si>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</si>
  <si>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</si>
  <si>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</si>
  <si>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</si>
  <si>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</si>
  <si>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</si>
  <si>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</si>
  <si>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</si>
  <si>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</si>
  <si>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</si>
  <si>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</si>
  <si>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</si>
  <si>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</si>
  <si>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</si>
  <si>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Other Public Safety</t>
  </si>
  <si>
    <t>Inter-fund Group Transfers Out</t>
  </si>
  <si>
    <t>2021 Municipal Population:</t>
  </si>
  <si>
    <t>Local Fiscal Year Ended September 30, 2022</t>
  </si>
  <si>
    <t>Comprehensive Planning</t>
  </si>
  <si>
    <t>Emergency and Disaster Relief Services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</si>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</sst>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76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77</v>
      </c>
      <c r="N4" s="32" t="s">
        <v>5</v>
      </c>
      <c r="O4" s="32" t="s">
        <v>78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SUM(D6:D9)</f>
        <v>3574216</v>
      </c>
      <c r="E5" s="24">
        <f>SUM(E6:E9)</f>
        <v>0</v>
      </c>
      <c r="F5" s="24">
        <f>SUM(F6:F9)</f>
        <v>1051132</v>
      </c>
      <c r="G5" s="24">
        <f>SUM(G6:G9)</f>
        <v>0</v>
      </c>
      <c r="H5" s="24">
        <f>SUM(H6:H9)</f>
        <v>0</v>
      </c>
      <c r="I5" s="24">
        <f>SUM(I6:I9)</f>
        <v>0</v>
      </c>
      <c r="J5" s="24">
        <f>SUM(J6:J9)</f>
        <v>0</v>
      </c>
      <c r="K5" s="24">
        <f>SUM(K6:K9)</f>
        <v>0</v>
      </c>
      <c r="L5" s="24">
        <f>SUM(L6:L9)</f>
        <v>0</v>
      </c>
      <c r="M5" s="24">
        <f>SUM(M6:M9)</f>
        <v>0</v>
      </c>
      <c r="N5" s="24">
        <f>SUM(N6:N9)</f>
        <v>0</v>
      </c>
      <c r="O5" s="25">
        <f>SUM(D5:N5)</f>
        <v>4625348</v>
      </c>
      <c r="P5" s="30">
        <f>(O5/P$25)</f>
        <v>1057.9478499542543</v>
      </c>
      <c r="Q5" s="6"/>
    </row>
    <row r="6" spans="1:134">
      <c r="A6" s="12"/>
      <c r="B6" s="42">
        <v>513</v>
      </c>
      <c r="C6" s="19" t="s">
        <v>20</v>
      </c>
      <c r="D6" s="43">
        <v>1002372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9" si="0">SUM(D6:N6)</f>
        <v>1002372</v>
      </c>
      <c r="P6" s="44">
        <f>(O6/P$25)</f>
        <v>229.27081427264409</v>
      </c>
      <c r="Q6" s="9"/>
    </row>
    <row r="7" spans="1:134">
      <c r="A7" s="12"/>
      <c r="B7" s="42">
        <v>515</v>
      </c>
      <c r="C7" s="19" t="s">
        <v>83</v>
      </c>
      <c r="D7" s="43">
        <v>168021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0"/>
        <v>168021</v>
      </c>
      <c r="P7" s="44">
        <f>(O7/P$25)</f>
        <v>38.431152790484902</v>
      </c>
      <c r="Q7" s="9"/>
    </row>
    <row r="8" spans="1:134">
      <c r="A8" s="12"/>
      <c r="B8" s="42">
        <v>517</v>
      </c>
      <c r="C8" s="19" t="s">
        <v>21</v>
      </c>
      <c r="D8" s="43">
        <v>0</v>
      </c>
      <c r="E8" s="43">
        <v>0</v>
      </c>
      <c r="F8" s="43">
        <v>1051132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1051132</v>
      </c>
      <c r="P8" s="44">
        <f>(O8/P$25)</f>
        <v>240.42360475754802</v>
      </c>
      <c r="Q8" s="9"/>
    </row>
    <row r="9" spans="1:134">
      <c r="A9" s="12"/>
      <c r="B9" s="42">
        <v>519</v>
      </c>
      <c r="C9" s="19" t="s">
        <v>23</v>
      </c>
      <c r="D9" s="43">
        <v>2403823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2403823</v>
      </c>
      <c r="P9" s="44">
        <f>(O9/P$25)</f>
        <v>549.82227813357736</v>
      </c>
      <c r="Q9" s="9"/>
    </row>
    <row r="10" spans="1:134" ht="15.75">
      <c r="A10" s="26" t="s">
        <v>24</v>
      </c>
      <c r="B10" s="27"/>
      <c r="C10" s="28"/>
      <c r="D10" s="29">
        <f>SUM(D11:D12)</f>
        <v>2263713</v>
      </c>
      <c r="E10" s="29">
        <f>SUM(E11:E12)</f>
        <v>25404</v>
      </c>
      <c r="F10" s="29">
        <f>SUM(F11:F12)</f>
        <v>0</v>
      </c>
      <c r="G10" s="29">
        <f>SUM(G11:G12)</f>
        <v>0</v>
      </c>
      <c r="H10" s="29">
        <f>SUM(H11:H12)</f>
        <v>0</v>
      </c>
      <c r="I10" s="29">
        <f>SUM(I11:I12)</f>
        <v>0</v>
      </c>
      <c r="J10" s="29">
        <f>SUM(J11:J12)</f>
        <v>0</v>
      </c>
      <c r="K10" s="29">
        <f>SUM(K11:K12)</f>
        <v>424230</v>
      </c>
      <c r="L10" s="29">
        <f>SUM(L11:L12)</f>
        <v>0</v>
      </c>
      <c r="M10" s="29">
        <f>SUM(M11:M12)</f>
        <v>0</v>
      </c>
      <c r="N10" s="29">
        <f>SUM(N11:N12)</f>
        <v>0</v>
      </c>
      <c r="O10" s="40">
        <f>SUM(D10:N10)</f>
        <v>2713347</v>
      </c>
      <c r="P10" s="41">
        <f>(O10/P$25)</f>
        <v>620.6191674290942</v>
      </c>
      <c r="Q10" s="10"/>
    </row>
    <row r="11" spans="1:134">
      <c r="A11" s="12"/>
      <c r="B11" s="42">
        <v>521</v>
      </c>
      <c r="C11" s="19" t="s">
        <v>25</v>
      </c>
      <c r="D11" s="43">
        <v>2259763</v>
      </c>
      <c r="E11" s="43">
        <v>25404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424230</v>
      </c>
      <c r="L11" s="43">
        <v>0</v>
      </c>
      <c r="M11" s="43">
        <v>0</v>
      </c>
      <c r="N11" s="43">
        <v>0</v>
      </c>
      <c r="O11" s="43">
        <f>SUM(D11:N11)</f>
        <v>2709397</v>
      </c>
      <c r="P11" s="44">
        <f>(O11/P$25)</f>
        <v>619.71569075937782</v>
      </c>
      <c r="Q11" s="9"/>
    </row>
    <row r="12" spans="1:134">
      <c r="A12" s="12"/>
      <c r="B12" s="42">
        <v>525</v>
      </c>
      <c r="C12" s="19" t="s">
        <v>84</v>
      </c>
      <c r="D12" s="43">
        <v>3950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ref="O12" si="1">SUM(D12:N12)</f>
        <v>3950</v>
      </c>
      <c r="P12" s="44">
        <f>(O12/P$25)</f>
        <v>0.90347666971637697</v>
      </c>
      <c r="Q12" s="9"/>
    </row>
    <row r="13" spans="1:134" ht="15.75">
      <c r="A13" s="26" t="s">
        <v>28</v>
      </c>
      <c r="B13" s="27"/>
      <c r="C13" s="28"/>
      <c r="D13" s="29">
        <f>SUM(D14:D16)</f>
        <v>0</v>
      </c>
      <c r="E13" s="29">
        <f>SUM(E14:E16)</f>
        <v>0</v>
      </c>
      <c r="F13" s="29">
        <f>SUM(F14:F16)</f>
        <v>0</v>
      </c>
      <c r="G13" s="29">
        <f>SUM(G14:G16)</f>
        <v>0</v>
      </c>
      <c r="H13" s="29">
        <f>SUM(H14:H16)</f>
        <v>0</v>
      </c>
      <c r="I13" s="29">
        <f>SUM(I14:I16)</f>
        <v>4301112</v>
      </c>
      <c r="J13" s="29">
        <f>SUM(J14:J16)</f>
        <v>0</v>
      </c>
      <c r="K13" s="29">
        <f>SUM(K14:K16)</f>
        <v>0</v>
      </c>
      <c r="L13" s="29">
        <f>SUM(L14:L16)</f>
        <v>0</v>
      </c>
      <c r="M13" s="29">
        <f>SUM(M14:M16)</f>
        <v>0</v>
      </c>
      <c r="N13" s="29">
        <f>SUM(N14:N16)</f>
        <v>0</v>
      </c>
      <c r="O13" s="40">
        <f>SUM(D13:N13)</f>
        <v>4301112</v>
      </c>
      <c r="P13" s="41">
        <f>(O13/P$25)</f>
        <v>983.78591033851785</v>
      </c>
      <c r="Q13" s="10"/>
    </row>
    <row r="14" spans="1:134">
      <c r="A14" s="12"/>
      <c r="B14" s="42">
        <v>533</v>
      </c>
      <c r="C14" s="19" t="s">
        <v>29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1711020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:O20" si="2">SUM(D14:N14)</f>
        <v>1711020</v>
      </c>
      <c r="P14" s="44">
        <f>(O14/P$25)</f>
        <v>391.3586459286368</v>
      </c>
      <c r="Q14" s="9"/>
    </row>
    <row r="15" spans="1:134">
      <c r="A15" s="12"/>
      <c r="B15" s="42">
        <v>534</v>
      </c>
      <c r="C15" s="19" t="s">
        <v>30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1033233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2"/>
        <v>1033233</v>
      </c>
      <c r="P15" s="44">
        <f>(O15/P$25)</f>
        <v>236.32959743824335</v>
      </c>
      <c r="Q15" s="9"/>
    </row>
    <row r="16" spans="1:134">
      <c r="A16" s="12"/>
      <c r="B16" s="42">
        <v>535</v>
      </c>
      <c r="C16" s="19" t="s">
        <v>31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1556859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2"/>
        <v>1556859</v>
      </c>
      <c r="P16" s="44">
        <f>(O16/P$25)</f>
        <v>356.09766697163769</v>
      </c>
      <c r="Q16" s="9"/>
    </row>
    <row r="17" spans="1:120" ht="15.75">
      <c r="A17" s="26" t="s">
        <v>32</v>
      </c>
      <c r="B17" s="27"/>
      <c r="C17" s="28"/>
      <c r="D17" s="29">
        <f>SUM(D18:D18)</f>
        <v>646138</v>
      </c>
      <c r="E17" s="29">
        <f>SUM(E18:E18)</f>
        <v>0</v>
      </c>
      <c r="F17" s="29">
        <f>SUM(F18:F18)</f>
        <v>0</v>
      </c>
      <c r="G17" s="29">
        <f>SUM(G18:G18)</f>
        <v>3658511</v>
      </c>
      <c r="H17" s="29">
        <f>SUM(H18:H18)</f>
        <v>0</v>
      </c>
      <c r="I17" s="29">
        <f>SUM(I18:I18)</f>
        <v>0</v>
      </c>
      <c r="J17" s="29">
        <f>SUM(J18:J18)</f>
        <v>0</v>
      </c>
      <c r="K17" s="29">
        <f>SUM(K18:K18)</f>
        <v>0</v>
      </c>
      <c r="L17" s="29">
        <f>SUM(L18:L18)</f>
        <v>0</v>
      </c>
      <c r="M17" s="29">
        <f>SUM(M18:M18)</f>
        <v>0</v>
      </c>
      <c r="N17" s="29">
        <f>SUM(N18:N18)</f>
        <v>0</v>
      </c>
      <c r="O17" s="29">
        <f t="shared" si="2"/>
        <v>4304649</v>
      </c>
      <c r="P17" s="41">
        <f>(O17/P$25)</f>
        <v>984.59492223238794</v>
      </c>
      <c r="Q17" s="10"/>
    </row>
    <row r="18" spans="1:120">
      <c r="A18" s="12"/>
      <c r="B18" s="42">
        <v>541</v>
      </c>
      <c r="C18" s="19" t="s">
        <v>33</v>
      </c>
      <c r="D18" s="43">
        <v>646138</v>
      </c>
      <c r="E18" s="43">
        <v>0</v>
      </c>
      <c r="F18" s="43">
        <v>0</v>
      </c>
      <c r="G18" s="43">
        <v>3658511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4304649</v>
      </c>
      <c r="P18" s="44">
        <f>(O18/P$25)</f>
        <v>984.59492223238794</v>
      </c>
      <c r="Q18" s="9"/>
    </row>
    <row r="19" spans="1:120" ht="15.75">
      <c r="A19" s="26" t="s">
        <v>34</v>
      </c>
      <c r="B19" s="27"/>
      <c r="C19" s="28"/>
      <c r="D19" s="29">
        <f>SUM(D20:D20)</f>
        <v>672347</v>
      </c>
      <c r="E19" s="29">
        <f>SUM(E20:E20)</f>
        <v>0</v>
      </c>
      <c r="F19" s="29">
        <f>SUM(F20:F20)</f>
        <v>0</v>
      </c>
      <c r="G19" s="29">
        <f>SUM(G20:G20)</f>
        <v>0</v>
      </c>
      <c r="H19" s="29">
        <f>SUM(H20:H20)</f>
        <v>0</v>
      </c>
      <c r="I19" s="29">
        <f>SUM(I20:I20)</f>
        <v>0</v>
      </c>
      <c r="J19" s="29">
        <f>SUM(J20:J20)</f>
        <v>0</v>
      </c>
      <c r="K19" s="29">
        <f>SUM(K20:K20)</f>
        <v>0</v>
      </c>
      <c r="L19" s="29">
        <f>SUM(L20:L20)</f>
        <v>0</v>
      </c>
      <c r="M19" s="29">
        <f>SUM(M20:M20)</f>
        <v>0</v>
      </c>
      <c r="N19" s="29">
        <f>SUM(N20:N20)</f>
        <v>0</v>
      </c>
      <c r="O19" s="29">
        <f>SUM(D19:N19)</f>
        <v>672347</v>
      </c>
      <c r="P19" s="41">
        <f>(O19/P$25)</f>
        <v>153.78476669716378</v>
      </c>
      <c r="Q19" s="9"/>
    </row>
    <row r="20" spans="1:120">
      <c r="A20" s="12"/>
      <c r="B20" s="42">
        <v>572</v>
      </c>
      <c r="C20" s="19" t="s">
        <v>35</v>
      </c>
      <c r="D20" s="43">
        <v>672347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672347</v>
      </c>
      <c r="P20" s="44">
        <f>(O20/P$25)</f>
        <v>153.78476669716378</v>
      </c>
      <c r="Q20" s="9"/>
    </row>
    <row r="21" spans="1:120" ht="15.75">
      <c r="A21" s="26" t="s">
        <v>38</v>
      </c>
      <c r="B21" s="27"/>
      <c r="C21" s="28"/>
      <c r="D21" s="29">
        <f>SUM(D22:D22)</f>
        <v>0</v>
      </c>
      <c r="E21" s="29">
        <f>SUM(E22:E22)</f>
        <v>0</v>
      </c>
      <c r="F21" s="29">
        <f>SUM(F22:F22)</f>
        <v>0</v>
      </c>
      <c r="G21" s="29">
        <f>SUM(G22:G22)</f>
        <v>1051132</v>
      </c>
      <c r="H21" s="29">
        <f>SUM(H22:H22)</f>
        <v>0</v>
      </c>
      <c r="I21" s="29">
        <f>SUM(I22:I22)</f>
        <v>0</v>
      </c>
      <c r="J21" s="29">
        <f>SUM(J22:J22)</f>
        <v>0</v>
      </c>
      <c r="K21" s="29">
        <f>SUM(K22:K22)</f>
        <v>0</v>
      </c>
      <c r="L21" s="29">
        <f>SUM(L22:L22)</f>
        <v>0</v>
      </c>
      <c r="M21" s="29">
        <f>SUM(M22:M22)</f>
        <v>0</v>
      </c>
      <c r="N21" s="29">
        <f>SUM(N22:N22)</f>
        <v>0</v>
      </c>
      <c r="O21" s="29">
        <f>SUM(D21:N21)</f>
        <v>1051132</v>
      </c>
      <c r="P21" s="41">
        <f>(O21/P$25)</f>
        <v>240.42360475754802</v>
      </c>
      <c r="Q21" s="9"/>
    </row>
    <row r="22" spans="1:120" ht="15.75" thickBot="1">
      <c r="A22" s="12"/>
      <c r="B22" s="42">
        <v>581</v>
      </c>
      <c r="C22" s="19" t="s">
        <v>80</v>
      </c>
      <c r="D22" s="43">
        <v>0</v>
      </c>
      <c r="E22" s="43">
        <v>0</v>
      </c>
      <c r="F22" s="43">
        <v>0</v>
      </c>
      <c r="G22" s="43">
        <v>1051132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1051132</v>
      </c>
      <c r="P22" s="44">
        <f>(O22/P$25)</f>
        <v>240.42360475754802</v>
      </c>
      <c r="Q22" s="9"/>
    </row>
    <row r="23" spans="1:120" ht="16.5" thickBot="1">
      <c r="A23" s="13" t="s">
        <v>10</v>
      </c>
      <c r="B23" s="21"/>
      <c r="C23" s="20"/>
      <c r="D23" s="14">
        <f>SUM(D5,D10,D13,D17,D19,D21)</f>
        <v>7156414</v>
      </c>
      <c r="E23" s="14">
        <f t="shared" ref="E23:N23" si="3">SUM(E5,E10,E13,E17,E19,E21)</f>
        <v>25404</v>
      </c>
      <c r="F23" s="14">
        <f t="shared" si="3"/>
        <v>1051132</v>
      </c>
      <c r="G23" s="14">
        <f t="shared" si="3"/>
        <v>4709643</v>
      </c>
      <c r="H23" s="14">
        <f t="shared" si="3"/>
        <v>0</v>
      </c>
      <c r="I23" s="14">
        <f t="shared" si="3"/>
        <v>4301112</v>
      </c>
      <c r="J23" s="14">
        <f t="shared" si="3"/>
        <v>0</v>
      </c>
      <c r="K23" s="14">
        <f t="shared" si="3"/>
        <v>424230</v>
      </c>
      <c r="L23" s="14">
        <f t="shared" si="3"/>
        <v>0</v>
      </c>
      <c r="M23" s="14">
        <f t="shared" si="3"/>
        <v>0</v>
      </c>
      <c r="N23" s="14">
        <f t="shared" si="3"/>
        <v>0</v>
      </c>
      <c r="O23" s="14">
        <f>SUM(D23:N23)</f>
        <v>17667935</v>
      </c>
      <c r="P23" s="35">
        <f>(O23/P$25)</f>
        <v>4041.1562214089663</v>
      </c>
      <c r="Q23" s="6"/>
      <c r="R23" s="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</row>
    <row r="24" spans="1:120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8"/>
    </row>
    <row r="25" spans="1:120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90" t="s">
        <v>85</v>
      </c>
      <c r="N25" s="90"/>
      <c r="O25" s="90"/>
      <c r="P25" s="39">
        <v>4372</v>
      </c>
    </row>
    <row r="26" spans="1:120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3"/>
    </row>
    <row r="27" spans="1:120" ht="15.75" customHeight="1" thickBot="1">
      <c r="A27" s="94" t="s">
        <v>43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6"/>
    </row>
  </sheetData>
  <mergeCells count="10">
    <mergeCell ref="M25:O25"/>
    <mergeCell ref="A26:P26"/>
    <mergeCell ref="A27:P2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1629338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207641</v>
      </c>
      <c r="L5" s="24">
        <f t="shared" si="0"/>
        <v>0</v>
      </c>
      <c r="M5" s="24">
        <f t="shared" si="0"/>
        <v>0</v>
      </c>
      <c r="N5" s="25">
        <f t="shared" ref="N5:N23" si="1">SUM(D5:M5)</f>
        <v>1836979</v>
      </c>
      <c r="O5" s="30">
        <f t="shared" ref="O5:O23" si="2">(N5/O$25)</f>
        <v>471.02025641025642</v>
      </c>
      <c r="P5" s="6"/>
    </row>
    <row r="6" spans="1:133">
      <c r="A6" s="12"/>
      <c r="B6" s="42">
        <v>512</v>
      </c>
      <c r="C6" s="19" t="s">
        <v>19</v>
      </c>
      <c r="D6" s="43">
        <v>365345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365345</v>
      </c>
      <c r="O6" s="44">
        <f t="shared" si="2"/>
        <v>93.678205128205121</v>
      </c>
      <c r="P6" s="9"/>
    </row>
    <row r="7" spans="1:133">
      <c r="A7" s="12"/>
      <c r="B7" s="42">
        <v>513</v>
      </c>
      <c r="C7" s="19" t="s">
        <v>20</v>
      </c>
      <c r="D7" s="43">
        <v>1263993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1263993</v>
      </c>
      <c r="O7" s="44">
        <f t="shared" si="2"/>
        <v>324.10076923076923</v>
      </c>
      <c r="P7" s="9"/>
    </row>
    <row r="8" spans="1:133">
      <c r="A8" s="12"/>
      <c r="B8" s="42">
        <v>518</v>
      </c>
      <c r="C8" s="19" t="s">
        <v>22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207641</v>
      </c>
      <c r="L8" s="43">
        <v>0</v>
      </c>
      <c r="M8" s="43">
        <v>0</v>
      </c>
      <c r="N8" s="43">
        <f t="shared" si="1"/>
        <v>207641</v>
      </c>
      <c r="O8" s="44">
        <f t="shared" si="2"/>
        <v>53.241282051282049</v>
      </c>
      <c r="P8" s="9"/>
    </row>
    <row r="9" spans="1:133" ht="15.75">
      <c r="A9" s="26" t="s">
        <v>24</v>
      </c>
      <c r="B9" s="27"/>
      <c r="C9" s="28"/>
      <c r="D9" s="29">
        <f t="shared" ref="D9:M9" si="3">SUM(D10:D12)</f>
        <v>2033034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2033034</v>
      </c>
      <c r="O9" s="41">
        <f t="shared" si="2"/>
        <v>521.29076923076923</v>
      </c>
      <c r="P9" s="10"/>
    </row>
    <row r="10" spans="1:133">
      <c r="A10" s="12"/>
      <c r="B10" s="42">
        <v>521</v>
      </c>
      <c r="C10" s="19" t="s">
        <v>25</v>
      </c>
      <c r="D10" s="43">
        <v>1368055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1368055</v>
      </c>
      <c r="O10" s="44">
        <f t="shared" si="2"/>
        <v>350.78333333333336</v>
      </c>
      <c r="P10" s="9"/>
    </row>
    <row r="11" spans="1:133">
      <c r="A11" s="12"/>
      <c r="B11" s="42">
        <v>522</v>
      </c>
      <c r="C11" s="19" t="s">
        <v>26</v>
      </c>
      <c r="D11" s="43">
        <v>471711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471711</v>
      </c>
      <c r="O11" s="44">
        <f t="shared" si="2"/>
        <v>120.95153846153846</v>
      </c>
      <c r="P11" s="9"/>
    </row>
    <row r="12" spans="1:133">
      <c r="A12" s="12"/>
      <c r="B12" s="42">
        <v>524</v>
      </c>
      <c r="C12" s="19" t="s">
        <v>27</v>
      </c>
      <c r="D12" s="43">
        <v>193268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193268</v>
      </c>
      <c r="O12" s="44">
        <f t="shared" si="2"/>
        <v>49.555897435897435</v>
      </c>
      <c r="P12" s="9"/>
    </row>
    <row r="13" spans="1:133" ht="15.75">
      <c r="A13" s="26" t="s">
        <v>28</v>
      </c>
      <c r="B13" s="27"/>
      <c r="C13" s="28"/>
      <c r="D13" s="29">
        <f t="shared" ref="D13:M13" si="4">SUM(D14:D16)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3154379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3154379</v>
      </c>
      <c r="O13" s="41">
        <f t="shared" si="2"/>
        <v>808.81512820512819</v>
      </c>
      <c r="P13" s="10"/>
    </row>
    <row r="14" spans="1:133">
      <c r="A14" s="12"/>
      <c r="B14" s="42">
        <v>533</v>
      </c>
      <c r="C14" s="19" t="s">
        <v>29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1286178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1286178</v>
      </c>
      <c r="O14" s="44">
        <f t="shared" si="2"/>
        <v>329.78923076923076</v>
      </c>
      <c r="P14" s="9"/>
    </row>
    <row r="15" spans="1:133">
      <c r="A15" s="12"/>
      <c r="B15" s="42">
        <v>534</v>
      </c>
      <c r="C15" s="19" t="s">
        <v>30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779553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779553</v>
      </c>
      <c r="O15" s="44">
        <f t="shared" si="2"/>
        <v>199.88538461538462</v>
      </c>
      <c r="P15" s="9"/>
    </row>
    <row r="16" spans="1:133">
      <c r="A16" s="12"/>
      <c r="B16" s="42">
        <v>535</v>
      </c>
      <c r="C16" s="19" t="s">
        <v>31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1088648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1088648</v>
      </c>
      <c r="O16" s="44">
        <f t="shared" si="2"/>
        <v>279.14051282051281</v>
      </c>
      <c r="P16" s="9"/>
    </row>
    <row r="17" spans="1:119" ht="15.75">
      <c r="A17" s="26" t="s">
        <v>32</v>
      </c>
      <c r="B17" s="27"/>
      <c r="C17" s="28"/>
      <c r="D17" s="29">
        <f t="shared" ref="D17:M17" si="5">SUM(D18:D18)</f>
        <v>628895</v>
      </c>
      <c r="E17" s="29">
        <f t="shared" si="5"/>
        <v>0</v>
      </c>
      <c r="F17" s="29">
        <f t="shared" si="5"/>
        <v>0</v>
      </c>
      <c r="G17" s="29">
        <f t="shared" si="5"/>
        <v>9873347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10502242</v>
      </c>
      <c r="O17" s="41">
        <f t="shared" si="2"/>
        <v>2692.8825641025642</v>
      </c>
      <c r="P17" s="10"/>
    </row>
    <row r="18" spans="1:119">
      <c r="A18" s="12"/>
      <c r="B18" s="42">
        <v>541</v>
      </c>
      <c r="C18" s="19" t="s">
        <v>33</v>
      </c>
      <c r="D18" s="43">
        <v>628895</v>
      </c>
      <c r="E18" s="43">
        <v>0</v>
      </c>
      <c r="F18" s="43">
        <v>0</v>
      </c>
      <c r="G18" s="43">
        <v>9873347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10502242</v>
      </c>
      <c r="O18" s="44">
        <f t="shared" si="2"/>
        <v>2692.8825641025642</v>
      </c>
      <c r="P18" s="9"/>
    </row>
    <row r="19" spans="1:119" ht="15.75">
      <c r="A19" s="26" t="s">
        <v>34</v>
      </c>
      <c r="B19" s="27"/>
      <c r="C19" s="28"/>
      <c r="D19" s="29">
        <f t="shared" ref="D19:M19" si="6">SUM(D20:D20)</f>
        <v>1151339</v>
      </c>
      <c r="E19" s="29">
        <f t="shared" si="6"/>
        <v>1207809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2359148</v>
      </c>
      <c r="O19" s="41">
        <f t="shared" si="2"/>
        <v>604.90974358974358</v>
      </c>
      <c r="P19" s="9"/>
    </row>
    <row r="20" spans="1:119">
      <c r="A20" s="12"/>
      <c r="B20" s="42">
        <v>572</v>
      </c>
      <c r="C20" s="19" t="s">
        <v>35</v>
      </c>
      <c r="D20" s="43">
        <v>1151339</v>
      </c>
      <c r="E20" s="43">
        <v>1207809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2359148</v>
      </c>
      <c r="O20" s="44">
        <f t="shared" si="2"/>
        <v>604.90974358974358</v>
      </c>
      <c r="P20" s="9"/>
    </row>
    <row r="21" spans="1:119" ht="15.75">
      <c r="A21" s="26" t="s">
        <v>38</v>
      </c>
      <c r="B21" s="27"/>
      <c r="C21" s="28"/>
      <c r="D21" s="29">
        <f t="shared" ref="D21:M21" si="7">SUM(D22:D22)</f>
        <v>577600</v>
      </c>
      <c r="E21" s="29">
        <f t="shared" si="7"/>
        <v>229200</v>
      </c>
      <c r="F21" s="29">
        <f t="shared" si="7"/>
        <v>0</v>
      </c>
      <c r="G21" s="29">
        <f t="shared" si="7"/>
        <v>262675</v>
      </c>
      <c r="H21" s="29">
        <f t="shared" si="7"/>
        <v>0</v>
      </c>
      <c r="I21" s="29">
        <f t="shared" si="7"/>
        <v>1198600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2268075</v>
      </c>
      <c r="O21" s="41">
        <f t="shared" si="2"/>
        <v>581.55769230769226</v>
      </c>
      <c r="P21" s="9"/>
    </row>
    <row r="22" spans="1:119" ht="15.75" thickBot="1">
      <c r="A22" s="12"/>
      <c r="B22" s="42">
        <v>581</v>
      </c>
      <c r="C22" s="19" t="s">
        <v>36</v>
      </c>
      <c r="D22" s="43">
        <v>577600</v>
      </c>
      <c r="E22" s="43">
        <v>229200</v>
      </c>
      <c r="F22" s="43">
        <v>0</v>
      </c>
      <c r="G22" s="43">
        <v>262675</v>
      </c>
      <c r="H22" s="43">
        <v>0</v>
      </c>
      <c r="I22" s="43">
        <v>1198600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2268075</v>
      </c>
      <c r="O22" s="44">
        <f t="shared" si="2"/>
        <v>581.55769230769226</v>
      </c>
      <c r="P22" s="9"/>
    </row>
    <row r="23" spans="1:119" ht="16.5" thickBot="1">
      <c r="A23" s="13" t="s">
        <v>10</v>
      </c>
      <c r="B23" s="21"/>
      <c r="C23" s="20"/>
      <c r="D23" s="14">
        <f>SUM(D5,D9,D13,D17,D19,D21)</f>
        <v>6020206</v>
      </c>
      <c r="E23" s="14">
        <f t="shared" ref="E23:M23" si="8">SUM(E5,E9,E13,E17,E19,E21)</f>
        <v>1437009</v>
      </c>
      <c r="F23" s="14">
        <f t="shared" si="8"/>
        <v>0</v>
      </c>
      <c r="G23" s="14">
        <f t="shared" si="8"/>
        <v>10136022</v>
      </c>
      <c r="H23" s="14">
        <f t="shared" si="8"/>
        <v>0</v>
      </c>
      <c r="I23" s="14">
        <f t="shared" si="8"/>
        <v>4352979</v>
      </c>
      <c r="J23" s="14">
        <f t="shared" si="8"/>
        <v>0</v>
      </c>
      <c r="K23" s="14">
        <f t="shared" si="8"/>
        <v>207641</v>
      </c>
      <c r="L23" s="14">
        <f t="shared" si="8"/>
        <v>0</v>
      </c>
      <c r="M23" s="14">
        <f t="shared" si="8"/>
        <v>0</v>
      </c>
      <c r="N23" s="14">
        <f t="shared" si="1"/>
        <v>22153857</v>
      </c>
      <c r="O23" s="35">
        <f t="shared" si="2"/>
        <v>5680.4761538461535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49</v>
      </c>
      <c r="M25" s="90"/>
      <c r="N25" s="90"/>
      <c r="O25" s="39">
        <v>3900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1644729</v>
      </c>
      <c r="E5" s="24">
        <f t="shared" si="0"/>
        <v>66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181716</v>
      </c>
      <c r="L5" s="24">
        <f t="shared" si="0"/>
        <v>0</v>
      </c>
      <c r="M5" s="24">
        <f t="shared" si="0"/>
        <v>0</v>
      </c>
      <c r="N5" s="25">
        <f t="shared" ref="N5:N23" si="1">SUM(D5:M5)</f>
        <v>1826511</v>
      </c>
      <c r="O5" s="30">
        <f t="shared" ref="O5:O23" si="2">(N5/O$25)</f>
        <v>468.69668976135489</v>
      </c>
      <c r="P5" s="6"/>
    </row>
    <row r="6" spans="1:133">
      <c r="A6" s="12"/>
      <c r="B6" s="42">
        <v>512</v>
      </c>
      <c r="C6" s="19" t="s">
        <v>19</v>
      </c>
      <c r="D6" s="43">
        <v>366427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366427</v>
      </c>
      <c r="O6" s="44">
        <f t="shared" si="2"/>
        <v>94.02797023351296</v>
      </c>
      <c r="P6" s="9"/>
    </row>
    <row r="7" spans="1:133">
      <c r="A7" s="12"/>
      <c r="B7" s="42">
        <v>513</v>
      </c>
      <c r="C7" s="19" t="s">
        <v>20</v>
      </c>
      <c r="D7" s="43">
        <v>1278302</v>
      </c>
      <c r="E7" s="43">
        <v>66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1278368</v>
      </c>
      <c r="O7" s="44">
        <f t="shared" si="2"/>
        <v>328.03900436232999</v>
      </c>
      <c r="P7" s="9"/>
    </row>
    <row r="8" spans="1:133">
      <c r="A8" s="12"/>
      <c r="B8" s="42">
        <v>518</v>
      </c>
      <c r="C8" s="19" t="s">
        <v>22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181716</v>
      </c>
      <c r="L8" s="43">
        <v>0</v>
      </c>
      <c r="M8" s="43">
        <v>0</v>
      </c>
      <c r="N8" s="43">
        <f t="shared" si="1"/>
        <v>181716</v>
      </c>
      <c r="O8" s="44">
        <f t="shared" si="2"/>
        <v>46.629715165511932</v>
      </c>
      <c r="P8" s="9"/>
    </row>
    <row r="9" spans="1:133" ht="15.75">
      <c r="A9" s="26" t="s">
        <v>24</v>
      </c>
      <c r="B9" s="27"/>
      <c r="C9" s="28"/>
      <c r="D9" s="29">
        <f t="shared" ref="D9:M9" si="3">SUM(D10:D12)</f>
        <v>2038286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2038286</v>
      </c>
      <c r="O9" s="41">
        <f t="shared" si="2"/>
        <v>523.03977418527074</v>
      </c>
      <c r="P9" s="10"/>
    </row>
    <row r="10" spans="1:133">
      <c r="A10" s="12"/>
      <c r="B10" s="42">
        <v>521</v>
      </c>
      <c r="C10" s="19" t="s">
        <v>25</v>
      </c>
      <c r="D10" s="43">
        <v>1402587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1402587</v>
      </c>
      <c r="O10" s="44">
        <f t="shared" si="2"/>
        <v>359.91454965357968</v>
      </c>
      <c r="P10" s="9"/>
    </row>
    <row r="11" spans="1:133">
      <c r="A11" s="12"/>
      <c r="B11" s="42">
        <v>522</v>
      </c>
      <c r="C11" s="19" t="s">
        <v>26</v>
      </c>
      <c r="D11" s="43">
        <v>458016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458016</v>
      </c>
      <c r="O11" s="44">
        <f t="shared" si="2"/>
        <v>117.53040800615858</v>
      </c>
      <c r="P11" s="9"/>
    </row>
    <row r="12" spans="1:133">
      <c r="A12" s="12"/>
      <c r="B12" s="42">
        <v>524</v>
      </c>
      <c r="C12" s="19" t="s">
        <v>27</v>
      </c>
      <c r="D12" s="43">
        <v>177683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177683</v>
      </c>
      <c r="O12" s="44">
        <f t="shared" si="2"/>
        <v>45.594816525532458</v>
      </c>
      <c r="P12" s="9"/>
    </row>
    <row r="13" spans="1:133" ht="15.75">
      <c r="A13" s="26" t="s">
        <v>28</v>
      </c>
      <c r="B13" s="27"/>
      <c r="C13" s="28"/>
      <c r="D13" s="29">
        <f t="shared" ref="D13:M13" si="4">SUM(D14:D16)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2994743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2994743</v>
      </c>
      <c r="O13" s="41">
        <f t="shared" si="2"/>
        <v>768.47395432383883</v>
      </c>
      <c r="P13" s="10"/>
    </row>
    <row r="14" spans="1:133">
      <c r="A14" s="12"/>
      <c r="B14" s="42">
        <v>533</v>
      </c>
      <c r="C14" s="19" t="s">
        <v>29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1293915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1293915</v>
      </c>
      <c r="O14" s="44">
        <f t="shared" si="2"/>
        <v>332.02848344880675</v>
      </c>
      <c r="P14" s="9"/>
    </row>
    <row r="15" spans="1:133">
      <c r="A15" s="12"/>
      <c r="B15" s="42">
        <v>534</v>
      </c>
      <c r="C15" s="19" t="s">
        <v>30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802122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802122</v>
      </c>
      <c r="O15" s="44">
        <f t="shared" si="2"/>
        <v>205.83063895304079</v>
      </c>
      <c r="P15" s="9"/>
    </row>
    <row r="16" spans="1:133">
      <c r="A16" s="12"/>
      <c r="B16" s="42">
        <v>535</v>
      </c>
      <c r="C16" s="19" t="s">
        <v>31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898706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898706</v>
      </c>
      <c r="O16" s="44">
        <f t="shared" si="2"/>
        <v>230.61483192199128</v>
      </c>
      <c r="P16" s="9"/>
    </row>
    <row r="17" spans="1:119" ht="15.75">
      <c r="A17" s="26" t="s">
        <v>32</v>
      </c>
      <c r="B17" s="27"/>
      <c r="C17" s="28"/>
      <c r="D17" s="29">
        <f t="shared" ref="D17:M17" si="5">SUM(D18:D18)</f>
        <v>456953</v>
      </c>
      <c r="E17" s="29">
        <f t="shared" si="5"/>
        <v>0</v>
      </c>
      <c r="F17" s="29">
        <f t="shared" si="5"/>
        <v>0</v>
      </c>
      <c r="G17" s="29">
        <f t="shared" si="5"/>
        <v>1835137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2292090</v>
      </c>
      <c r="O17" s="41">
        <f t="shared" si="2"/>
        <v>588.16782140107773</v>
      </c>
      <c r="P17" s="10"/>
    </row>
    <row r="18" spans="1:119">
      <c r="A18" s="12"/>
      <c r="B18" s="42">
        <v>541</v>
      </c>
      <c r="C18" s="19" t="s">
        <v>33</v>
      </c>
      <c r="D18" s="43">
        <v>456953</v>
      </c>
      <c r="E18" s="43">
        <v>0</v>
      </c>
      <c r="F18" s="43">
        <v>0</v>
      </c>
      <c r="G18" s="43">
        <v>1835137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2292090</v>
      </c>
      <c r="O18" s="44">
        <f t="shared" si="2"/>
        <v>588.16782140107773</v>
      </c>
      <c r="P18" s="9"/>
    </row>
    <row r="19" spans="1:119" ht="15.75">
      <c r="A19" s="26" t="s">
        <v>34</v>
      </c>
      <c r="B19" s="27"/>
      <c r="C19" s="28"/>
      <c r="D19" s="29">
        <f t="shared" ref="D19:M19" si="6">SUM(D20:D20)</f>
        <v>1256015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1256015</v>
      </c>
      <c r="O19" s="41">
        <f t="shared" si="2"/>
        <v>322.30305363099819</v>
      </c>
      <c r="P19" s="9"/>
    </row>
    <row r="20" spans="1:119">
      <c r="A20" s="12"/>
      <c r="B20" s="42">
        <v>572</v>
      </c>
      <c r="C20" s="19" t="s">
        <v>35</v>
      </c>
      <c r="D20" s="43">
        <v>1256015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1256015</v>
      </c>
      <c r="O20" s="44">
        <f t="shared" si="2"/>
        <v>322.30305363099819</v>
      </c>
      <c r="P20" s="9"/>
    </row>
    <row r="21" spans="1:119" ht="15.75">
      <c r="A21" s="26" t="s">
        <v>38</v>
      </c>
      <c r="B21" s="27"/>
      <c r="C21" s="28"/>
      <c r="D21" s="29">
        <f t="shared" ref="D21:M21" si="7">SUM(D22:D22)</f>
        <v>2017700</v>
      </c>
      <c r="E21" s="29">
        <f t="shared" si="7"/>
        <v>0</v>
      </c>
      <c r="F21" s="29">
        <f t="shared" si="7"/>
        <v>0</v>
      </c>
      <c r="G21" s="29">
        <f t="shared" si="7"/>
        <v>121500</v>
      </c>
      <c r="H21" s="29">
        <f t="shared" si="7"/>
        <v>0</v>
      </c>
      <c r="I21" s="29">
        <f t="shared" si="7"/>
        <v>70000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2209200</v>
      </c>
      <c r="O21" s="41">
        <f t="shared" si="2"/>
        <v>566.89761354888378</v>
      </c>
      <c r="P21" s="9"/>
    </row>
    <row r="22" spans="1:119" ht="15.75" thickBot="1">
      <c r="A22" s="12"/>
      <c r="B22" s="42">
        <v>581</v>
      </c>
      <c r="C22" s="19" t="s">
        <v>36</v>
      </c>
      <c r="D22" s="43">
        <v>2017700</v>
      </c>
      <c r="E22" s="43">
        <v>0</v>
      </c>
      <c r="F22" s="43">
        <v>0</v>
      </c>
      <c r="G22" s="43">
        <v>121500</v>
      </c>
      <c r="H22" s="43">
        <v>0</v>
      </c>
      <c r="I22" s="43">
        <v>70000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2209200</v>
      </c>
      <c r="O22" s="44">
        <f t="shared" si="2"/>
        <v>566.89761354888378</v>
      </c>
      <c r="P22" s="9"/>
    </row>
    <row r="23" spans="1:119" ht="16.5" thickBot="1">
      <c r="A23" s="13" t="s">
        <v>10</v>
      </c>
      <c r="B23" s="21"/>
      <c r="C23" s="20"/>
      <c r="D23" s="14">
        <f>SUM(D5,D9,D13,D17,D19,D21)</f>
        <v>7413683</v>
      </c>
      <c r="E23" s="14">
        <f t="shared" ref="E23:M23" si="8">SUM(E5,E9,E13,E17,E19,E21)</f>
        <v>66</v>
      </c>
      <c r="F23" s="14">
        <f t="shared" si="8"/>
        <v>0</v>
      </c>
      <c r="G23" s="14">
        <f t="shared" si="8"/>
        <v>1956637</v>
      </c>
      <c r="H23" s="14">
        <f t="shared" si="8"/>
        <v>0</v>
      </c>
      <c r="I23" s="14">
        <f t="shared" si="8"/>
        <v>3064743</v>
      </c>
      <c r="J23" s="14">
        <f t="shared" si="8"/>
        <v>0</v>
      </c>
      <c r="K23" s="14">
        <f t="shared" si="8"/>
        <v>181716</v>
      </c>
      <c r="L23" s="14">
        <f t="shared" si="8"/>
        <v>0</v>
      </c>
      <c r="M23" s="14">
        <f t="shared" si="8"/>
        <v>0</v>
      </c>
      <c r="N23" s="14">
        <f t="shared" si="1"/>
        <v>12616845</v>
      </c>
      <c r="O23" s="35">
        <f t="shared" si="2"/>
        <v>3237.5789068514241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47</v>
      </c>
      <c r="M25" s="90"/>
      <c r="N25" s="90"/>
      <c r="O25" s="39">
        <v>3897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1396367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85522</v>
      </c>
      <c r="L5" s="24">
        <f t="shared" si="0"/>
        <v>0</v>
      </c>
      <c r="M5" s="24">
        <f t="shared" si="0"/>
        <v>0</v>
      </c>
      <c r="N5" s="25">
        <f t="shared" ref="N5:N23" si="1">SUM(D5:M5)</f>
        <v>1481889</v>
      </c>
      <c r="O5" s="30">
        <f t="shared" ref="O5:O23" si="2">(N5/O$25)</f>
        <v>382.22568996646891</v>
      </c>
      <c r="P5" s="6"/>
    </row>
    <row r="6" spans="1:133">
      <c r="A6" s="12"/>
      <c r="B6" s="42">
        <v>512</v>
      </c>
      <c r="C6" s="19" t="s">
        <v>19</v>
      </c>
      <c r="D6" s="43">
        <v>333775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333775</v>
      </c>
      <c r="O6" s="44">
        <f t="shared" si="2"/>
        <v>86.091049780758311</v>
      </c>
      <c r="P6" s="9"/>
    </row>
    <row r="7" spans="1:133">
      <c r="A7" s="12"/>
      <c r="B7" s="42">
        <v>513</v>
      </c>
      <c r="C7" s="19" t="s">
        <v>20</v>
      </c>
      <c r="D7" s="43">
        <v>1062592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1062592</v>
      </c>
      <c r="O7" s="44">
        <f t="shared" si="2"/>
        <v>274.07583182873356</v>
      </c>
      <c r="P7" s="9"/>
    </row>
    <row r="8" spans="1:133">
      <c r="A8" s="12"/>
      <c r="B8" s="42">
        <v>518</v>
      </c>
      <c r="C8" s="19" t="s">
        <v>22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85522</v>
      </c>
      <c r="L8" s="43">
        <v>0</v>
      </c>
      <c r="M8" s="43">
        <v>0</v>
      </c>
      <c r="N8" s="43">
        <f t="shared" si="1"/>
        <v>85522</v>
      </c>
      <c r="O8" s="44">
        <f t="shared" si="2"/>
        <v>22.058808356977043</v>
      </c>
      <c r="P8" s="9"/>
    </row>
    <row r="9" spans="1:133" ht="15.75">
      <c r="A9" s="26" t="s">
        <v>24</v>
      </c>
      <c r="B9" s="27"/>
      <c r="C9" s="28"/>
      <c r="D9" s="29">
        <f t="shared" ref="D9:M9" si="3">SUM(D10:D12)</f>
        <v>1975819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1975819</v>
      </c>
      <c r="O9" s="41">
        <f t="shared" si="2"/>
        <v>509.62574155274694</v>
      </c>
      <c r="P9" s="10"/>
    </row>
    <row r="10" spans="1:133">
      <c r="A10" s="12"/>
      <c r="B10" s="42">
        <v>521</v>
      </c>
      <c r="C10" s="19" t="s">
        <v>25</v>
      </c>
      <c r="D10" s="43">
        <v>1366834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1366834</v>
      </c>
      <c r="O10" s="44">
        <f t="shared" si="2"/>
        <v>352.54939386123289</v>
      </c>
      <c r="P10" s="9"/>
    </row>
    <row r="11" spans="1:133">
      <c r="A11" s="12"/>
      <c r="B11" s="42">
        <v>522</v>
      </c>
      <c r="C11" s="19" t="s">
        <v>26</v>
      </c>
      <c r="D11" s="43">
        <v>442442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442442</v>
      </c>
      <c r="O11" s="44">
        <f t="shared" si="2"/>
        <v>114.11968016507609</v>
      </c>
      <c r="P11" s="9"/>
    </row>
    <row r="12" spans="1:133">
      <c r="A12" s="12"/>
      <c r="B12" s="42">
        <v>524</v>
      </c>
      <c r="C12" s="19" t="s">
        <v>27</v>
      </c>
      <c r="D12" s="43">
        <v>166543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166543</v>
      </c>
      <c r="O12" s="44">
        <f t="shared" si="2"/>
        <v>42.956667526437968</v>
      </c>
      <c r="P12" s="9"/>
    </row>
    <row r="13" spans="1:133" ht="15.75">
      <c r="A13" s="26" t="s">
        <v>28</v>
      </c>
      <c r="B13" s="27"/>
      <c r="C13" s="28"/>
      <c r="D13" s="29">
        <f t="shared" ref="D13:M13" si="4">SUM(D14:D16)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2949255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2949255</v>
      </c>
      <c r="O13" s="41">
        <f t="shared" si="2"/>
        <v>760.70544235233433</v>
      </c>
      <c r="P13" s="10"/>
    </row>
    <row r="14" spans="1:133">
      <c r="A14" s="12"/>
      <c r="B14" s="42">
        <v>533</v>
      </c>
      <c r="C14" s="19" t="s">
        <v>29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1295431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1295431</v>
      </c>
      <c r="O14" s="44">
        <f t="shared" si="2"/>
        <v>334.13231880319836</v>
      </c>
      <c r="P14" s="9"/>
    </row>
    <row r="15" spans="1:133">
      <c r="A15" s="12"/>
      <c r="B15" s="42">
        <v>534</v>
      </c>
      <c r="C15" s="19" t="s">
        <v>30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835905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835905</v>
      </c>
      <c r="O15" s="44">
        <f t="shared" si="2"/>
        <v>215.60613876708794</v>
      </c>
      <c r="P15" s="9"/>
    </row>
    <row r="16" spans="1:133">
      <c r="A16" s="12"/>
      <c r="B16" s="42">
        <v>535</v>
      </c>
      <c r="C16" s="19" t="s">
        <v>31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817919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817919</v>
      </c>
      <c r="O16" s="44">
        <f t="shared" si="2"/>
        <v>210.96698478204797</v>
      </c>
      <c r="P16" s="9"/>
    </row>
    <row r="17" spans="1:119" ht="15.75">
      <c r="A17" s="26" t="s">
        <v>32</v>
      </c>
      <c r="B17" s="27"/>
      <c r="C17" s="28"/>
      <c r="D17" s="29">
        <f t="shared" ref="D17:M17" si="5">SUM(D18:D18)</f>
        <v>555461</v>
      </c>
      <c r="E17" s="29">
        <f t="shared" si="5"/>
        <v>0</v>
      </c>
      <c r="F17" s="29">
        <f t="shared" si="5"/>
        <v>0</v>
      </c>
      <c r="G17" s="29">
        <f t="shared" si="5"/>
        <v>1804533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2359994</v>
      </c>
      <c r="O17" s="41">
        <f t="shared" si="2"/>
        <v>608.71653340211503</v>
      </c>
      <c r="P17" s="10"/>
    </row>
    <row r="18" spans="1:119">
      <c r="A18" s="12"/>
      <c r="B18" s="42">
        <v>541</v>
      </c>
      <c r="C18" s="19" t="s">
        <v>33</v>
      </c>
      <c r="D18" s="43">
        <v>555461</v>
      </c>
      <c r="E18" s="43">
        <v>0</v>
      </c>
      <c r="F18" s="43">
        <v>0</v>
      </c>
      <c r="G18" s="43">
        <v>1804533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2359994</v>
      </c>
      <c r="O18" s="44">
        <f t="shared" si="2"/>
        <v>608.71653340211503</v>
      </c>
      <c r="P18" s="9"/>
    </row>
    <row r="19" spans="1:119" ht="15.75">
      <c r="A19" s="26" t="s">
        <v>34</v>
      </c>
      <c r="B19" s="27"/>
      <c r="C19" s="28"/>
      <c r="D19" s="29">
        <f t="shared" ref="D19:M19" si="6">SUM(D20:D20)</f>
        <v>693292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693292</v>
      </c>
      <c r="O19" s="41">
        <f t="shared" si="2"/>
        <v>178.82176940933712</v>
      </c>
      <c r="P19" s="9"/>
    </row>
    <row r="20" spans="1:119">
      <c r="A20" s="12"/>
      <c r="B20" s="42">
        <v>572</v>
      </c>
      <c r="C20" s="19" t="s">
        <v>35</v>
      </c>
      <c r="D20" s="43">
        <v>693292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693292</v>
      </c>
      <c r="O20" s="44">
        <f t="shared" si="2"/>
        <v>178.82176940933712</v>
      </c>
      <c r="P20" s="9"/>
    </row>
    <row r="21" spans="1:119" ht="15.75">
      <c r="A21" s="26" t="s">
        <v>38</v>
      </c>
      <c r="B21" s="27"/>
      <c r="C21" s="28"/>
      <c r="D21" s="29">
        <f t="shared" ref="D21:M21" si="7">SUM(D22:D22)</f>
        <v>26000</v>
      </c>
      <c r="E21" s="29">
        <f t="shared" si="7"/>
        <v>0</v>
      </c>
      <c r="F21" s="29">
        <f t="shared" si="7"/>
        <v>0</v>
      </c>
      <c r="G21" s="29">
        <f t="shared" si="7"/>
        <v>86800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112800</v>
      </c>
      <c r="O21" s="41">
        <f t="shared" si="2"/>
        <v>29.094660820221822</v>
      </c>
      <c r="P21" s="9"/>
    </row>
    <row r="22" spans="1:119" ht="15.75" thickBot="1">
      <c r="A22" s="12"/>
      <c r="B22" s="42">
        <v>581</v>
      </c>
      <c r="C22" s="19" t="s">
        <v>36</v>
      </c>
      <c r="D22" s="43">
        <v>26000</v>
      </c>
      <c r="E22" s="43">
        <v>0</v>
      </c>
      <c r="F22" s="43">
        <v>0</v>
      </c>
      <c r="G22" s="43">
        <v>86800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112800</v>
      </c>
      <c r="O22" s="44">
        <f t="shared" si="2"/>
        <v>29.094660820221822</v>
      </c>
      <c r="P22" s="9"/>
    </row>
    <row r="23" spans="1:119" ht="16.5" thickBot="1">
      <c r="A23" s="13" t="s">
        <v>10</v>
      </c>
      <c r="B23" s="21"/>
      <c r="C23" s="20"/>
      <c r="D23" s="14">
        <f>SUM(D5,D9,D13,D17,D19,D21)</f>
        <v>4646939</v>
      </c>
      <c r="E23" s="14">
        <f t="shared" ref="E23:M23" si="8">SUM(E5,E9,E13,E17,E19,E21)</f>
        <v>0</v>
      </c>
      <c r="F23" s="14">
        <f t="shared" si="8"/>
        <v>0</v>
      </c>
      <c r="G23" s="14">
        <f t="shared" si="8"/>
        <v>1891333</v>
      </c>
      <c r="H23" s="14">
        <f t="shared" si="8"/>
        <v>0</v>
      </c>
      <c r="I23" s="14">
        <f t="shared" si="8"/>
        <v>2949255</v>
      </c>
      <c r="J23" s="14">
        <f t="shared" si="8"/>
        <v>0</v>
      </c>
      <c r="K23" s="14">
        <f t="shared" si="8"/>
        <v>85522</v>
      </c>
      <c r="L23" s="14">
        <f t="shared" si="8"/>
        <v>0</v>
      </c>
      <c r="M23" s="14">
        <f t="shared" si="8"/>
        <v>0</v>
      </c>
      <c r="N23" s="14">
        <f t="shared" si="1"/>
        <v>9573049</v>
      </c>
      <c r="O23" s="35">
        <f t="shared" si="2"/>
        <v>2469.1898375032242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45</v>
      </c>
      <c r="M25" s="90"/>
      <c r="N25" s="90"/>
      <c r="O25" s="39">
        <v>3877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1556386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94241</v>
      </c>
      <c r="L5" s="24">
        <f t="shared" si="0"/>
        <v>0</v>
      </c>
      <c r="M5" s="24">
        <f t="shared" si="0"/>
        <v>0</v>
      </c>
      <c r="N5" s="25">
        <f t="shared" ref="N5:N23" si="1">SUM(D5:M5)</f>
        <v>1650627</v>
      </c>
      <c r="O5" s="30">
        <f t="shared" ref="O5:O23" si="2">(N5/O$25)</f>
        <v>426.62884466270356</v>
      </c>
      <c r="P5" s="6"/>
    </row>
    <row r="6" spans="1:133">
      <c r="A6" s="12"/>
      <c r="B6" s="42">
        <v>512</v>
      </c>
      <c r="C6" s="19" t="s">
        <v>19</v>
      </c>
      <c r="D6" s="43">
        <v>424327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424327</v>
      </c>
      <c r="O6" s="44">
        <f t="shared" si="2"/>
        <v>109.67355905918842</v>
      </c>
      <c r="P6" s="9"/>
    </row>
    <row r="7" spans="1:133">
      <c r="A7" s="12"/>
      <c r="B7" s="42">
        <v>513</v>
      </c>
      <c r="C7" s="19" t="s">
        <v>20</v>
      </c>
      <c r="D7" s="43">
        <v>1132059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1132059</v>
      </c>
      <c r="O7" s="44">
        <f t="shared" si="2"/>
        <v>292.59731196691649</v>
      </c>
      <c r="P7" s="9"/>
    </row>
    <row r="8" spans="1:133">
      <c r="A8" s="12"/>
      <c r="B8" s="42">
        <v>518</v>
      </c>
      <c r="C8" s="19" t="s">
        <v>22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94241</v>
      </c>
      <c r="L8" s="43">
        <v>0</v>
      </c>
      <c r="M8" s="43">
        <v>0</v>
      </c>
      <c r="N8" s="43">
        <f t="shared" si="1"/>
        <v>94241</v>
      </c>
      <c r="O8" s="44">
        <f t="shared" si="2"/>
        <v>24.357973636598604</v>
      </c>
      <c r="P8" s="9"/>
    </row>
    <row r="9" spans="1:133" ht="15.75">
      <c r="A9" s="26" t="s">
        <v>24</v>
      </c>
      <c r="B9" s="27"/>
      <c r="C9" s="28"/>
      <c r="D9" s="29">
        <f t="shared" ref="D9:M9" si="3">SUM(D10:D12)</f>
        <v>1858016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1858016</v>
      </c>
      <c r="O9" s="41">
        <f t="shared" si="2"/>
        <v>480.23158438873094</v>
      </c>
      <c r="P9" s="10"/>
    </row>
    <row r="10" spans="1:133">
      <c r="A10" s="12"/>
      <c r="B10" s="42">
        <v>521</v>
      </c>
      <c r="C10" s="19" t="s">
        <v>25</v>
      </c>
      <c r="D10" s="43">
        <v>1256829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1256829</v>
      </c>
      <c r="O10" s="44">
        <f t="shared" si="2"/>
        <v>324.84595502713881</v>
      </c>
      <c r="P10" s="9"/>
    </row>
    <row r="11" spans="1:133">
      <c r="A11" s="12"/>
      <c r="B11" s="42">
        <v>522</v>
      </c>
      <c r="C11" s="19" t="s">
        <v>26</v>
      </c>
      <c r="D11" s="43">
        <v>435202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435202</v>
      </c>
      <c r="O11" s="44">
        <f t="shared" si="2"/>
        <v>112.48436288446626</v>
      </c>
      <c r="P11" s="9"/>
    </row>
    <row r="12" spans="1:133">
      <c r="A12" s="12"/>
      <c r="B12" s="42">
        <v>524</v>
      </c>
      <c r="C12" s="19" t="s">
        <v>27</v>
      </c>
      <c r="D12" s="43">
        <v>165985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165985</v>
      </c>
      <c r="O12" s="44">
        <f t="shared" si="2"/>
        <v>42.901266477125873</v>
      </c>
      <c r="P12" s="9"/>
    </row>
    <row r="13" spans="1:133" ht="15.75">
      <c r="A13" s="26" t="s">
        <v>28</v>
      </c>
      <c r="B13" s="27"/>
      <c r="C13" s="28"/>
      <c r="D13" s="29">
        <f t="shared" ref="D13:M13" si="4">SUM(D14:D16)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2856897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2856897</v>
      </c>
      <c r="O13" s="41">
        <f t="shared" si="2"/>
        <v>738.40708193331614</v>
      </c>
      <c r="P13" s="10"/>
    </row>
    <row r="14" spans="1:133">
      <c r="A14" s="12"/>
      <c r="B14" s="42">
        <v>533</v>
      </c>
      <c r="C14" s="19" t="s">
        <v>29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1228616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1228616</v>
      </c>
      <c r="O14" s="44">
        <f t="shared" si="2"/>
        <v>317.55388989402945</v>
      </c>
      <c r="P14" s="9"/>
    </row>
    <row r="15" spans="1:133">
      <c r="A15" s="12"/>
      <c r="B15" s="42">
        <v>534</v>
      </c>
      <c r="C15" s="19" t="s">
        <v>30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789649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789649</v>
      </c>
      <c r="O15" s="44">
        <f t="shared" si="2"/>
        <v>204.09640734039803</v>
      </c>
      <c r="P15" s="9"/>
    </row>
    <row r="16" spans="1:133">
      <c r="A16" s="12"/>
      <c r="B16" s="42">
        <v>535</v>
      </c>
      <c r="C16" s="19" t="s">
        <v>31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838632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838632</v>
      </c>
      <c r="O16" s="44">
        <f t="shared" si="2"/>
        <v>216.75678469888859</v>
      </c>
      <c r="P16" s="9"/>
    </row>
    <row r="17" spans="1:119" ht="15.75">
      <c r="A17" s="26" t="s">
        <v>32</v>
      </c>
      <c r="B17" s="27"/>
      <c r="C17" s="28"/>
      <c r="D17" s="29">
        <f t="shared" ref="D17:M17" si="5">SUM(D18:D18)</f>
        <v>560950</v>
      </c>
      <c r="E17" s="29">
        <f t="shared" si="5"/>
        <v>0</v>
      </c>
      <c r="F17" s="29">
        <f t="shared" si="5"/>
        <v>0</v>
      </c>
      <c r="G17" s="29">
        <f t="shared" si="5"/>
        <v>1151373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1712323</v>
      </c>
      <c r="O17" s="41">
        <f t="shared" si="2"/>
        <v>442.57508400103387</v>
      </c>
      <c r="P17" s="10"/>
    </row>
    <row r="18" spans="1:119">
      <c r="A18" s="12"/>
      <c r="B18" s="42">
        <v>541</v>
      </c>
      <c r="C18" s="19" t="s">
        <v>33</v>
      </c>
      <c r="D18" s="43">
        <v>560950</v>
      </c>
      <c r="E18" s="43">
        <v>0</v>
      </c>
      <c r="F18" s="43">
        <v>0</v>
      </c>
      <c r="G18" s="43">
        <v>1151373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1712323</v>
      </c>
      <c r="O18" s="44">
        <f t="shared" si="2"/>
        <v>442.57508400103387</v>
      </c>
      <c r="P18" s="9"/>
    </row>
    <row r="19" spans="1:119" ht="15.75">
      <c r="A19" s="26" t="s">
        <v>34</v>
      </c>
      <c r="B19" s="27"/>
      <c r="C19" s="28"/>
      <c r="D19" s="29">
        <f t="shared" ref="D19:M19" si="6">SUM(D20:D20)</f>
        <v>593142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593142</v>
      </c>
      <c r="O19" s="41">
        <f t="shared" si="2"/>
        <v>153.30628069268545</v>
      </c>
      <c r="P19" s="9"/>
    </row>
    <row r="20" spans="1:119">
      <c r="A20" s="12"/>
      <c r="B20" s="42">
        <v>572</v>
      </c>
      <c r="C20" s="19" t="s">
        <v>35</v>
      </c>
      <c r="D20" s="43">
        <v>593142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593142</v>
      </c>
      <c r="O20" s="44">
        <f t="shared" si="2"/>
        <v>153.30628069268545</v>
      </c>
      <c r="P20" s="9"/>
    </row>
    <row r="21" spans="1:119" ht="15.75">
      <c r="A21" s="26" t="s">
        <v>38</v>
      </c>
      <c r="B21" s="27"/>
      <c r="C21" s="28"/>
      <c r="D21" s="29">
        <f t="shared" ref="D21:M21" si="7">SUM(D22:D22)</f>
        <v>1371265</v>
      </c>
      <c r="E21" s="29">
        <f t="shared" si="7"/>
        <v>265000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43900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1680165</v>
      </c>
      <c r="O21" s="41">
        <f t="shared" si="2"/>
        <v>434.26337554923754</v>
      </c>
      <c r="P21" s="9"/>
    </row>
    <row r="22" spans="1:119" ht="15.75" thickBot="1">
      <c r="A22" s="12"/>
      <c r="B22" s="42">
        <v>581</v>
      </c>
      <c r="C22" s="19" t="s">
        <v>36</v>
      </c>
      <c r="D22" s="43">
        <v>1371265</v>
      </c>
      <c r="E22" s="43">
        <v>265000</v>
      </c>
      <c r="F22" s="43">
        <v>0</v>
      </c>
      <c r="G22" s="43">
        <v>0</v>
      </c>
      <c r="H22" s="43">
        <v>0</v>
      </c>
      <c r="I22" s="43">
        <v>43900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1680165</v>
      </c>
      <c r="O22" s="44">
        <f t="shared" si="2"/>
        <v>434.26337554923754</v>
      </c>
      <c r="P22" s="9"/>
    </row>
    <row r="23" spans="1:119" ht="16.5" thickBot="1">
      <c r="A23" s="13" t="s">
        <v>10</v>
      </c>
      <c r="B23" s="21"/>
      <c r="C23" s="20"/>
      <c r="D23" s="14">
        <f>SUM(D5,D9,D13,D17,D19,D21)</f>
        <v>5939759</v>
      </c>
      <c r="E23" s="14">
        <f t="shared" ref="E23:M23" si="8">SUM(E5,E9,E13,E17,E19,E21)</f>
        <v>265000</v>
      </c>
      <c r="F23" s="14">
        <f t="shared" si="8"/>
        <v>0</v>
      </c>
      <c r="G23" s="14">
        <f t="shared" si="8"/>
        <v>1151373</v>
      </c>
      <c r="H23" s="14">
        <f t="shared" si="8"/>
        <v>0</v>
      </c>
      <c r="I23" s="14">
        <f t="shared" si="8"/>
        <v>2900797</v>
      </c>
      <c r="J23" s="14">
        <f t="shared" si="8"/>
        <v>0</v>
      </c>
      <c r="K23" s="14">
        <f t="shared" si="8"/>
        <v>94241</v>
      </c>
      <c r="L23" s="14">
        <f t="shared" si="8"/>
        <v>0</v>
      </c>
      <c r="M23" s="14">
        <f t="shared" si="8"/>
        <v>0</v>
      </c>
      <c r="N23" s="14">
        <f t="shared" si="1"/>
        <v>10351170</v>
      </c>
      <c r="O23" s="35">
        <f t="shared" si="2"/>
        <v>2675.4122512277072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42</v>
      </c>
      <c r="M25" s="90"/>
      <c r="N25" s="90"/>
      <c r="O25" s="39">
        <v>3869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thickBot="1">
      <c r="A27" s="94" t="s">
        <v>43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1202768</v>
      </c>
      <c r="E5" s="24">
        <f t="shared" si="0"/>
        <v>0</v>
      </c>
      <c r="F5" s="24">
        <f t="shared" si="0"/>
        <v>0</v>
      </c>
      <c r="G5" s="24">
        <f t="shared" si="0"/>
        <v>724576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82413</v>
      </c>
      <c r="L5" s="24">
        <f t="shared" si="0"/>
        <v>0</v>
      </c>
      <c r="M5" s="24">
        <f t="shared" si="0"/>
        <v>0</v>
      </c>
      <c r="N5" s="25">
        <f t="shared" ref="N5:N26" si="1">SUM(D5:M5)</f>
        <v>2009757</v>
      </c>
      <c r="O5" s="30">
        <f t="shared" ref="O5:O26" si="2">(N5/O$28)</f>
        <v>484.86296743063934</v>
      </c>
      <c r="P5" s="6"/>
    </row>
    <row r="6" spans="1:133">
      <c r="A6" s="12"/>
      <c r="B6" s="42">
        <v>512</v>
      </c>
      <c r="C6" s="19" t="s">
        <v>19</v>
      </c>
      <c r="D6" s="43">
        <v>842256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842256</v>
      </c>
      <c r="O6" s="44">
        <f t="shared" si="2"/>
        <v>203.19806996381183</v>
      </c>
      <c r="P6" s="9"/>
    </row>
    <row r="7" spans="1:133">
      <c r="A7" s="12"/>
      <c r="B7" s="42">
        <v>513</v>
      </c>
      <c r="C7" s="19" t="s">
        <v>20</v>
      </c>
      <c r="D7" s="43">
        <v>360512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360512</v>
      </c>
      <c r="O7" s="44">
        <f t="shared" si="2"/>
        <v>86.975150784077201</v>
      </c>
      <c r="P7" s="9"/>
    </row>
    <row r="8" spans="1:133">
      <c r="A8" s="12"/>
      <c r="B8" s="42">
        <v>517</v>
      </c>
      <c r="C8" s="19" t="s">
        <v>21</v>
      </c>
      <c r="D8" s="43">
        <v>0</v>
      </c>
      <c r="E8" s="43">
        <v>0</v>
      </c>
      <c r="F8" s="43">
        <v>0</v>
      </c>
      <c r="G8" s="43">
        <v>14979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14979</v>
      </c>
      <c r="O8" s="44">
        <f t="shared" si="2"/>
        <v>3.6137515078407718</v>
      </c>
      <c r="P8" s="9"/>
    </row>
    <row r="9" spans="1:133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82413</v>
      </c>
      <c r="L9" s="43">
        <v>0</v>
      </c>
      <c r="M9" s="43">
        <v>0</v>
      </c>
      <c r="N9" s="43">
        <f t="shared" si="1"/>
        <v>82413</v>
      </c>
      <c r="O9" s="44">
        <f t="shared" si="2"/>
        <v>19.882509047044632</v>
      </c>
      <c r="P9" s="9"/>
    </row>
    <row r="10" spans="1:133">
      <c r="A10" s="12"/>
      <c r="B10" s="42">
        <v>519</v>
      </c>
      <c r="C10" s="19" t="s">
        <v>23</v>
      </c>
      <c r="D10" s="43">
        <v>0</v>
      </c>
      <c r="E10" s="43">
        <v>0</v>
      </c>
      <c r="F10" s="43">
        <v>0</v>
      </c>
      <c r="G10" s="43">
        <v>709597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709597</v>
      </c>
      <c r="O10" s="44">
        <f t="shared" si="2"/>
        <v>171.1934861278649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1935191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1935191</v>
      </c>
      <c r="O11" s="41">
        <f t="shared" si="2"/>
        <v>466.87358262967433</v>
      </c>
      <c r="P11" s="10"/>
    </row>
    <row r="12" spans="1:133">
      <c r="A12" s="12"/>
      <c r="B12" s="42">
        <v>521</v>
      </c>
      <c r="C12" s="19" t="s">
        <v>25</v>
      </c>
      <c r="D12" s="43">
        <v>1178951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1178951</v>
      </c>
      <c r="O12" s="44">
        <f t="shared" si="2"/>
        <v>284.42726176115804</v>
      </c>
      <c r="P12" s="9"/>
    </row>
    <row r="13" spans="1:133">
      <c r="A13" s="12"/>
      <c r="B13" s="42">
        <v>522</v>
      </c>
      <c r="C13" s="19" t="s">
        <v>26</v>
      </c>
      <c r="D13" s="43">
        <v>576524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576524</v>
      </c>
      <c r="O13" s="44">
        <f t="shared" si="2"/>
        <v>139.08902291917974</v>
      </c>
      <c r="P13" s="9"/>
    </row>
    <row r="14" spans="1:133">
      <c r="A14" s="12"/>
      <c r="B14" s="42">
        <v>524</v>
      </c>
      <c r="C14" s="19" t="s">
        <v>27</v>
      </c>
      <c r="D14" s="43">
        <v>179716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179716</v>
      </c>
      <c r="O14" s="44">
        <f t="shared" si="2"/>
        <v>43.357297949336548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3050572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3050572</v>
      </c>
      <c r="O15" s="41">
        <f t="shared" si="2"/>
        <v>735.96429433051867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1382515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1382515</v>
      </c>
      <c r="O16" s="44">
        <f t="shared" si="2"/>
        <v>333.53799758745475</v>
      </c>
      <c r="P16" s="9"/>
    </row>
    <row r="17" spans="1:119">
      <c r="A17" s="12"/>
      <c r="B17" s="42">
        <v>534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760528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760528</v>
      </c>
      <c r="O17" s="44">
        <f t="shared" si="2"/>
        <v>183.48082026537998</v>
      </c>
      <c r="P17" s="9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907529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907529</v>
      </c>
      <c r="O18" s="44">
        <f t="shared" si="2"/>
        <v>218.94547647768397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329365</v>
      </c>
      <c r="E19" s="29">
        <f t="shared" si="5"/>
        <v>0</v>
      </c>
      <c r="F19" s="29">
        <f t="shared" si="5"/>
        <v>0</v>
      </c>
      <c r="G19" s="29">
        <f t="shared" si="5"/>
        <v>505753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835118</v>
      </c>
      <c r="O19" s="41">
        <f t="shared" si="2"/>
        <v>201.47599517490954</v>
      </c>
      <c r="P19" s="10"/>
    </row>
    <row r="20" spans="1:119">
      <c r="A20" s="12"/>
      <c r="B20" s="42">
        <v>541</v>
      </c>
      <c r="C20" s="19" t="s">
        <v>33</v>
      </c>
      <c r="D20" s="43">
        <v>329365</v>
      </c>
      <c r="E20" s="43">
        <v>0</v>
      </c>
      <c r="F20" s="43">
        <v>0</v>
      </c>
      <c r="G20" s="43">
        <v>505753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835118</v>
      </c>
      <c r="O20" s="44">
        <f t="shared" si="2"/>
        <v>201.47599517490954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701794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701794</v>
      </c>
      <c r="O21" s="41">
        <f t="shared" si="2"/>
        <v>169.31097708082027</v>
      </c>
      <c r="P21" s="9"/>
    </row>
    <row r="22" spans="1:119">
      <c r="A22" s="12"/>
      <c r="B22" s="42">
        <v>572</v>
      </c>
      <c r="C22" s="19" t="s">
        <v>35</v>
      </c>
      <c r="D22" s="43">
        <v>701794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701794</v>
      </c>
      <c r="O22" s="44">
        <f t="shared" si="2"/>
        <v>169.31097708082027</v>
      </c>
      <c r="P22" s="9"/>
    </row>
    <row r="23" spans="1:119" ht="15.75">
      <c r="A23" s="26" t="s">
        <v>38</v>
      </c>
      <c r="B23" s="27"/>
      <c r="C23" s="28"/>
      <c r="D23" s="29">
        <f t="shared" ref="D23:M23" si="7">SUM(D24:D25)</f>
        <v>17000</v>
      </c>
      <c r="E23" s="29">
        <f t="shared" si="7"/>
        <v>188000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851562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1056562</v>
      </c>
      <c r="O23" s="41">
        <f t="shared" si="2"/>
        <v>254.90036188178527</v>
      </c>
      <c r="P23" s="9"/>
    </row>
    <row r="24" spans="1:119">
      <c r="A24" s="12"/>
      <c r="B24" s="42">
        <v>581</v>
      </c>
      <c r="C24" s="19" t="s">
        <v>36</v>
      </c>
      <c r="D24" s="43">
        <v>17000</v>
      </c>
      <c r="E24" s="43">
        <v>188000</v>
      </c>
      <c r="F24" s="43">
        <v>0</v>
      </c>
      <c r="G24" s="43">
        <v>0</v>
      </c>
      <c r="H24" s="43">
        <v>0</v>
      </c>
      <c r="I24" s="43">
        <v>518432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723432</v>
      </c>
      <c r="O24" s="44">
        <f t="shared" si="2"/>
        <v>174.53124246079614</v>
      </c>
      <c r="P24" s="9"/>
    </row>
    <row r="25" spans="1:119" ht="15.75" thickBot="1">
      <c r="A25" s="12"/>
      <c r="B25" s="42">
        <v>588</v>
      </c>
      <c r="C25" s="19" t="s">
        <v>37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333130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333130</v>
      </c>
      <c r="O25" s="44">
        <f t="shared" si="2"/>
        <v>80.369119420989151</v>
      </c>
      <c r="P25" s="9"/>
    </row>
    <row r="26" spans="1:119" ht="16.5" thickBot="1">
      <c r="A26" s="13" t="s">
        <v>10</v>
      </c>
      <c r="B26" s="21"/>
      <c r="C26" s="20"/>
      <c r="D26" s="14">
        <f>SUM(D5,D11,D15,D19,D21,D23)</f>
        <v>4186118</v>
      </c>
      <c r="E26" s="14">
        <f t="shared" ref="E26:M26" si="8">SUM(E5,E11,E15,E19,E21,E23)</f>
        <v>188000</v>
      </c>
      <c r="F26" s="14">
        <f t="shared" si="8"/>
        <v>0</v>
      </c>
      <c r="G26" s="14">
        <f t="shared" si="8"/>
        <v>1230329</v>
      </c>
      <c r="H26" s="14">
        <f t="shared" si="8"/>
        <v>0</v>
      </c>
      <c r="I26" s="14">
        <f t="shared" si="8"/>
        <v>3902134</v>
      </c>
      <c r="J26" s="14">
        <f t="shared" si="8"/>
        <v>0</v>
      </c>
      <c r="K26" s="14">
        <f t="shared" si="8"/>
        <v>82413</v>
      </c>
      <c r="L26" s="14">
        <f t="shared" si="8"/>
        <v>0</v>
      </c>
      <c r="M26" s="14">
        <f t="shared" si="8"/>
        <v>0</v>
      </c>
      <c r="N26" s="14">
        <f t="shared" si="1"/>
        <v>9588994</v>
      </c>
      <c r="O26" s="35">
        <f t="shared" si="2"/>
        <v>2313.3881785283475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39</v>
      </c>
      <c r="M28" s="90"/>
      <c r="N28" s="90"/>
      <c r="O28" s="39">
        <v>4145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thickBot="1">
      <c r="A30" s="94" t="s">
        <v>43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A30:O30"/>
    <mergeCell ref="A29:O29"/>
    <mergeCell ref="L28:N2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1289213</v>
      </c>
      <c r="E5" s="24">
        <f t="shared" si="0"/>
        <v>0</v>
      </c>
      <c r="F5" s="24">
        <f t="shared" si="0"/>
        <v>0</v>
      </c>
      <c r="G5" s="24">
        <f t="shared" si="0"/>
        <v>94177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82148</v>
      </c>
      <c r="L5" s="24">
        <f t="shared" si="0"/>
        <v>0</v>
      </c>
      <c r="M5" s="24">
        <f t="shared" si="0"/>
        <v>0</v>
      </c>
      <c r="N5" s="25">
        <f t="shared" ref="N5:N25" si="1">SUM(D5:M5)</f>
        <v>1465538</v>
      </c>
      <c r="O5" s="30">
        <f t="shared" ref="O5:O25" si="2">(N5/O$27)</f>
        <v>353.05661286437004</v>
      </c>
      <c r="P5" s="6"/>
    </row>
    <row r="6" spans="1:133">
      <c r="A6" s="12"/>
      <c r="B6" s="42">
        <v>512</v>
      </c>
      <c r="C6" s="19" t="s">
        <v>19</v>
      </c>
      <c r="D6" s="43">
        <v>884142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884142</v>
      </c>
      <c r="O6" s="44">
        <f t="shared" si="2"/>
        <v>212.99494097807758</v>
      </c>
      <c r="P6" s="9"/>
    </row>
    <row r="7" spans="1:133">
      <c r="A7" s="12"/>
      <c r="B7" s="42">
        <v>513</v>
      </c>
      <c r="C7" s="19" t="s">
        <v>20</v>
      </c>
      <c r="D7" s="43">
        <v>405071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405071</v>
      </c>
      <c r="O7" s="44">
        <f t="shared" si="2"/>
        <v>97.583955673331729</v>
      </c>
      <c r="P7" s="9"/>
    </row>
    <row r="8" spans="1:133">
      <c r="A8" s="12"/>
      <c r="B8" s="42">
        <v>517</v>
      </c>
      <c r="C8" s="19" t="s">
        <v>21</v>
      </c>
      <c r="D8" s="43">
        <v>0</v>
      </c>
      <c r="E8" s="43">
        <v>0</v>
      </c>
      <c r="F8" s="43">
        <v>0</v>
      </c>
      <c r="G8" s="43">
        <v>14403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14403</v>
      </c>
      <c r="O8" s="44">
        <f t="shared" si="2"/>
        <v>3.4697663213683452</v>
      </c>
      <c r="P8" s="9"/>
    </row>
    <row r="9" spans="1:133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82148</v>
      </c>
      <c r="L9" s="43">
        <v>0</v>
      </c>
      <c r="M9" s="43">
        <v>0</v>
      </c>
      <c r="N9" s="43">
        <f t="shared" si="1"/>
        <v>82148</v>
      </c>
      <c r="O9" s="44">
        <f t="shared" si="2"/>
        <v>19.789930137316308</v>
      </c>
      <c r="P9" s="9"/>
    </row>
    <row r="10" spans="1:133">
      <c r="A10" s="12"/>
      <c r="B10" s="42">
        <v>519</v>
      </c>
      <c r="C10" s="19" t="s">
        <v>23</v>
      </c>
      <c r="D10" s="43">
        <v>0</v>
      </c>
      <c r="E10" s="43">
        <v>0</v>
      </c>
      <c r="F10" s="43">
        <v>0</v>
      </c>
      <c r="G10" s="43">
        <v>79774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79774</v>
      </c>
      <c r="O10" s="44">
        <f t="shared" si="2"/>
        <v>19.218019754276078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1884049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1884049</v>
      </c>
      <c r="O11" s="41">
        <f t="shared" si="2"/>
        <v>453.87834256805587</v>
      </c>
      <c r="P11" s="10"/>
    </row>
    <row r="12" spans="1:133">
      <c r="A12" s="12"/>
      <c r="B12" s="42">
        <v>521</v>
      </c>
      <c r="C12" s="19" t="s">
        <v>25</v>
      </c>
      <c r="D12" s="43">
        <v>1188586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1188586</v>
      </c>
      <c r="O12" s="44">
        <f t="shared" si="2"/>
        <v>286.3372681281619</v>
      </c>
      <c r="P12" s="9"/>
    </row>
    <row r="13" spans="1:133">
      <c r="A13" s="12"/>
      <c r="B13" s="42">
        <v>522</v>
      </c>
      <c r="C13" s="19" t="s">
        <v>26</v>
      </c>
      <c r="D13" s="43">
        <v>518486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518486</v>
      </c>
      <c r="O13" s="44">
        <f t="shared" si="2"/>
        <v>124.90628764153216</v>
      </c>
      <c r="P13" s="9"/>
    </row>
    <row r="14" spans="1:133">
      <c r="A14" s="12"/>
      <c r="B14" s="42">
        <v>524</v>
      </c>
      <c r="C14" s="19" t="s">
        <v>27</v>
      </c>
      <c r="D14" s="43">
        <v>176977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176977</v>
      </c>
      <c r="O14" s="44">
        <f t="shared" si="2"/>
        <v>42.634786798361837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2796653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2796653</v>
      </c>
      <c r="O15" s="41">
        <f t="shared" si="2"/>
        <v>673.72994459166466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1082206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1082206</v>
      </c>
      <c r="O16" s="44">
        <f t="shared" si="2"/>
        <v>260.70970850397492</v>
      </c>
      <c r="P16" s="9"/>
    </row>
    <row r="17" spans="1:119">
      <c r="A17" s="12"/>
      <c r="B17" s="42">
        <v>534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749590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749590</v>
      </c>
      <c r="O17" s="44">
        <f t="shared" si="2"/>
        <v>180.5805829920501</v>
      </c>
      <c r="P17" s="9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964857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964857</v>
      </c>
      <c r="O18" s="44">
        <f t="shared" si="2"/>
        <v>232.43965309563961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306826</v>
      </c>
      <c r="E19" s="29">
        <f t="shared" si="5"/>
        <v>0</v>
      </c>
      <c r="F19" s="29">
        <f t="shared" si="5"/>
        <v>0</v>
      </c>
      <c r="G19" s="29">
        <f t="shared" si="5"/>
        <v>99201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406027</v>
      </c>
      <c r="O19" s="41">
        <f t="shared" si="2"/>
        <v>97.814261623705136</v>
      </c>
      <c r="P19" s="10"/>
    </row>
    <row r="20" spans="1:119">
      <c r="A20" s="12"/>
      <c r="B20" s="42">
        <v>541</v>
      </c>
      <c r="C20" s="19" t="s">
        <v>33</v>
      </c>
      <c r="D20" s="43">
        <v>306826</v>
      </c>
      <c r="E20" s="43">
        <v>0</v>
      </c>
      <c r="F20" s="43">
        <v>0</v>
      </c>
      <c r="G20" s="43">
        <v>99201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406027</v>
      </c>
      <c r="O20" s="44">
        <f t="shared" si="2"/>
        <v>97.814261623705136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734243</v>
      </c>
      <c r="E21" s="29">
        <f t="shared" si="6"/>
        <v>0</v>
      </c>
      <c r="F21" s="29">
        <f t="shared" si="6"/>
        <v>0</v>
      </c>
      <c r="G21" s="29">
        <f t="shared" si="6"/>
        <v>1750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735993</v>
      </c>
      <c r="O21" s="41">
        <f t="shared" si="2"/>
        <v>177.30498675018069</v>
      </c>
      <c r="P21" s="9"/>
    </row>
    <row r="22" spans="1:119">
      <c r="A22" s="12"/>
      <c r="B22" s="42">
        <v>572</v>
      </c>
      <c r="C22" s="19" t="s">
        <v>35</v>
      </c>
      <c r="D22" s="43">
        <v>734243</v>
      </c>
      <c r="E22" s="43">
        <v>0</v>
      </c>
      <c r="F22" s="43">
        <v>0</v>
      </c>
      <c r="G22" s="43">
        <v>1750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735993</v>
      </c>
      <c r="O22" s="44">
        <f t="shared" si="2"/>
        <v>177.30498675018069</v>
      </c>
      <c r="P22" s="9"/>
    </row>
    <row r="23" spans="1:119" ht="15.75">
      <c r="A23" s="26" t="s">
        <v>38</v>
      </c>
      <c r="B23" s="27"/>
      <c r="C23" s="28"/>
      <c r="D23" s="29">
        <f t="shared" ref="D23:M23" si="7">SUM(D24:D24)</f>
        <v>93000</v>
      </c>
      <c r="E23" s="29">
        <f t="shared" si="7"/>
        <v>85700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43900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222600</v>
      </c>
      <c r="O23" s="41">
        <f t="shared" si="2"/>
        <v>53.625632377740303</v>
      </c>
      <c r="P23" s="9"/>
    </row>
    <row r="24" spans="1:119" ht="15.75" thickBot="1">
      <c r="A24" s="12"/>
      <c r="B24" s="42">
        <v>581</v>
      </c>
      <c r="C24" s="19" t="s">
        <v>36</v>
      </c>
      <c r="D24" s="43">
        <v>93000</v>
      </c>
      <c r="E24" s="43">
        <v>85700</v>
      </c>
      <c r="F24" s="43">
        <v>0</v>
      </c>
      <c r="G24" s="43">
        <v>0</v>
      </c>
      <c r="H24" s="43">
        <v>0</v>
      </c>
      <c r="I24" s="43">
        <v>43900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222600</v>
      </c>
      <c r="O24" s="44">
        <f t="shared" si="2"/>
        <v>53.625632377740303</v>
      </c>
      <c r="P24" s="9"/>
    </row>
    <row r="25" spans="1:119" ht="16.5" thickBot="1">
      <c r="A25" s="13" t="s">
        <v>10</v>
      </c>
      <c r="B25" s="21"/>
      <c r="C25" s="20"/>
      <c r="D25" s="14">
        <f>SUM(D5,D11,D15,D19,D21,D23)</f>
        <v>4307331</v>
      </c>
      <c r="E25" s="14">
        <f t="shared" ref="E25:M25" si="8">SUM(E5,E11,E15,E19,E21,E23)</f>
        <v>85700</v>
      </c>
      <c r="F25" s="14">
        <f t="shared" si="8"/>
        <v>0</v>
      </c>
      <c r="G25" s="14">
        <f t="shared" si="8"/>
        <v>195128</v>
      </c>
      <c r="H25" s="14">
        <f t="shared" si="8"/>
        <v>0</v>
      </c>
      <c r="I25" s="14">
        <f t="shared" si="8"/>
        <v>2840553</v>
      </c>
      <c r="J25" s="14">
        <f t="shared" si="8"/>
        <v>0</v>
      </c>
      <c r="K25" s="14">
        <f t="shared" si="8"/>
        <v>82148</v>
      </c>
      <c r="L25" s="14">
        <f t="shared" si="8"/>
        <v>0</v>
      </c>
      <c r="M25" s="14">
        <f t="shared" si="8"/>
        <v>0</v>
      </c>
      <c r="N25" s="14">
        <f t="shared" si="1"/>
        <v>7510860</v>
      </c>
      <c r="O25" s="35">
        <f t="shared" si="2"/>
        <v>1809.4097807757166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51</v>
      </c>
      <c r="M27" s="90"/>
      <c r="N27" s="90"/>
      <c r="O27" s="39">
        <v>4151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1555225</v>
      </c>
      <c r="E5" s="24">
        <f t="shared" si="0"/>
        <v>0</v>
      </c>
      <c r="F5" s="24">
        <f t="shared" si="0"/>
        <v>0</v>
      </c>
      <c r="G5" s="24">
        <f t="shared" si="0"/>
        <v>8385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113755</v>
      </c>
      <c r="L5" s="24">
        <f t="shared" si="0"/>
        <v>0</v>
      </c>
      <c r="M5" s="24">
        <f t="shared" si="0"/>
        <v>0</v>
      </c>
      <c r="N5" s="25">
        <f t="shared" ref="N5:N24" si="1">SUM(D5:M5)</f>
        <v>1677365</v>
      </c>
      <c r="O5" s="30">
        <f t="shared" ref="O5:O24" si="2">(N5/O$26)</f>
        <v>403.40668590668588</v>
      </c>
      <c r="P5" s="6"/>
    </row>
    <row r="6" spans="1:133">
      <c r="A6" s="12"/>
      <c r="B6" s="42">
        <v>513</v>
      </c>
      <c r="C6" s="19" t="s">
        <v>20</v>
      </c>
      <c r="D6" s="43">
        <v>1361037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1361037</v>
      </c>
      <c r="O6" s="44">
        <f t="shared" si="2"/>
        <v>327.32972582972582</v>
      </c>
      <c r="P6" s="9"/>
    </row>
    <row r="7" spans="1:133">
      <c r="A7" s="12"/>
      <c r="B7" s="42">
        <v>518</v>
      </c>
      <c r="C7" s="19" t="s">
        <v>22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113755</v>
      </c>
      <c r="L7" s="43">
        <v>0</v>
      </c>
      <c r="M7" s="43">
        <v>0</v>
      </c>
      <c r="N7" s="43">
        <f t="shared" si="1"/>
        <v>113755</v>
      </c>
      <c r="O7" s="44">
        <f t="shared" si="2"/>
        <v>27.358104858104859</v>
      </c>
      <c r="P7" s="9"/>
    </row>
    <row r="8" spans="1:133">
      <c r="A8" s="12"/>
      <c r="B8" s="42">
        <v>519</v>
      </c>
      <c r="C8" s="19" t="s">
        <v>23</v>
      </c>
      <c r="D8" s="43">
        <v>194188</v>
      </c>
      <c r="E8" s="43">
        <v>0</v>
      </c>
      <c r="F8" s="43">
        <v>0</v>
      </c>
      <c r="G8" s="43">
        <v>8385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202573</v>
      </c>
      <c r="O8" s="44">
        <f t="shared" si="2"/>
        <v>48.718855218855218</v>
      </c>
      <c r="P8" s="9"/>
    </row>
    <row r="9" spans="1:133" ht="15.75">
      <c r="A9" s="26" t="s">
        <v>24</v>
      </c>
      <c r="B9" s="27"/>
      <c r="C9" s="28"/>
      <c r="D9" s="29">
        <f t="shared" ref="D9:M9" si="3">SUM(D10:D11)</f>
        <v>1573899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1573899</v>
      </c>
      <c r="O9" s="41">
        <f t="shared" si="2"/>
        <v>378.52308802308801</v>
      </c>
      <c r="P9" s="10"/>
    </row>
    <row r="10" spans="1:133">
      <c r="A10" s="12"/>
      <c r="B10" s="42">
        <v>521</v>
      </c>
      <c r="C10" s="19" t="s">
        <v>25</v>
      </c>
      <c r="D10" s="43">
        <v>1072311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1072311</v>
      </c>
      <c r="O10" s="44">
        <f t="shared" si="2"/>
        <v>257.89105339105339</v>
      </c>
      <c r="P10" s="9"/>
    </row>
    <row r="11" spans="1:133">
      <c r="A11" s="12"/>
      <c r="B11" s="42">
        <v>522</v>
      </c>
      <c r="C11" s="19" t="s">
        <v>26</v>
      </c>
      <c r="D11" s="43">
        <v>501588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501588</v>
      </c>
      <c r="O11" s="44">
        <f t="shared" si="2"/>
        <v>120.63203463203463</v>
      </c>
      <c r="P11" s="9"/>
    </row>
    <row r="12" spans="1:133" ht="15.75">
      <c r="A12" s="26" t="s">
        <v>28</v>
      </c>
      <c r="B12" s="27"/>
      <c r="C12" s="28"/>
      <c r="D12" s="29">
        <f t="shared" ref="D12:M12" si="4">SUM(D13:D15)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2586840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2586840</v>
      </c>
      <c r="O12" s="41">
        <f t="shared" si="2"/>
        <v>622.13564213564212</v>
      </c>
      <c r="P12" s="10"/>
    </row>
    <row r="13" spans="1:133">
      <c r="A13" s="12"/>
      <c r="B13" s="42">
        <v>533</v>
      </c>
      <c r="C13" s="19" t="s">
        <v>29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1000727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1000727</v>
      </c>
      <c r="O13" s="44">
        <f t="shared" si="2"/>
        <v>240.67508417508418</v>
      </c>
      <c r="P13" s="9"/>
    </row>
    <row r="14" spans="1:133">
      <c r="A14" s="12"/>
      <c r="B14" s="42">
        <v>534</v>
      </c>
      <c r="C14" s="19" t="s">
        <v>30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599001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599001</v>
      </c>
      <c r="O14" s="44">
        <f t="shared" si="2"/>
        <v>144.05988455988455</v>
      </c>
      <c r="P14" s="9"/>
    </row>
    <row r="15" spans="1:133">
      <c r="A15" s="12"/>
      <c r="B15" s="42">
        <v>535</v>
      </c>
      <c r="C15" s="19" t="s">
        <v>31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987112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987112</v>
      </c>
      <c r="O15" s="44">
        <f t="shared" si="2"/>
        <v>237.40067340067341</v>
      </c>
      <c r="P15" s="9"/>
    </row>
    <row r="16" spans="1:133" ht="15.75">
      <c r="A16" s="26" t="s">
        <v>32</v>
      </c>
      <c r="B16" s="27"/>
      <c r="C16" s="28"/>
      <c r="D16" s="29">
        <f t="shared" ref="D16:M16" si="5">SUM(D17:D17)</f>
        <v>314240</v>
      </c>
      <c r="E16" s="29">
        <f t="shared" si="5"/>
        <v>0</v>
      </c>
      <c r="F16" s="29">
        <f t="shared" si="5"/>
        <v>0</v>
      </c>
      <c r="G16" s="29">
        <f t="shared" si="5"/>
        <v>66179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380419</v>
      </c>
      <c r="O16" s="41">
        <f t="shared" si="2"/>
        <v>91.490860990860995</v>
      </c>
      <c r="P16" s="10"/>
    </row>
    <row r="17" spans="1:119">
      <c r="A17" s="12"/>
      <c r="B17" s="42">
        <v>541</v>
      </c>
      <c r="C17" s="19" t="s">
        <v>33</v>
      </c>
      <c r="D17" s="43">
        <v>314240</v>
      </c>
      <c r="E17" s="43">
        <v>0</v>
      </c>
      <c r="F17" s="43">
        <v>0</v>
      </c>
      <c r="G17" s="43">
        <v>66179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380419</v>
      </c>
      <c r="O17" s="44">
        <f t="shared" si="2"/>
        <v>91.490860990860995</v>
      </c>
      <c r="P17" s="9"/>
    </row>
    <row r="18" spans="1:119" ht="15.75">
      <c r="A18" s="26" t="s">
        <v>34</v>
      </c>
      <c r="B18" s="27"/>
      <c r="C18" s="28"/>
      <c r="D18" s="29">
        <f t="shared" ref="D18:M18" si="6">SUM(D19:D20)</f>
        <v>847343</v>
      </c>
      <c r="E18" s="29">
        <f t="shared" si="6"/>
        <v>0</v>
      </c>
      <c r="F18" s="29">
        <f t="shared" si="6"/>
        <v>0</v>
      </c>
      <c r="G18" s="29">
        <f t="shared" si="6"/>
        <v>11137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858480</v>
      </c>
      <c r="O18" s="41">
        <f t="shared" si="2"/>
        <v>206.46464646464648</v>
      </c>
      <c r="P18" s="9"/>
    </row>
    <row r="19" spans="1:119">
      <c r="A19" s="12"/>
      <c r="B19" s="42">
        <v>572</v>
      </c>
      <c r="C19" s="19" t="s">
        <v>35</v>
      </c>
      <c r="D19" s="43">
        <v>847343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847343</v>
      </c>
      <c r="O19" s="44">
        <f t="shared" si="2"/>
        <v>203.78619528619529</v>
      </c>
      <c r="P19" s="9"/>
    </row>
    <row r="20" spans="1:119">
      <c r="A20" s="12"/>
      <c r="B20" s="42">
        <v>579</v>
      </c>
      <c r="C20" s="19" t="s">
        <v>62</v>
      </c>
      <c r="D20" s="43">
        <v>0</v>
      </c>
      <c r="E20" s="43">
        <v>0</v>
      </c>
      <c r="F20" s="43">
        <v>0</v>
      </c>
      <c r="G20" s="43">
        <v>11137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11137</v>
      </c>
      <c r="O20" s="44">
        <f t="shared" si="2"/>
        <v>2.6784511784511786</v>
      </c>
      <c r="P20" s="9"/>
    </row>
    <row r="21" spans="1:119" ht="15.75">
      <c r="A21" s="26" t="s">
        <v>38</v>
      </c>
      <c r="B21" s="27"/>
      <c r="C21" s="28"/>
      <c r="D21" s="29">
        <f t="shared" ref="D21:M21" si="7">SUM(D22:D23)</f>
        <v>806000</v>
      </c>
      <c r="E21" s="29">
        <f t="shared" si="7"/>
        <v>35200</v>
      </c>
      <c r="F21" s="29">
        <f t="shared" si="7"/>
        <v>0</v>
      </c>
      <c r="G21" s="29">
        <f t="shared" si="7"/>
        <v>144849</v>
      </c>
      <c r="H21" s="29">
        <f t="shared" si="7"/>
        <v>0</v>
      </c>
      <c r="I21" s="29">
        <f t="shared" si="7"/>
        <v>367600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1353649</v>
      </c>
      <c r="O21" s="41">
        <f t="shared" si="2"/>
        <v>325.55291005291008</v>
      </c>
      <c r="P21" s="9"/>
    </row>
    <row r="22" spans="1:119">
      <c r="A22" s="12"/>
      <c r="B22" s="42">
        <v>581</v>
      </c>
      <c r="C22" s="19" t="s">
        <v>36</v>
      </c>
      <c r="D22" s="43">
        <v>806000</v>
      </c>
      <c r="E22" s="43">
        <v>35200</v>
      </c>
      <c r="F22" s="43">
        <v>0</v>
      </c>
      <c r="G22" s="43">
        <v>131000</v>
      </c>
      <c r="H22" s="43">
        <v>0</v>
      </c>
      <c r="I22" s="43">
        <v>367600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1339800</v>
      </c>
      <c r="O22" s="44">
        <f t="shared" si="2"/>
        <v>322.22222222222223</v>
      </c>
      <c r="P22" s="9"/>
    </row>
    <row r="23" spans="1:119" ht="15.75" thickBot="1">
      <c r="A23" s="12"/>
      <c r="B23" s="42">
        <v>591</v>
      </c>
      <c r="C23" s="19" t="s">
        <v>63</v>
      </c>
      <c r="D23" s="43">
        <v>0</v>
      </c>
      <c r="E23" s="43">
        <v>0</v>
      </c>
      <c r="F23" s="43">
        <v>0</v>
      </c>
      <c r="G23" s="43">
        <v>13849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13849</v>
      </c>
      <c r="O23" s="44">
        <f t="shared" si="2"/>
        <v>3.3306878306878307</v>
      </c>
      <c r="P23" s="9"/>
    </row>
    <row r="24" spans="1:119" ht="16.5" thickBot="1">
      <c r="A24" s="13" t="s">
        <v>10</v>
      </c>
      <c r="B24" s="21"/>
      <c r="C24" s="20"/>
      <c r="D24" s="14">
        <f>SUM(D5,D9,D12,D16,D18,D21)</f>
        <v>5096707</v>
      </c>
      <c r="E24" s="14">
        <f t="shared" ref="E24:M24" si="8">SUM(E5,E9,E12,E16,E18,E21)</f>
        <v>35200</v>
      </c>
      <c r="F24" s="14">
        <f t="shared" si="8"/>
        <v>0</v>
      </c>
      <c r="G24" s="14">
        <f t="shared" si="8"/>
        <v>230550</v>
      </c>
      <c r="H24" s="14">
        <f t="shared" si="8"/>
        <v>0</v>
      </c>
      <c r="I24" s="14">
        <f t="shared" si="8"/>
        <v>2954440</v>
      </c>
      <c r="J24" s="14">
        <f t="shared" si="8"/>
        <v>0</v>
      </c>
      <c r="K24" s="14">
        <f t="shared" si="8"/>
        <v>113755</v>
      </c>
      <c r="L24" s="14">
        <f t="shared" si="8"/>
        <v>0</v>
      </c>
      <c r="M24" s="14">
        <f t="shared" si="8"/>
        <v>0</v>
      </c>
      <c r="N24" s="14">
        <f t="shared" si="1"/>
        <v>8430652</v>
      </c>
      <c r="O24" s="35">
        <f t="shared" si="2"/>
        <v>2027.5738335738336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64</v>
      </c>
      <c r="M26" s="90"/>
      <c r="N26" s="90"/>
      <c r="O26" s="39">
        <v>4158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76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77</v>
      </c>
      <c r="N4" s="32" t="s">
        <v>5</v>
      </c>
      <c r="O4" s="32" t="s">
        <v>78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SUM(D6:D7)</f>
        <v>2554437</v>
      </c>
      <c r="E5" s="24">
        <f t="shared" si="0"/>
        <v>62448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0" si="1">SUM(D5:N5)</f>
        <v>2616885</v>
      </c>
      <c r="P5" s="30">
        <f t="shared" ref="P5:P20" si="2">(O5/P$22)</f>
        <v>605.20004625346905</v>
      </c>
      <c r="Q5" s="6"/>
    </row>
    <row r="6" spans="1:134">
      <c r="A6" s="12"/>
      <c r="B6" s="42">
        <v>513</v>
      </c>
      <c r="C6" s="19" t="s">
        <v>20</v>
      </c>
      <c r="D6" s="43">
        <v>864181</v>
      </c>
      <c r="E6" s="43">
        <v>62448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926629</v>
      </c>
      <c r="P6" s="44">
        <f t="shared" si="2"/>
        <v>214.29902867715077</v>
      </c>
      <c r="Q6" s="9"/>
    </row>
    <row r="7" spans="1:134">
      <c r="A7" s="12"/>
      <c r="B7" s="42">
        <v>519</v>
      </c>
      <c r="C7" s="19" t="s">
        <v>23</v>
      </c>
      <c r="D7" s="43">
        <v>1690256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1690256</v>
      </c>
      <c r="P7" s="44">
        <f t="shared" si="2"/>
        <v>390.90101757631822</v>
      </c>
      <c r="Q7" s="9"/>
    </row>
    <row r="8" spans="1:134" ht="15.75">
      <c r="A8" s="26" t="s">
        <v>24</v>
      </c>
      <c r="B8" s="27"/>
      <c r="C8" s="28"/>
      <c r="D8" s="29">
        <f t="shared" ref="D8:N8" si="3">SUM(D9:D11)</f>
        <v>3545849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395532</v>
      </c>
      <c r="L8" s="29">
        <f t="shared" si="3"/>
        <v>0</v>
      </c>
      <c r="M8" s="29">
        <f t="shared" si="3"/>
        <v>0</v>
      </c>
      <c r="N8" s="29">
        <f t="shared" si="3"/>
        <v>0</v>
      </c>
      <c r="O8" s="40">
        <f t="shared" si="1"/>
        <v>3941381</v>
      </c>
      <c r="P8" s="41">
        <f t="shared" si="2"/>
        <v>911.51271970397784</v>
      </c>
      <c r="Q8" s="10"/>
    </row>
    <row r="9" spans="1:134">
      <c r="A9" s="12"/>
      <c r="B9" s="42">
        <v>521</v>
      </c>
      <c r="C9" s="19" t="s">
        <v>25</v>
      </c>
      <c r="D9" s="43">
        <v>2173506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395532</v>
      </c>
      <c r="L9" s="43">
        <v>0</v>
      </c>
      <c r="M9" s="43">
        <v>0</v>
      </c>
      <c r="N9" s="43">
        <v>0</v>
      </c>
      <c r="O9" s="43">
        <f t="shared" si="1"/>
        <v>2569038</v>
      </c>
      <c r="P9" s="44">
        <f t="shared" si="2"/>
        <v>594.13459759481964</v>
      </c>
      <c r="Q9" s="9"/>
    </row>
    <row r="10" spans="1:134">
      <c r="A10" s="12"/>
      <c r="B10" s="42">
        <v>522</v>
      </c>
      <c r="C10" s="19" t="s">
        <v>26</v>
      </c>
      <c r="D10" s="43">
        <v>649764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649764</v>
      </c>
      <c r="P10" s="44">
        <f t="shared" si="2"/>
        <v>150.26919518963922</v>
      </c>
      <c r="Q10" s="9"/>
    </row>
    <row r="11" spans="1:134">
      <c r="A11" s="12"/>
      <c r="B11" s="42">
        <v>529</v>
      </c>
      <c r="C11" s="19" t="s">
        <v>79</v>
      </c>
      <c r="D11" s="43">
        <v>722579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722579</v>
      </c>
      <c r="P11" s="44">
        <f t="shared" si="2"/>
        <v>167.10892691951895</v>
      </c>
      <c r="Q11" s="9"/>
    </row>
    <row r="12" spans="1:134" ht="15.75">
      <c r="A12" s="26" t="s">
        <v>28</v>
      </c>
      <c r="B12" s="27"/>
      <c r="C12" s="28"/>
      <c r="D12" s="29">
        <f t="shared" ref="D12:N12" si="4">SUM(D13:D15)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4156579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4"/>
        <v>0</v>
      </c>
      <c r="O12" s="40">
        <f t="shared" si="1"/>
        <v>4156579</v>
      </c>
      <c r="P12" s="41">
        <f t="shared" si="2"/>
        <v>961.28098982423683</v>
      </c>
      <c r="Q12" s="10"/>
    </row>
    <row r="13" spans="1:134">
      <c r="A13" s="12"/>
      <c r="B13" s="42">
        <v>533</v>
      </c>
      <c r="C13" s="19" t="s">
        <v>29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1754110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1754110</v>
      </c>
      <c r="P13" s="44">
        <f t="shared" si="2"/>
        <v>405.66836262719704</v>
      </c>
      <c r="Q13" s="9"/>
    </row>
    <row r="14" spans="1:134">
      <c r="A14" s="12"/>
      <c r="B14" s="42">
        <v>534</v>
      </c>
      <c r="C14" s="19" t="s">
        <v>30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994930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994930</v>
      </c>
      <c r="P14" s="44">
        <f t="shared" si="2"/>
        <v>230.09481961147085</v>
      </c>
      <c r="Q14" s="9"/>
    </row>
    <row r="15" spans="1:134">
      <c r="A15" s="12"/>
      <c r="B15" s="42">
        <v>535</v>
      </c>
      <c r="C15" s="19" t="s">
        <v>31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1407539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1407539</v>
      </c>
      <c r="P15" s="44">
        <f t="shared" si="2"/>
        <v>325.5178075855689</v>
      </c>
      <c r="Q15" s="9"/>
    </row>
    <row r="16" spans="1:134" ht="15.75">
      <c r="A16" s="26" t="s">
        <v>32</v>
      </c>
      <c r="B16" s="27"/>
      <c r="C16" s="28"/>
      <c r="D16" s="29">
        <f t="shared" ref="D16:N16" si="5">SUM(D17:D17)</f>
        <v>723663</v>
      </c>
      <c r="E16" s="29">
        <f t="shared" si="5"/>
        <v>0</v>
      </c>
      <c r="F16" s="29">
        <f t="shared" si="5"/>
        <v>0</v>
      </c>
      <c r="G16" s="29">
        <f t="shared" si="5"/>
        <v>3458153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5"/>
        <v>0</v>
      </c>
      <c r="O16" s="29">
        <f t="shared" si="1"/>
        <v>4181816</v>
      </c>
      <c r="P16" s="41">
        <f t="shared" si="2"/>
        <v>967.11748381128587</v>
      </c>
      <c r="Q16" s="10"/>
    </row>
    <row r="17" spans="1:120">
      <c r="A17" s="12"/>
      <c r="B17" s="42">
        <v>541</v>
      </c>
      <c r="C17" s="19" t="s">
        <v>33</v>
      </c>
      <c r="D17" s="43">
        <v>723663</v>
      </c>
      <c r="E17" s="43">
        <v>0</v>
      </c>
      <c r="F17" s="43">
        <v>0</v>
      </c>
      <c r="G17" s="43">
        <v>3458153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4181816</v>
      </c>
      <c r="P17" s="44">
        <f t="shared" si="2"/>
        <v>967.11748381128587</v>
      </c>
      <c r="Q17" s="9"/>
    </row>
    <row r="18" spans="1:120" ht="15.75">
      <c r="A18" s="26" t="s">
        <v>38</v>
      </c>
      <c r="B18" s="27"/>
      <c r="C18" s="28"/>
      <c r="D18" s="29">
        <f t="shared" ref="D18:N18" si="6">SUM(D19:D19)</f>
        <v>535800</v>
      </c>
      <c r="E18" s="29">
        <f t="shared" si="6"/>
        <v>46000</v>
      </c>
      <c r="F18" s="29">
        <f t="shared" si="6"/>
        <v>0</v>
      </c>
      <c r="G18" s="29">
        <f t="shared" si="6"/>
        <v>395934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6"/>
        <v>0</v>
      </c>
      <c r="O18" s="29">
        <f t="shared" si="1"/>
        <v>977734</v>
      </c>
      <c r="P18" s="41">
        <f t="shared" si="2"/>
        <v>226.11794634597595</v>
      </c>
      <c r="Q18" s="9"/>
    </row>
    <row r="19" spans="1:120" ht="15.75" thickBot="1">
      <c r="A19" s="12"/>
      <c r="B19" s="42">
        <v>581</v>
      </c>
      <c r="C19" s="19" t="s">
        <v>80</v>
      </c>
      <c r="D19" s="43">
        <v>535800</v>
      </c>
      <c r="E19" s="43">
        <v>46000</v>
      </c>
      <c r="F19" s="43">
        <v>0</v>
      </c>
      <c r="G19" s="43">
        <v>395934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977734</v>
      </c>
      <c r="P19" s="44">
        <f t="shared" si="2"/>
        <v>226.11794634597595</v>
      </c>
      <c r="Q19" s="9"/>
    </row>
    <row r="20" spans="1:120" ht="16.5" thickBot="1">
      <c r="A20" s="13" t="s">
        <v>10</v>
      </c>
      <c r="B20" s="21"/>
      <c r="C20" s="20"/>
      <c r="D20" s="14">
        <f>SUM(D5,D8,D12,D16,D18)</f>
        <v>7359749</v>
      </c>
      <c r="E20" s="14">
        <f t="shared" ref="E20:N20" si="7">SUM(E5,E8,E12,E16,E18)</f>
        <v>108448</v>
      </c>
      <c r="F20" s="14">
        <f t="shared" si="7"/>
        <v>0</v>
      </c>
      <c r="G20" s="14">
        <f t="shared" si="7"/>
        <v>3854087</v>
      </c>
      <c r="H20" s="14">
        <f t="shared" si="7"/>
        <v>0</v>
      </c>
      <c r="I20" s="14">
        <f t="shared" si="7"/>
        <v>4156579</v>
      </c>
      <c r="J20" s="14">
        <f t="shared" si="7"/>
        <v>0</v>
      </c>
      <c r="K20" s="14">
        <f t="shared" si="7"/>
        <v>395532</v>
      </c>
      <c r="L20" s="14">
        <f t="shared" si="7"/>
        <v>0</v>
      </c>
      <c r="M20" s="14">
        <f t="shared" si="7"/>
        <v>0</v>
      </c>
      <c r="N20" s="14">
        <f t="shared" si="7"/>
        <v>0</v>
      </c>
      <c r="O20" s="14">
        <f t="shared" si="1"/>
        <v>15874395</v>
      </c>
      <c r="P20" s="35">
        <f t="shared" si="2"/>
        <v>3671.2291859389456</v>
      </c>
      <c r="Q20" s="6"/>
      <c r="R20" s="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20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</row>
    <row r="22" spans="1:120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90" t="s">
        <v>81</v>
      </c>
      <c r="N22" s="90"/>
      <c r="O22" s="90"/>
      <c r="P22" s="39">
        <v>4324</v>
      </c>
    </row>
    <row r="23" spans="1:120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3"/>
    </row>
    <row r="24" spans="1:120" ht="15.75" customHeight="1" thickBot="1">
      <c r="A24" s="94" t="s">
        <v>43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</row>
  </sheetData>
  <mergeCells count="10">
    <mergeCell ref="M22:O22"/>
    <mergeCell ref="A23:P23"/>
    <mergeCell ref="A24:P2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2390088</v>
      </c>
      <c r="E5" s="24">
        <f t="shared" si="0"/>
        <v>0</v>
      </c>
      <c r="F5" s="24">
        <f t="shared" si="0"/>
        <v>0</v>
      </c>
      <c r="G5" s="24">
        <f t="shared" si="0"/>
        <v>6687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2396775</v>
      </c>
      <c r="O5" s="30">
        <f t="shared" ref="O5:O22" si="2">(N5/O$24)</f>
        <v>585.29304029304035</v>
      </c>
      <c r="P5" s="6"/>
    </row>
    <row r="6" spans="1:133">
      <c r="A6" s="12"/>
      <c r="B6" s="42">
        <v>512</v>
      </c>
      <c r="C6" s="19" t="s">
        <v>19</v>
      </c>
      <c r="D6" s="43">
        <v>856762</v>
      </c>
      <c r="E6" s="43">
        <v>0</v>
      </c>
      <c r="F6" s="43">
        <v>0</v>
      </c>
      <c r="G6" s="43">
        <v>6687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863449</v>
      </c>
      <c r="O6" s="44">
        <f t="shared" si="2"/>
        <v>210.85445665445664</v>
      </c>
      <c r="P6" s="9"/>
    </row>
    <row r="7" spans="1:133">
      <c r="A7" s="12"/>
      <c r="B7" s="42">
        <v>513</v>
      </c>
      <c r="C7" s="19" t="s">
        <v>20</v>
      </c>
      <c r="D7" s="43">
        <v>1533326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1533326</v>
      </c>
      <c r="O7" s="44">
        <f t="shared" si="2"/>
        <v>374.43858363858362</v>
      </c>
      <c r="P7" s="9"/>
    </row>
    <row r="8" spans="1:133" ht="15.75">
      <c r="A8" s="26" t="s">
        <v>24</v>
      </c>
      <c r="B8" s="27"/>
      <c r="C8" s="28"/>
      <c r="D8" s="29">
        <f t="shared" ref="D8:M8" si="3">SUM(D9:D11)</f>
        <v>2810566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394536</v>
      </c>
      <c r="L8" s="29">
        <f t="shared" si="3"/>
        <v>0</v>
      </c>
      <c r="M8" s="29">
        <f t="shared" si="3"/>
        <v>0</v>
      </c>
      <c r="N8" s="40">
        <f t="shared" si="1"/>
        <v>3205102</v>
      </c>
      <c r="O8" s="41">
        <f t="shared" si="2"/>
        <v>782.6866910866911</v>
      </c>
      <c r="P8" s="10"/>
    </row>
    <row r="9" spans="1:133">
      <c r="A9" s="12"/>
      <c r="B9" s="42">
        <v>521</v>
      </c>
      <c r="C9" s="19" t="s">
        <v>25</v>
      </c>
      <c r="D9" s="43">
        <v>2036702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394536</v>
      </c>
      <c r="L9" s="43">
        <v>0</v>
      </c>
      <c r="M9" s="43">
        <v>0</v>
      </c>
      <c r="N9" s="43">
        <f t="shared" si="1"/>
        <v>2431238</v>
      </c>
      <c r="O9" s="44">
        <f t="shared" si="2"/>
        <v>593.70891330891334</v>
      </c>
      <c r="P9" s="9"/>
    </row>
    <row r="10" spans="1:133">
      <c r="A10" s="12"/>
      <c r="B10" s="42">
        <v>522</v>
      </c>
      <c r="C10" s="19" t="s">
        <v>26</v>
      </c>
      <c r="D10" s="43">
        <v>618822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618822</v>
      </c>
      <c r="O10" s="44">
        <f t="shared" si="2"/>
        <v>151.11648351648353</v>
      </c>
      <c r="P10" s="9"/>
    </row>
    <row r="11" spans="1:133">
      <c r="A11" s="12"/>
      <c r="B11" s="42">
        <v>524</v>
      </c>
      <c r="C11" s="19" t="s">
        <v>27</v>
      </c>
      <c r="D11" s="43">
        <v>155042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155042</v>
      </c>
      <c r="O11" s="44">
        <f t="shared" si="2"/>
        <v>37.861294261294262</v>
      </c>
      <c r="P11" s="9"/>
    </row>
    <row r="12" spans="1:133" ht="15.75">
      <c r="A12" s="26" t="s">
        <v>28</v>
      </c>
      <c r="B12" s="27"/>
      <c r="C12" s="28"/>
      <c r="D12" s="29">
        <f t="shared" ref="D12:M12" si="4">SUM(D13:D15)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3445544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3445544</v>
      </c>
      <c r="O12" s="41">
        <f t="shared" si="2"/>
        <v>841.40268620268625</v>
      </c>
      <c r="P12" s="10"/>
    </row>
    <row r="13" spans="1:133">
      <c r="A13" s="12"/>
      <c r="B13" s="42">
        <v>533</v>
      </c>
      <c r="C13" s="19" t="s">
        <v>29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1470560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1470560</v>
      </c>
      <c r="O13" s="44">
        <f t="shared" si="2"/>
        <v>359.11111111111109</v>
      </c>
      <c r="P13" s="9"/>
    </row>
    <row r="14" spans="1:133">
      <c r="A14" s="12"/>
      <c r="B14" s="42">
        <v>534</v>
      </c>
      <c r="C14" s="19" t="s">
        <v>53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726764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726764</v>
      </c>
      <c r="O14" s="44">
        <f t="shared" si="2"/>
        <v>177.47594627594628</v>
      </c>
      <c r="P14" s="9"/>
    </row>
    <row r="15" spans="1:133">
      <c r="A15" s="12"/>
      <c r="B15" s="42">
        <v>535</v>
      </c>
      <c r="C15" s="19" t="s">
        <v>31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1248220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1248220</v>
      </c>
      <c r="O15" s="44">
        <f t="shared" si="2"/>
        <v>304.81562881562883</v>
      </c>
      <c r="P15" s="9"/>
    </row>
    <row r="16" spans="1:133" ht="15.75">
      <c r="A16" s="26" t="s">
        <v>32</v>
      </c>
      <c r="B16" s="27"/>
      <c r="C16" s="28"/>
      <c r="D16" s="29">
        <f t="shared" ref="D16:M16" si="5">SUM(D17:D17)</f>
        <v>833049</v>
      </c>
      <c r="E16" s="29">
        <f t="shared" si="5"/>
        <v>0</v>
      </c>
      <c r="F16" s="29">
        <f t="shared" si="5"/>
        <v>0</v>
      </c>
      <c r="G16" s="29">
        <f t="shared" si="5"/>
        <v>4790705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5623754</v>
      </c>
      <c r="O16" s="41">
        <f t="shared" si="2"/>
        <v>1373.3221001221002</v>
      </c>
      <c r="P16" s="10"/>
    </row>
    <row r="17" spans="1:119">
      <c r="A17" s="12"/>
      <c r="B17" s="42">
        <v>541</v>
      </c>
      <c r="C17" s="19" t="s">
        <v>54</v>
      </c>
      <c r="D17" s="43">
        <v>833049</v>
      </c>
      <c r="E17" s="43">
        <v>0</v>
      </c>
      <c r="F17" s="43">
        <v>0</v>
      </c>
      <c r="G17" s="43">
        <v>4790705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5623754</v>
      </c>
      <c r="O17" s="44">
        <f t="shared" si="2"/>
        <v>1373.3221001221002</v>
      </c>
      <c r="P17" s="9"/>
    </row>
    <row r="18" spans="1:119" ht="15.75">
      <c r="A18" s="26" t="s">
        <v>34</v>
      </c>
      <c r="B18" s="27"/>
      <c r="C18" s="28"/>
      <c r="D18" s="29">
        <f t="shared" ref="D18:M18" si="6">SUM(D19:D19)</f>
        <v>734594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734594</v>
      </c>
      <c r="O18" s="41">
        <f t="shared" si="2"/>
        <v>179.3880341880342</v>
      </c>
      <c r="P18" s="9"/>
    </row>
    <row r="19" spans="1:119">
      <c r="A19" s="12"/>
      <c r="B19" s="42">
        <v>572</v>
      </c>
      <c r="C19" s="19" t="s">
        <v>55</v>
      </c>
      <c r="D19" s="43">
        <v>734594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734594</v>
      </c>
      <c r="O19" s="44">
        <f t="shared" si="2"/>
        <v>179.3880341880342</v>
      </c>
      <c r="P19" s="9"/>
    </row>
    <row r="20" spans="1:119" ht="15.75">
      <c r="A20" s="26" t="s">
        <v>56</v>
      </c>
      <c r="B20" s="27"/>
      <c r="C20" s="28"/>
      <c r="D20" s="29">
        <f t="shared" ref="D20:M20" si="7">SUM(D21:D21)</f>
        <v>135800</v>
      </c>
      <c r="E20" s="29">
        <f t="shared" si="7"/>
        <v>168189</v>
      </c>
      <c r="F20" s="29">
        <f t="shared" si="7"/>
        <v>0</v>
      </c>
      <c r="G20" s="29">
        <f t="shared" si="7"/>
        <v>131776</v>
      </c>
      <c r="H20" s="29">
        <f t="shared" si="7"/>
        <v>0</v>
      </c>
      <c r="I20" s="29">
        <f t="shared" si="7"/>
        <v>573650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1009415</v>
      </c>
      <c r="O20" s="41">
        <f t="shared" si="2"/>
        <v>246.49938949938951</v>
      </c>
      <c r="P20" s="9"/>
    </row>
    <row r="21" spans="1:119" ht="15.75" thickBot="1">
      <c r="A21" s="12"/>
      <c r="B21" s="42">
        <v>581</v>
      </c>
      <c r="C21" s="19" t="s">
        <v>57</v>
      </c>
      <c r="D21" s="43">
        <v>135800</v>
      </c>
      <c r="E21" s="43">
        <v>168189</v>
      </c>
      <c r="F21" s="43">
        <v>0</v>
      </c>
      <c r="G21" s="43">
        <v>131776</v>
      </c>
      <c r="H21" s="43">
        <v>0</v>
      </c>
      <c r="I21" s="43">
        <v>573650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1009415</v>
      </c>
      <c r="O21" s="44">
        <f t="shared" si="2"/>
        <v>246.49938949938951</v>
      </c>
      <c r="P21" s="9"/>
    </row>
    <row r="22" spans="1:119" ht="16.5" thickBot="1">
      <c r="A22" s="13" t="s">
        <v>10</v>
      </c>
      <c r="B22" s="21"/>
      <c r="C22" s="20"/>
      <c r="D22" s="14">
        <f>SUM(D5,D8,D12,D16,D18,D20)</f>
        <v>6904097</v>
      </c>
      <c r="E22" s="14">
        <f t="shared" ref="E22:M22" si="8">SUM(E5,E8,E12,E16,E18,E20)</f>
        <v>168189</v>
      </c>
      <c r="F22" s="14">
        <f t="shared" si="8"/>
        <v>0</v>
      </c>
      <c r="G22" s="14">
        <f t="shared" si="8"/>
        <v>4929168</v>
      </c>
      <c r="H22" s="14">
        <f t="shared" si="8"/>
        <v>0</v>
      </c>
      <c r="I22" s="14">
        <f t="shared" si="8"/>
        <v>4019194</v>
      </c>
      <c r="J22" s="14">
        <f t="shared" si="8"/>
        <v>0</v>
      </c>
      <c r="K22" s="14">
        <f t="shared" si="8"/>
        <v>394536</v>
      </c>
      <c r="L22" s="14">
        <f t="shared" si="8"/>
        <v>0</v>
      </c>
      <c r="M22" s="14">
        <f t="shared" si="8"/>
        <v>0</v>
      </c>
      <c r="N22" s="14">
        <f t="shared" si="1"/>
        <v>16415184</v>
      </c>
      <c r="O22" s="35">
        <f t="shared" si="2"/>
        <v>4008.5919413919414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74</v>
      </c>
      <c r="M24" s="90"/>
      <c r="N24" s="90"/>
      <c r="O24" s="39">
        <v>4095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43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2337873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319908</v>
      </c>
      <c r="L5" s="24">
        <f t="shared" si="0"/>
        <v>0</v>
      </c>
      <c r="M5" s="24">
        <f t="shared" si="0"/>
        <v>0</v>
      </c>
      <c r="N5" s="25">
        <f t="shared" ref="N5:N23" si="1">SUM(D5:M5)</f>
        <v>2657781</v>
      </c>
      <c r="O5" s="30">
        <f t="shared" ref="O5:O23" si="2">(N5/O$25)</f>
        <v>655.75647668393788</v>
      </c>
      <c r="P5" s="6"/>
    </row>
    <row r="6" spans="1:133">
      <c r="A6" s="12"/>
      <c r="B6" s="42">
        <v>512</v>
      </c>
      <c r="C6" s="19" t="s">
        <v>19</v>
      </c>
      <c r="D6" s="43">
        <v>647486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647486</v>
      </c>
      <c r="O6" s="44">
        <f t="shared" si="2"/>
        <v>159.75474956822106</v>
      </c>
      <c r="P6" s="9"/>
    </row>
    <row r="7" spans="1:133">
      <c r="A7" s="12"/>
      <c r="B7" s="42">
        <v>513</v>
      </c>
      <c r="C7" s="19" t="s">
        <v>20</v>
      </c>
      <c r="D7" s="43">
        <v>1690387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1690387</v>
      </c>
      <c r="O7" s="44">
        <f t="shared" si="2"/>
        <v>417.07056501357022</v>
      </c>
      <c r="P7" s="9"/>
    </row>
    <row r="8" spans="1:133">
      <c r="A8" s="12"/>
      <c r="B8" s="42">
        <v>518</v>
      </c>
      <c r="C8" s="19" t="s">
        <v>22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319908</v>
      </c>
      <c r="L8" s="43">
        <v>0</v>
      </c>
      <c r="M8" s="43">
        <v>0</v>
      </c>
      <c r="N8" s="43">
        <f t="shared" si="1"/>
        <v>319908</v>
      </c>
      <c r="O8" s="44">
        <f t="shared" si="2"/>
        <v>78.931162102146558</v>
      </c>
      <c r="P8" s="9"/>
    </row>
    <row r="9" spans="1:133" ht="15.75">
      <c r="A9" s="26" t="s">
        <v>24</v>
      </c>
      <c r="B9" s="27"/>
      <c r="C9" s="28"/>
      <c r="D9" s="29">
        <f t="shared" ref="D9:M9" si="3">SUM(D10:D12)</f>
        <v>2672389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2672389</v>
      </c>
      <c r="O9" s="41">
        <f t="shared" si="2"/>
        <v>659.36072045398475</v>
      </c>
      <c r="P9" s="10"/>
    </row>
    <row r="10" spans="1:133">
      <c r="A10" s="12"/>
      <c r="B10" s="42">
        <v>521</v>
      </c>
      <c r="C10" s="19" t="s">
        <v>25</v>
      </c>
      <c r="D10" s="43">
        <v>1943042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1943042</v>
      </c>
      <c r="O10" s="44">
        <f t="shared" si="2"/>
        <v>479.40833950160373</v>
      </c>
      <c r="P10" s="9"/>
    </row>
    <row r="11" spans="1:133">
      <c r="A11" s="12"/>
      <c r="B11" s="42">
        <v>522</v>
      </c>
      <c r="C11" s="19" t="s">
        <v>26</v>
      </c>
      <c r="D11" s="43">
        <v>601691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601691</v>
      </c>
      <c r="O11" s="44">
        <f t="shared" si="2"/>
        <v>148.45571181840612</v>
      </c>
      <c r="P11" s="9"/>
    </row>
    <row r="12" spans="1:133">
      <c r="A12" s="12"/>
      <c r="B12" s="42">
        <v>524</v>
      </c>
      <c r="C12" s="19" t="s">
        <v>27</v>
      </c>
      <c r="D12" s="43">
        <v>127656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127656</v>
      </c>
      <c r="O12" s="44">
        <f t="shared" si="2"/>
        <v>31.496669133974834</v>
      </c>
      <c r="P12" s="9"/>
    </row>
    <row r="13" spans="1:133" ht="15.75">
      <c r="A13" s="26" t="s">
        <v>28</v>
      </c>
      <c r="B13" s="27"/>
      <c r="C13" s="28"/>
      <c r="D13" s="29">
        <f t="shared" ref="D13:M13" si="4">SUM(D14:D16)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2891151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2891151</v>
      </c>
      <c r="O13" s="41">
        <f t="shared" si="2"/>
        <v>713.33604737231678</v>
      </c>
      <c r="P13" s="10"/>
    </row>
    <row r="14" spans="1:133">
      <c r="A14" s="12"/>
      <c r="B14" s="42">
        <v>533</v>
      </c>
      <c r="C14" s="19" t="s">
        <v>29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1102538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1102538</v>
      </c>
      <c r="O14" s="44">
        <f t="shared" si="2"/>
        <v>272.03010115963485</v>
      </c>
      <c r="P14" s="9"/>
    </row>
    <row r="15" spans="1:133">
      <c r="A15" s="12"/>
      <c r="B15" s="42">
        <v>534</v>
      </c>
      <c r="C15" s="19" t="s">
        <v>53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647718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647718</v>
      </c>
      <c r="O15" s="44">
        <f t="shared" si="2"/>
        <v>159.81199111769061</v>
      </c>
      <c r="P15" s="9"/>
    </row>
    <row r="16" spans="1:133">
      <c r="A16" s="12"/>
      <c r="B16" s="42">
        <v>535</v>
      </c>
      <c r="C16" s="19" t="s">
        <v>31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1140895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1140895</v>
      </c>
      <c r="O16" s="44">
        <f t="shared" si="2"/>
        <v>281.49395509499135</v>
      </c>
      <c r="P16" s="9"/>
    </row>
    <row r="17" spans="1:119" ht="15.75">
      <c r="A17" s="26" t="s">
        <v>32</v>
      </c>
      <c r="B17" s="27"/>
      <c r="C17" s="28"/>
      <c r="D17" s="29">
        <f t="shared" ref="D17:M17" si="5">SUM(D18:D18)</f>
        <v>1049362</v>
      </c>
      <c r="E17" s="29">
        <f t="shared" si="5"/>
        <v>0</v>
      </c>
      <c r="F17" s="29">
        <f t="shared" si="5"/>
        <v>0</v>
      </c>
      <c r="G17" s="29">
        <f t="shared" si="5"/>
        <v>2742750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3792112</v>
      </c>
      <c r="O17" s="41">
        <f t="shared" si="2"/>
        <v>935.63089069824821</v>
      </c>
      <c r="P17" s="10"/>
    </row>
    <row r="18" spans="1:119">
      <c r="A18" s="12"/>
      <c r="B18" s="42">
        <v>541</v>
      </c>
      <c r="C18" s="19" t="s">
        <v>54</v>
      </c>
      <c r="D18" s="43">
        <v>1049362</v>
      </c>
      <c r="E18" s="43">
        <v>0</v>
      </c>
      <c r="F18" s="43">
        <v>0</v>
      </c>
      <c r="G18" s="43">
        <v>2742750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3792112</v>
      </c>
      <c r="O18" s="44">
        <f t="shared" si="2"/>
        <v>935.63089069824821</v>
      </c>
      <c r="P18" s="9"/>
    </row>
    <row r="19" spans="1:119" ht="15.75">
      <c r="A19" s="26" t="s">
        <v>34</v>
      </c>
      <c r="B19" s="27"/>
      <c r="C19" s="28"/>
      <c r="D19" s="29">
        <f t="shared" ref="D19:M19" si="6">SUM(D20:D20)</f>
        <v>806123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573650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1379773</v>
      </c>
      <c r="O19" s="41">
        <f t="shared" si="2"/>
        <v>340.43251912163828</v>
      </c>
      <c r="P19" s="9"/>
    </row>
    <row r="20" spans="1:119">
      <c r="A20" s="12"/>
      <c r="B20" s="42">
        <v>572</v>
      </c>
      <c r="C20" s="19" t="s">
        <v>55</v>
      </c>
      <c r="D20" s="43">
        <v>806123</v>
      </c>
      <c r="E20" s="43">
        <v>0</v>
      </c>
      <c r="F20" s="43">
        <v>0</v>
      </c>
      <c r="G20" s="43">
        <v>0</v>
      </c>
      <c r="H20" s="43">
        <v>0</v>
      </c>
      <c r="I20" s="43">
        <v>573650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1379773</v>
      </c>
      <c r="O20" s="44">
        <f t="shared" si="2"/>
        <v>340.43251912163828</v>
      </c>
      <c r="P20" s="9"/>
    </row>
    <row r="21" spans="1:119" ht="15.75">
      <c r="A21" s="26" t="s">
        <v>56</v>
      </c>
      <c r="B21" s="27"/>
      <c r="C21" s="28"/>
      <c r="D21" s="29">
        <f t="shared" ref="D21:M21" si="7">SUM(D22:D22)</f>
        <v>88650</v>
      </c>
      <c r="E21" s="29">
        <f t="shared" si="7"/>
        <v>60500</v>
      </c>
      <c r="F21" s="29">
        <f t="shared" si="7"/>
        <v>0</v>
      </c>
      <c r="G21" s="29">
        <f t="shared" si="7"/>
        <v>112300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261450</v>
      </c>
      <c r="O21" s="41">
        <f t="shared" si="2"/>
        <v>64.507772020725383</v>
      </c>
      <c r="P21" s="9"/>
    </row>
    <row r="22" spans="1:119" ht="15.75" thickBot="1">
      <c r="A22" s="12"/>
      <c r="B22" s="42">
        <v>581</v>
      </c>
      <c r="C22" s="19" t="s">
        <v>57</v>
      </c>
      <c r="D22" s="43">
        <v>88650</v>
      </c>
      <c r="E22" s="43">
        <v>60500</v>
      </c>
      <c r="F22" s="43">
        <v>0</v>
      </c>
      <c r="G22" s="43">
        <v>112300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261450</v>
      </c>
      <c r="O22" s="44">
        <f t="shared" si="2"/>
        <v>64.507772020725383</v>
      </c>
      <c r="P22" s="9"/>
    </row>
    <row r="23" spans="1:119" ht="16.5" thickBot="1">
      <c r="A23" s="13" t="s">
        <v>10</v>
      </c>
      <c r="B23" s="21"/>
      <c r="C23" s="20"/>
      <c r="D23" s="14">
        <f>SUM(D5,D9,D13,D17,D19,D21)</f>
        <v>6954397</v>
      </c>
      <c r="E23" s="14">
        <f t="shared" ref="E23:M23" si="8">SUM(E5,E9,E13,E17,E19,E21)</f>
        <v>60500</v>
      </c>
      <c r="F23" s="14">
        <f t="shared" si="8"/>
        <v>0</v>
      </c>
      <c r="G23" s="14">
        <f t="shared" si="8"/>
        <v>2855050</v>
      </c>
      <c r="H23" s="14">
        <f t="shared" si="8"/>
        <v>0</v>
      </c>
      <c r="I23" s="14">
        <f t="shared" si="8"/>
        <v>3464801</v>
      </c>
      <c r="J23" s="14">
        <f t="shared" si="8"/>
        <v>0</v>
      </c>
      <c r="K23" s="14">
        <f t="shared" si="8"/>
        <v>319908</v>
      </c>
      <c r="L23" s="14">
        <f t="shared" si="8"/>
        <v>0</v>
      </c>
      <c r="M23" s="14">
        <f t="shared" si="8"/>
        <v>0</v>
      </c>
      <c r="N23" s="14">
        <f t="shared" si="1"/>
        <v>13654656</v>
      </c>
      <c r="O23" s="35">
        <f t="shared" si="2"/>
        <v>3369.0244263508512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72</v>
      </c>
      <c r="M25" s="90"/>
      <c r="N25" s="90"/>
      <c r="O25" s="39">
        <v>4053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2194036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264148</v>
      </c>
      <c r="L5" s="24">
        <f t="shared" si="0"/>
        <v>0</v>
      </c>
      <c r="M5" s="24">
        <f t="shared" si="0"/>
        <v>0</v>
      </c>
      <c r="N5" s="25">
        <f t="shared" ref="N5:N23" si="1">SUM(D5:M5)</f>
        <v>2458184</v>
      </c>
      <c r="O5" s="30">
        <f t="shared" ref="O5:O23" si="2">(N5/O$25)</f>
        <v>618.100075433744</v>
      </c>
      <c r="P5" s="6"/>
    </row>
    <row r="6" spans="1:133">
      <c r="A6" s="12"/>
      <c r="B6" s="42">
        <v>512</v>
      </c>
      <c r="C6" s="19" t="s">
        <v>19</v>
      </c>
      <c r="D6" s="43">
        <v>598061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598061</v>
      </c>
      <c r="O6" s="44">
        <f t="shared" si="2"/>
        <v>150.37993462408852</v>
      </c>
      <c r="P6" s="9"/>
    </row>
    <row r="7" spans="1:133">
      <c r="A7" s="12"/>
      <c r="B7" s="42">
        <v>513</v>
      </c>
      <c r="C7" s="19" t="s">
        <v>20</v>
      </c>
      <c r="D7" s="43">
        <v>1595975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1595975</v>
      </c>
      <c r="O7" s="44">
        <f t="shared" si="2"/>
        <v>401.30123208448578</v>
      </c>
      <c r="P7" s="9"/>
    </row>
    <row r="8" spans="1:133">
      <c r="A8" s="12"/>
      <c r="B8" s="42">
        <v>518</v>
      </c>
      <c r="C8" s="19" t="s">
        <v>22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264148</v>
      </c>
      <c r="L8" s="43">
        <v>0</v>
      </c>
      <c r="M8" s="43">
        <v>0</v>
      </c>
      <c r="N8" s="43">
        <f t="shared" si="1"/>
        <v>264148</v>
      </c>
      <c r="O8" s="44">
        <f t="shared" si="2"/>
        <v>66.418908725169729</v>
      </c>
      <c r="P8" s="9"/>
    </row>
    <row r="9" spans="1:133" ht="15.75">
      <c r="A9" s="26" t="s">
        <v>24</v>
      </c>
      <c r="B9" s="27"/>
      <c r="C9" s="28"/>
      <c r="D9" s="29">
        <f t="shared" ref="D9:M9" si="3">SUM(D10:D12)</f>
        <v>2673741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2673741</v>
      </c>
      <c r="O9" s="41">
        <f t="shared" si="2"/>
        <v>672.3009806386724</v>
      </c>
      <c r="P9" s="10"/>
    </row>
    <row r="10" spans="1:133">
      <c r="A10" s="12"/>
      <c r="B10" s="42">
        <v>521</v>
      </c>
      <c r="C10" s="19" t="s">
        <v>25</v>
      </c>
      <c r="D10" s="43">
        <v>1965562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1965562</v>
      </c>
      <c r="O10" s="44">
        <f t="shared" si="2"/>
        <v>494.23233593160671</v>
      </c>
      <c r="P10" s="9"/>
    </row>
    <row r="11" spans="1:133">
      <c r="A11" s="12"/>
      <c r="B11" s="42">
        <v>522</v>
      </c>
      <c r="C11" s="19" t="s">
        <v>26</v>
      </c>
      <c r="D11" s="43">
        <v>575525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575525</v>
      </c>
      <c r="O11" s="44">
        <f t="shared" si="2"/>
        <v>144.71335177269299</v>
      </c>
      <c r="P11" s="9"/>
    </row>
    <row r="12" spans="1:133">
      <c r="A12" s="12"/>
      <c r="B12" s="42">
        <v>524</v>
      </c>
      <c r="C12" s="19" t="s">
        <v>27</v>
      </c>
      <c r="D12" s="43">
        <v>132654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132654</v>
      </c>
      <c r="O12" s="44">
        <f t="shared" si="2"/>
        <v>33.355292934372642</v>
      </c>
      <c r="P12" s="9"/>
    </row>
    <row r="13" spans="1:133" ht="15.75">
      <c r="A13" s="26" t="s">
        <v>28</v>
      </c>
      <c r="B13" s="27"/>
      <c r="C13" s="28"/>
      <c r="D13" s="29">
        <f t="shared" ref="D13:M13" si="4">SUM(D14:D16)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2917143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2917143</v>
      </c>
      <c r="O13" s="41">
        <f t="shared" si="2"/>
        <v>733.50339451848129</v>
      </c>
      <c r="P13" s="10"/>
    </row>
    <row r="14" spans="1:133">
      <c r="A14" s="12"/>
      <c r="B14" s="42">
        <v>533</v>
      </c>
      <c r="C14" s="19" t="s">
        <v>29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1146508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1146508</v>
      </c>
      <c r="O14" s="44">
        <f t="shared" si="2"/>
        <v>288.28463666079961</v>
      </c>
      <c r="P14" s="9"/>
    </row>
    <row r="15" spans="1:133">
      <c r="A15" s="12"/>
      <c r="B15" s="42">
        <v>534</v>
      </c>
      <c r="C15" s="19" t="s">
        <v>53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649755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649755</v>
      </c>
      <c r="O15" s="44">
        <f t="shared" si="2"/>
        <v>163.37817450339452</v>
      </c>
      <c r="P15" s="9"/>
    </row>
    <row r="16" spans="1:133">
      <c r="A16" s="12"/>
      <c r="B16" s="42">
        <v>535</v>
      </c>
      <c r="C16" s="19" t="s">
        <v>31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1120880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1120880</v>
      </c>
      <c r="O16" s="44">
        <f t="shared" si="2"/>
        <v>281.84058335428716</v>
      </c>
      <c r="P16" s="9"/>
    </row>
    <row r="17" spans="1:119" ht="15.75">
      <c r="A17" s="26" t="s">
        <v>32</v>
      </c>
      <c r="B17" s="27"/>
      <c r="C17" s="28"/>
      <c r="D17" s="29">
        <f t="shared" ref="D17:M17" si="5">SUM(D18:D18)</f>
        <v>910741</v>
      </c>
      <c r="E17" s="29">
        <f t="shared" si="5"/>
        <v>65516</v>
      </c>
      <c r="F17" s="29">
        <f t="shared" si="5"/>
        <v>0</v>
      </c>
      <c r="G17" s="29">
        <f t="shared" si="5"/>
        <v>1571439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2547696</v>
      </c>
      <c r="O17" s="41">
        <f t="shared" si="2"/>
        <v>640.60749308524009</v>
      </c>
      <c r="P17" s="10"/>
    </row>
    <row r="18" spans="1:119">
      <c r="A18" s="12"/>
      <c r="B18" s="42">
        <v>541</v>
      </c>
      <c r="C18" s="19" t="s">
        <v>54</v>
      </c>
      <c r="D18" s="43">
        <v>910741</v>
      </c>
      <c r="E18" s="43">
        <v>65516</v>
      </c>
      <c r="F18" s="43">
        <v>0</v>
      </c>
      <c r="G18" s="43">
        <v>1571439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2547696</v>
      </c>
      <c r="O18" s="44">
        <f t="shared" si="2"/>
        <v>640.60749308524009</v>
      </c>
      <c r="P18" s="9"/>
    </row>
    <row r="19" spans="1:119" ht="15.75">
      <c r="A19" s="26" t="s">
        <v>34</v>
      </c>
      <c r="B19" s="27"/>
      <c r="C19" s="28"/>
      <c r="D19" s="29">
        <f t="shared" ref="D19:M19" si="6">SUM(D20:D20)</f>
        <v>850827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568000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1418827</v>
      </c>
      <c r="O19" s="41">
        <f t="shared" si="2"/>
        <v>356.75810912748301</v>
      </c>
      <c r="P19" s="9"/>
    </row>
    <row r="20" spans="1:119">
      <c r="A20" s="12"/>
      <c r="B20" s="42">
        <v>572</v>
      </c>
      <c r="C20" s="19" t="s">
        <v>55</v>
      </c>
      <c r="D20" s="43">
        <v>850827</v>
      </c>
      <c r="E20" s="43">
        <v>0</v>
      </c>
      <c r="F20" s="43">
        <v>0</v>
      </c>
      <c r="G20" s="43">
        <v>0</v>
      </c>
      <c r="H20" s="43">
        <v>0</v>
      </c>
      <c r="I20" s="43">
        <v>568000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1418827</v>
      </c>
      <c r="O20" s="44">
        <f t="shared" si="2"/>
        <v>356.75810912748301</v>
      </c>
      <c r="P20" s="9"/>
    </row>
    <row r="21" spans="1:119" ht="15.75">
      <c r="A21" s="26" t="s">
        <v>56</v>
      </c>
      <c r="B21" s="27"/>
      <c r="C21" s="28"/>
      <c r="D21" s="29">
        <f t="shared" ref="D21:M21" si="7">SUM(D22:D22)</f>
        <v>51450</v>
      </c>
      <c r="E21" s="29">
        <f t="shared" si="7"/>
        <v>63850</v>
      </c>
      <c r="F21" s="29">
        <f t="shared" si="7"/>
        <v>0</v>
      </c>
      <c r="G21" s="29">
        <f t="shared" si="7"/>
        <v>344844</v>
      </c>
      <c r="H21" s="29">
        <f t="shared" si="7"/>
        <v>0</v>
      </c>
      <c r="I21" s="29">
        <f t="shared" si="7"/>
        <v>129000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589144</v>
      </c>
      <c r="O21" s="41">
        <f t="shared" si="2"/>
        <v>148.1377923057581</v>
      </c>
      <c r="P21" s="9"/>
    </row>
    <row r="22" spans="1:119" ht="15.75" thickBot="1">
      <c r="A22" s="12"/>
      <c r="B22" s="42">
        <v>581</v>
      </c>
      <c r="C22" s="19" t="s">
        <v>57</v>
      </c>
      <c r="D22" s="43">
        <v>51450</v>
      </c>
      <c r="E22" s="43">
        <v>63850</v>
      </c>
      <c r="F22" s="43">
        <v>0</v>
      </c>
      <c r="G22" s="43">
        <v>344844</v>
      </c>
      <c r="H22" s="43">
        <v>0</v>
      </c>
      <c r="I22" s="43">
        <v>129000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589144</v>
      </c>
      <c r="O22" s="44">
        <f t="shared" si="2"/>
        <v>148.1377923057581</v>
      </c>
      <c r="P22" s="9"/>
    </row>
    <row r="23" spans="1:119" ht="16.5" thickBot="1">
      <c r="A23" s="13" t="s">
        <v>10</v>
      </c>
      <c r="B23" s="21"/>
      <c r="C23" s="20"/>
      <c r="D23" s="14">
        <f>SUM(D5,D9,D13,D17,D19,D21)</f>
        <v>6680795</v>
      </c>
      <c r="E23" s="14">
        <f t="shared" ref="E23:M23" si="8">SUM(E5,E9,E13,E17,E19,E21)</f>
        <v>129366</v>
      </c>
      <c r="F23" s="14">
        <f t="shared" si="8"/>
        <v>0</v>
      </c>
      <c r="G23" s="14">
        <f t="shared" si="8"/>
        <v>1916283</v>
      </c>
      <c r="H23" s="14">
        <f t="shared" si="8"/>
        <v>0</v>
      </c>
      <c r="I23" s="14">
        <f t="shared" si="8"/>
        <v>3614143</v>
      </c>
      <c r="J23" s="14">
        <f t="shared" si="8"/>
        <v>0</v>
      </c>
      <c r="K23" s="14">
        <f t="shared" si="8"/>
        <v>264148</v>
      </c>
      <c r="L23" s="14">
        <f t="shared" si="8"/>
        <v>0</v>
      </c>
      <c r="M23" s="14">
        <f t="shared" si="8"/>
        <v>0</v>
      </c>
      <c r="N23" s="14">
        <f t="shared" si="1"/>
        <v>12604735</v>
      </c>
      <c r="O23" s="35">
        <f t="shared" si="2"/>
        <v>3169.4078451093787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70</v>
      </c>
      <c r="M25" s="90"/>
      <c r="N25" s="90"/>
      <c r="O25" s="39">
        <v>3977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1834733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241313</v>
      </c>
      <c r="L5" s="24">
        <f t="shared" si="0"/>
        <v>0</v>
      </c>
      <c r="M5" s="24">
        <f t="shared" si="0"/>
        <v>0</v>
      </c>
      <c r="N5" s="25">
        <f t="shared" ref="N5:N23" si="1">SUM(D5:M5)</f>
        <v>2076046</v>
      </c>
      <c r="O5" s="30">
        <f t="shared" ref="O5:O23" si="2">(N5/O$25)</f>
        <v>529.0637104994903</v>
      </c>
      <c r="P5" s="6"/>
    </row>
    <row r="6" spans="1:133">
      <c r="A6" s="12"/>
      <c r="B6" s="42">
        <v>512</v>
      </c>
      <c r="C6" s="19" t="s">
        <v>19</v>
      </c>
      <c r="D6" s="43">
        <v>589373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589373</v>
      </c>
      <c r="O6" s="44">
        <f t="shared" si="2"/>
        <v>150.19699286442406</v>
      </c>
      <c r="P6" s="9"/>
    </row>
    <row r="7" spans="1:133">
      <c r="A7" s="12"/>
      <c r="B7" s="42">
        <v>513</v>
      </c>
      <c r="C7" s="19" t="s">
        <v>20</v>
      </c>
      <c r="D7" s="43">
        <v>1245360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1245360</v>
      </c>
      <c r="O7" s="44">
        <f t="shared" si="2"/>
        <v>317.37003058103977</v>
      </c>
      <c r="P7" s="9"/>
    </row>
    <row r="8" spans="1:133">
      <c r="A8" s="12"/>
      <c r="B8" s="42">
        <v>518</v>
      </c>
      <c r="C8" s="19" t="s">
        <v>22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241313</v>
      </c>
      <c r="L8" s="43">
        <v>0</v>
      </c>
      <c r="M8" s="43">
        <v>0</v>
      </c>
      <c r="N8" s="43">
        <f t="shared" si="1"/>
        <v>241313</v>
      </c>
      <c r="O8" s="44">
        <f t="shared" si="2"/>
        <v>61.496687054026502</v>
      </c>
      <c r="P8" s="9"/>
    </row>
    <row r="9" spans="1:133" ht="15.75">
      <c r="A9" s="26" t="s">
        <v>24</v>
      </c>
      <c r="B9" s="27"/>
      <c r="C9" s="28"/>
      <c r="D9" s="29">
        <f t="shared" ref="D9:M9" si="3">SUM(D10:D12)</f>
        <v>2206983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2206983</v>
      </c>
      <c r="O9" s="41">
        <f t="shared" si="2"/>
        <v>562.43195718654431</v>
      </c>
      <c r="P9" s="10"/>
    </row>
    <row r="10" spans="1:133">
      <c r="A10" s="12"/>
      <c r="B10" s="42">
        <v>521</v>
      </c>
      <c r="C10" s="19" t="s">
        <v>25</v>
      </c>
      <c r="D10" s="43">
        <v>1512139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1512139</v>
      </c>
      <c r="O10" s="44">
        <f t="shared" si="2"/>
        <v>385.35652395514779</v>
      </c>
      <c r="P10" s="9"/>
    </row>
    <row r="11" spans="1:133">
      <c r="A11" s="12"/>
      <c r="B11" s="42">
        <v>522</v>
      </c>
      <c r="C11" s="19" t="s">
        <v>26</v>
      </c>
      <c r="D11" s="43">
        <v>559594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559594</v>
      </c>
      <c r="O11" s="44">
        <f t="shared" si="2"/>
        <v>142.60805300713557</v>
      </c>
      <c r="P11" s="9"/>
    </row>
    <row r="12" spans="1:133">
      <c r="A12" s="12"/>
      <c r="B12" s="42">
        <v>524</v>
      </c>
      <c r="C12" s="19" t="s">
        <v>27</v>
      </c>
      <c r="D12" s="43">
        <v>135250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135250</v>
      </c>
      <c r="O12" s="44">
        <f t="shared" si="2"/>
        <v>34.467380224260957</v>
      </c>
      <c r="P12" s="9"/>
    </row>
    <row r="13" spans="1:133" ht="15.75">
      <c r="A13" s="26" t="s">
        <v>28</v>
      </c>
      <c r="B13" s="27"/>
      <c r="C13" s="28"/>
      <c r="D13" s="29">
        <f t="shared" ref="D13:M13" si="4">SUM(D14:D16)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2816332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2816332</v>
      </c>
      <c r="O13" s="41">
        <f t="shared" si="2"/>
        <v>717.7196738022426</v>
      </c>
      <c r="P13" s="10"/>
    </row>
    <row r="14" spans="1:133">
      <c r="A14" s="12"/>
      <c r="B14" s="42">
        <v>533</v>
      </c>
      <c r="C14" s="19" t="s">
        <v>29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1017141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1017141</v>
      </c>
      <c r="O14" s="44">
        <f t="shared" si="2"/>
        <v>259.21024464831805</v>
      </c>
      <c r="P14" s="9"/>
    </row>
    <row r="15" spans="1:133">
      <c r="A15" s="12"/>
      <c r="B15" s="42">
        <v>534</v>
      </c>
      <c r="C15" s="19" t="s">
        <v>53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638099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638099</v>
      </c>
      <c r="O15" s="44">
        <f t="shared" si="2"/>
        <v>162.61442405708462</v>
      </c>
      <c r="P15" s="9"/>
    </row>
    <row r="16" spans="1:133">
      <c r="A16" s="12"/>
      <c r="B16" s="42">
        <v>535</v>
      </c>
      <c r="C16" s="19" t="s">
        <v>31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1161092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1161092</v>
      </c>
      <c r="O16" s="44">
        <f t="shared" si="2"/>
        <v>295.89500509683995</v>
      </c>
      <c r="P16" s="9"/>
    </row>
    <row r="17" spans="1:119" ht="15.75">
      <c r="A17" s="26" t="s">
        <v>32</v>
      </c>
      <c r="B17" s="27"/>
      <c r="C17" s="28"/>
      <c r="D17" s="29">
        <f t="shared" ref="D17:M17" si="5">SUM(D18:D18)</f>
        <v>530879</v>
      </c>
      <c r="E17" s="29">
        <f t="shared" si="5"/>
        <v>0</v>
      </c>
      <c r="F17" s="29">
        <f t="shared" si="5"/>
        <v>0</v>
      </c>
      <c r="G17" s="29">
        <f t="shared" si="5"/>
        <v>3900431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4431310</v>
      </c>
      <c r="O17" s="41">
        <f t="shared" si="2"/>
        <v>1129.2838939857288</v>
      </c>
      <c r="P17" s="10"/>
    </row>
    <row r="18" spans="1:119">
      <c r="A18" s="12"/>
      <c r="B18" s="42">
        <v>541</v>
      </c>
      <c r="C18" s="19" t="s">
        <v>54</v>
      </c>
      <c r="D18" s="43">
        <v>530879</v>
      </c>
      <c r="E18" s="43">
        <v>0</v>
      </c>
      <c r="F18" s="43">
        <v>0</v>
      </c>
      <c r="G18" s="43">
        <v>3900431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4431310</v>
      </c>
      <c r="O18" s="44">
        <f t="shared" si="2"/>
        <v>1129.2838939857288</v>
      </c>
      <c r="P18" s="9"/>
    </row>
    <row r="19" spans="1:119" ht="15.75">
      <c r="A19" s="26" t="s">
        <v>34</v>
      </c>
      <c r="B19" s="27"/>
      <c r="C19" s="28"/>
      <c r="D19" s="29">
        <f t="shared" ref="D19:M19" si="6">SUM(D20:D20)</f>
        <v>1257937</v>
      </c>
      <c r="E19" s="29">
        <f t="shared" si="6"/>
        <v>251611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505800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2015348</v>
      </c>
      <c r="O19" s="41">
        <f t="shared" si="2"/>
        <v>513.59531090723749</v>
      </c>
      <c r="P19" s="9"/>
    </row>
    <row r="20" spans="1:119">
      <c r="A20" s="12"/>
      <c r="B20" s="42">
        <v>572</v>
      </c>
      <c r="C20" s="19" t="s">
        <v>55</v>
      </c>
      <c r="D20" s="43">
        <v>1257937</v>
      </c>
      <c r="E20" s="43">
        <v>251611</v>
      </c>
      <c r="F20" s="43">
        <v>0</v>
      </c>
      <c r="G20" s="43">
        <v>0</v>
      </c>
      <c r="H20" s="43">
        <v>0</v>
      </c>
      <c r="I20" s="43">
        <v>505800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2015348</v>
      </c>
      <c r="O20" s="44">
        <f t="shared" si="2"/>
        <v>513.59531090723749</v>
      </c>
      <c r="P20" s="9"/>
    </row>
    <row r="21" spans="1:119" ht="15.75">
      <c r="A21" s="26" t="s">
        <v>56</v>
      </c>
      <c r="B21" s="27"/>
      <c r="C21" s="28"/>
      <c r="D21" s="29">
        <f t="shared" ref="D21:M21" si="7">SUM(D22:D22)</f>
        <v>147350</v>
      </c>
      <c r="E21" s="29">
        <f t="shared" si="7"/>
        <v>5143565</v>
      </c>
      <c r="F21" s="29">
        <f t="shared" si="7"/>
        <v>0</v>
      </c>
      <c r="G21" s="29">
        <f t="shared" si="7"/>
        <v>212959</v>
      </c>
      <c r="H21" s="29">
        <f t="shared" si="7"/>
        <v>0</v>
      </c>
      <c r="I21" s="29">
        <f t="shared" si="7"/>
        <v>118400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5622274</v>
      </c>
      <c r="O21" s="41">
        <f t="shared" si="2"/>
        <v>1432.7915392456678</v>
      </c>
      <c r="P21" s="9"/>
    </row>
    <row r="22" spans="1:119" ht="15.75" thickBot="1">
      <c r="A22" s="12"/>
      <c r="B22" s="42">
        <v>581</v>
      </c>
      <c r="C22" s="19" t="s">
        <v>57</v>
      </c>
      <c r="D22" s="43">
        <v>147350</v>
      </c>
      <c r="E22" s="43">
        <v>5143565</v>
      </c>
      <c r="F22" s="43">
        <v>0</v>
      </c>
      <c r="G22" s="43">
        <v>212959</v>
      </c>
      <c r="H22" s="43">
        <v>0</v>
      </c>
      <c r="I22" s="43">
        <v>118400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5622274</v>
      </c>
      <c r="O22" s="44">
        <f t="shared" si="2"/>
        <v>1432.7915392456678</v>
      </c>
      <c r="P22" s="9"/>
    </row>
    <row r="23" spans="1:119" ht="16.5" thickBot="1">
      <c r="A23" s="13" t="s">
        <v>10</v>
      </c>
      <c r="B23" s="21"/>
      <c r="C23" s="20"/>
      <c r="D23" s="14">
        <f>SUM(D5,D9,D13,D17,D19,D21)</f>
        <v>5977882</v>
      </c>
      <c r="E23" s="14">
        <f t="shared" ref="E23:M23" si="8">SUM(E5,E9,E13,E17,E19,E21)</f>
        <v>5395176</v>
      </c>
      <c r="F23" s="14">
        <f t="shared" si="8"/>
        <v>0</v>
      </c>
      <c r="G23" s="14">
        <f t="shared" si="8"/>
        <v>4113390</v>
      </c>
      <c r="H23" s="14">
        <f t="shared" si="8"/>
        <v>0</v>
      </c>
      <c r="I23" s="14">
        <f t="shared" si="8"/>
        <v>3440532</v>
      </c>
      <c r="J23" s="14">
        <f t="shared" si="8"/>
        <v>0</v>
      </c>
      <c r="K23" s="14">
        <f t="shared" si="8"/>
        <v>241313</v>
      </c>
      <c r="L23" s="14">
        <f t="shared" si="8"/>
        <v>0</v>
      </c>
      <c r="M23" s="14">
        <f t="shared" si="8"/>
        <v>0</v>
      </c>
      <c r="N23" s="14">
        <f t="shared" si="1"/>
        <v>19168293</v>
      </c>
      <c r="O23" s="35">
        <f t="shared" si="2"/>
        <v>4884.8860856269112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68</v>
      </c>
      <c r="M25" s="90"/>
      <c r="N25" s="90"/>
      <c r="O25" s="39">
        <v>3924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1732692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215361</v>
      </c>
      <c r="L5" s="24">
        <f t="shared" si="0"/>
        <v>0</v>
      </c>
      <c r="M5" s="24">
        <f t="shared" si="0"/>
        <v>0</v>
      </c>
      <c r="N5" s="25">
        <f t="shared" ref="N5:N23" si="1">SUM(D5:M5)</f>
        <v>1948053</v>
      </c>
      <c r="O5" s="30">
        <f t="shared" ref="O5:O23" si="2">(N5/O$25)</f>
        <v>497.96855828220856</v>
      </c>
      <c r="P5" s="6"/>
    </row>
    <row r="6" spans="1:133">
      <c r="A6" s="12"/>
      <c r="B6" s="42">
        <v>512</v>
      </c>
      <c r="C6" s="19" t="s">
        <v>19</v>
      </c>
      <c r="D6" s="43">
        <v>501507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501507</v>
      </c>
      <c r="O6" s="44">
        <f t="shared" si="2"/>
        <v>128.19708588957056</v>
      </c>
      <c r="P6" s="9"/>
    </row>
    <row r="7" spans="1:133">
      <c r="A7" s="12"/>
      <c r="B7" s="42">
        <v>513</v>
      </c>
      <c r="C7" s="19" t="s">
        <v>20</v>
      </c>
      <c r="D7" s="43">
        <v>1231185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1231185</v>
      </c>
      <c r="O7" s="44">
        <f t="shared" si="2"/>
        <v>314.72009202453989</v>
      </c>
      <c r="P7" s="9"/>
    </row>
    <row r="8" spans="1:133">
      <c r="A8" s="12"/>
      <c r="B8" s="42">
        <v>518</v>
      </c>
      <c r="C8" s="19" t="s">
        <v>22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215361</v>
      </c>
      <c r="L8" s="43">
        <v>0</v>
      </c>
      <c r="M8" s="43">
        <v>0</v>
      </c>
      <c r="N8" s="43">
        <f t="shared" si="1"/>
        <v>215361</v>
      </c>
      <c r="O8" s="44">
        <f t="shared" si="2"/>
        <v>55.051380368098158</v>
      </c>
      <c r="P8" s="9"/>
    </row>
    <row r="9" spans="1:133" ht="15.75">
      <c r="A9" s="26" t="s">
        <v>24</v>
      </c>
      <c r="B9" s="27"/>
      <c r="C9" s="28"/>
      <c r="D9" s="29">
        <f t="shared" ref="D9:M9" si="3">SUM(D10:D12)</f>
        <v>2144714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2144714</v>
      </c>
      <c r="O9" s="41">
        <f t="shared" si="2"/>
        <v>548.23977505112475</v>
      </c>
      <c r="P9" s="10"/>
    </row>
    <row r="10" spans="1:133">
      <c r="A10" s="12"/>
      <c r="B10" s="42">
        <v>521</v>
      </c>
      <c r="C10" s="19" t="s">
        <v>25</v>
      </c>
      <c r="D10" s="43">
        <v>1526488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1526488</v>
      </c>
      <c r="O10" s="44">
        <f t="shared" si="2"/>
        <v>390.20654396728014</v>
      </c>
      <c r="P10" s="9"/>
    </row>
    <row r="11" spans="1:133">
      <c r="A11" s="12"/>
      <c r="B11" s="42">
        <v>522</v>
      </c>
      <c r="C11" s="19" t="s">
        <v>26</v>
      </c>
      <c r="D11" s="43">
        <v>487540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487540</v>
      </c>
      <c r="O11" s="44">
        <f t="shared" si="2"/>
        <v>124.62678936605317</v>
      </c>
      <c r="P11" s="9"/>
    </row>
    <row r="12" spans="1:133">
      <c r="A12" s="12"/>
      <c r="B12" s="42">
        <v>524</v>
      </c>
      <c r="C12" s="19" t="s">
        <v>27</v>
      </c>
      <c r="D12" s="43">
        <v>130686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130686</v>
      </c>
      <c r="O12" s="44">
        <f t="shared" si="2"/>
        <v>33.406441717791409</v>
      </c>
      <c r="P12" s="9"/>
    </row>
    <row r="13" spans="1:133" ht="15.75">
      <c r="A13" s="26" t="s">
        <v>28</v>
      </c>
      <c r="B13" s="27"/>
      <c r="C13" s="28"/>
      <c r="D13" s="29">
        <f t="shared" ref="D13:M13" si="4">SUM(D14:D16)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3119554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3119554</v>
      </c>
      <c r="O13" s="41">
        <f t="shared" si="2"/>
        <v>797.4320040899795</v>
      </c>
      <c r="P13" s="10"/>
    </row>
    <row r="14" spans="1:133">
      <c r="A14" s="12"/>
      <c r="B14" s="42">
        <v>533</v>
      </c>
      <c r="C14" s="19" t="s">
        <v>29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1234870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1234870</v>
      </c>
      <c r="O14" s="44">
        <f t="shared" si="2"/>
        <v>315.6620654396728</v>
      </c>
      <c r="P14" s="9"/>
    </row>
    <row r="15" spans="1:133">
      <c r="A15" s="12"/>
      <c r="B15" s="42">
        <v>534</v>
      </c>
      <c r="C15" s="19" t="s">
        <v>53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793913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793913</v>
      </c>
      <c r="O15" s="44">
        <f t="shared" si="2"/>
        <v>202.94299591002044</v>
      </c>
      <c r="P15" s="9"/>
    </row>
    <row r="16" spans="1:133">
      <c r="A16" s="12"/>
      <c r="B16" s="42">
        <v>535</v>
      </c>
      <c r="C16" s="19" t="s">
        <v>31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1090771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1090771</v>
      </c>
      <c r="O16" s="44">
        <f t="shared" si="2"/>
        <v>278.82694274028631</v>
      </c>
      <c r="P16" s="9"/>
    </row>
    <row r="17" spans="1:119" ht="15.75">
      <c r="A17" s="26" t="s">
        <v>32</v>
      </c>
      <c r="B17" s="27"/>
      <c r="C17" s="28"/>
      <c r="D17" s="29">
        <f t="shared" ref="D17:M17" si="5">SUM(D18:D18)</f>
        <v>933696</v>
      </c>
      <c r="E17" s="29">
        <f t="shared" si="5"/>
        <v>0</v>
      </c>
      <c r="F17" s="29">
        <f t="shared" si="5"/>
        <v>0</v>
      </c>
      <c r="G17" s="29">
        <f t="shared" si="5"/>
        <v>3723397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4657093</v>
      </c>
      <c r="O17" s="41">
        <f t="shared" si="2"/>
        <v>1190.463445807771</v>
      </c>
      <c r="P17" s="10"/>
    </row>
    <row r="18" spans="1:119">
      <c r="A18" s="12"/>
      <c r="B18" s="42">
        <v>541</v>
      </c>
      <c r="C18" s="19" t="s">
        <v>54</v>
      </c>
      <c r="D18" s="43">
        <v>933696</v>
      </c>
      <c r="E18" s="43">
        <v>0</v>
      </c>
      <c r="F18" s="43">
        <v>0</v>
      </c>
      <c r="G18" s="43">
        <v>3723397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4657093</v>
      </c>
      <c r="O18" s="44">
        <f t="shared" si="2"/>
        <v>1190.463445807771</v>
      </c>
      <c r="P18" s="9"/>
    </row>
    <row r="19" spans="1:119" ht="15.75">
      <c r="A19" s="26" t="s">
        <v>34</v>
      </c>
      <c r="B19" s="27"/>
      <c r="C19" s="28"/>
      <c r="D19" s="29">
        <f t="shared" ref="D19:M19" si="6">SUM(D20:D20)</f>
        <v>1264156</v>
      </c>
      <c r="E19" s="29">
        <f t="shared" si="6"/>
        <v>84317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1348473</v>
      </c>
      <c r="O19" s="41">
        <f t="shared" si="2"/>
        <v>344.70168711656441</v>
      </c>
      <c r="P19" s="9"/>
    </row>
    <row r="20" spans="1:119">
      <c r="A20" s="12"/>
      <c r="B20" s="42">
        <v>572</v>
      </c>
      <c r="C20" s="19" t="s">
        <v>55</v>
      </c>
      <c r="D20" s="43">
        <v>1264156</v>
      </c>
      <c r="E20" s="43">
        <v>84317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1348473</v>
      </c>
      <c r="O20" s="44">
        <f t="shared" si="2"/>
        <v>344.70168711656441</v>
      </c>
      <c r="P20" s="9"/>
    </row>
    <row r="21" spans="1:119" ht="15.75">
      <c r="A21" s="26" t="s">
        <v>56</v>
      </c>
      <c r="B21" s="27"/>
      <c r="C21" s="28"/>
      <c r="D21" s="29">
        <f t="shared" ref="D21:M21" si="7">SUM(D22:D22)</f>
        <v>115250</v>
      </c>
      <c r="E21" s="29">
        <f t="shared" si="7"/>
        <v>417750</v>
      </c>
      <c r="F21" s="29">
        <f t="shared" si="7"/>
        <v>0</v>
      </c>
      <c r="G21" s="29">
        <f t="shared" si="7"/>
        <v>719664</v>
      </c>
      <c r="H21" s="29">
        <f t="shared" si="7"/>
        <v>0</v>
      </c>
      <c r="I21" s="29">
        <f t="shared" si="7"/>
        <v>125800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1378464</v>
      </c>
      <c r="O21" s="41">
        <f t="shared" si="2"/>
        <v>352.3680981595092</v>
      </c>
      <c r="P21" s="9"/>
    </row>
    <row r="22" spans="1:119" ht="15.75" thickBot="1">
      <c r="A22" s="12"/>
      <c r="B22" s="42">
        <v>581</v>
      </c>
      <c r="C22" s="19" t="s">
        <v>57</v>
      </c>
      <c r="D22" s="43">
        <v>115250</v>
      </c>
      <c r="E22" s="43">
        <v>417750</v>
      </c>
      <c r="F22" s="43">
        <v>0</v>
      </c>
      <c r="G22" s="43">
        <v>719664</v>
      </c>
      <c r="H22" s="43">
        <v>0</v>
      </c>
      <c r="I22" s="43">
        <v>125800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1378464</v>
      </c>
      <c r="O22" s="44">
        <f t="shared" si="2"/>
        <v>352.3680981595092</v>
      </c>
      <c r="P22" s="9"/>
    </row>
    <row r="23" spans="1:119" ht="16.5" thickBot="1">
      <c r="A23" s="13" t="s">
        <v>10</v>
      </c>
      <c r="B23" s="21"/>
      <c r="C23" s="20"/>
      <c r="D23" s="14">
        <f>SUM(D5,D9,D13,D17,D19,D21)</f>
        <v>6190508</v>
      </c>
      <c r="E23" s="14">
        <f t="shared" ref="E23:M23" si="8">SUM(E5,E9,E13,E17,E19,E21)</f>
        <v>502067</v>
      </c>
      <c r="F23" s="14">
        <f t="shared" si="8"/>
        <v>0</v>
      </c>
      <c r="G23" s="14">
        <f t="shared" si="8"/>
        <v>4443061</v>
      </c>
      <c r="H23" s="14">
        <f t="shared" si="8"/>
        <v>0</v>
      </c>
      <c r="I23" s="14">
        <f t="shared" si="8"/>
        <v>3245354</v>
      </c>
      <c r="J23" s="14">
        <f t="shared" si="8"/>
        <v>0</v>
      </c>
      <c r="K23" s="14">
        <f t="shared" si="8"/>
        <v>215361</v>
      </c>
      <c r="L23" s="14">
        <f t="shared" si="8"/>
        <v>0</v>
      </c>
      <c r="M23" s="14">
        <f t="shared" si="8"/>
        <v>0</v>
      </c>
      <c r="N23" s="14">
        <f t="shared" si="1"/>
        <v>14596351</v>
      </c>
      <c r="O23" s="35">
        <f t="shared" si="2"/>
        <v>3731.1735685071576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66</v>
      </c>
      <c r="M25" s="90"/>
      <c r="N25" s="90"/>
      <c r="O25" s="39">
        <v>3912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1786127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197628</v>
      </c>
      <c r="L5" s="24">
        <f t="shared" si="0"/>
        <v>0</v>
      </c>
      <c r="M5" s="24">
        <f t="shared" si="0"/>
        <v>0</v>
      </c>
      <c r="N5" s="25">
        <f t="shared" ref="N5:N23" si="1">SUM(D5:M5)</f>
        <v>1983755</v>
      </c>
      <c r="O5" s="30">
        <f t="shared" ref="O5:O23" si="2">(N5/O$25)</f>
        <v>510.09385446130108</v>
      </c>
      <c r="P5" s="6"/>
    </row>
    <row r="6" spans="1:133">
      <c r="A6" s="12"/>
      <c r="B6" s="42">
        <v>512</v>
      </c>
      <c r="C6" s="19" t="s">
        <v>19</v>
      </c>
      <c r="D6" s="43">
        <v>463637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463637</v>
      </c>
      <c r="O6" s="44">
        <f t="shared" si="2"/>
        <v>119.21753664181023</v>
      </c>
      <c r="P6" s="9"/>
    </row>
    <row r="7" spans="1:133">
      <c r="A7" s="12"/>
      <c r="B7" s="42">
        <v>513</v>
      </c>
      <c r="C7" s="19" t="s">
        <v>20</v>
      </c>
      <c r="D7" s="43">
        <v>1322490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1322490</v>
      </c>
      <c r="O7" s="44">
        <f t="shared" si="2"/>
        <v>340.05914116739524</v>
      </c>
      <c r="P7" s="9"/>
    </row>
    <row r="8" spans="1:133">
      <c r="A8" s="12"/>
      <c r="B8" s="42">
        <v>518</v>
      </c>
      <c r="C8" s="19" t="s">
        <v>22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197628</v>
      </c>
      <c r="L8" s="43">
        <v>0</v>
      </c>
      <c r="M8" s="43">
        <v>0</v>
      </c>
      <c r="N8" s="43">
        <f t="shared" si="1"/>
        <v>197628</v>
      </c>
      <c r="O8" s="44">
        <f t="shared" si="2"/>
        <v>50.817176652095654</v>
      </c>
      <c r="P8" s="9"/>
    </row>
    <row r="9" spans="1:133" ht="15.75">
      <c r="A9" s="26" t="s">
        <v>24</v>
      </c>
      <c r="B9" s="27"/>
      <c r="C9" s="28"/>
      <c r="D9" s="29">
        <f t="shared" ref="D9:M9" si="3">SUM(D10:D12)</f>
        <v>2112193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2112193</v>
      </c>
      <c r="O9" s="41">
        <f t="shared" si="2"/>
        <v>543.11982514785291</v>
      </c>
      <c r="P9" s="10"/>
    </row>
    <row r="10" spans="1:133">
      <c r="A10" s="12"/>
      <c r="B10" s="42">
        <v>521</v>
      </c>
      <c r="C10" s="19" t="s">
        <v>25</v>
      </c>
      <c r="D10" s="43">
        <v>1475645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1475645</v>
      </c>
      <c r="O10" s="44">
        <f t="shared" si="2"/>
        <v>379.44073026484955</v>
      </c>
      <c r="P10" s="9"/>
    </row>
    <row r="11" spans="1:133">
      <c r="A11" s="12"/>
      <c r="B11" s="42">
        <v>522</v>
      </c>
      <c r="C11" s="19" t="s">
        <v>26</v>
      </c>
      <c r="D11" s="43">
        <v>490286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490286</v>
      </c>
      <c r="O11" s="44">
        <f t="shared" si="2"/>
        <v>126.06994085883261</v>
      </c>
      <c r="P11" s="9"/>
    </row>
    <row r="12" spans="1:133">
      <c r="A12" s="12"/>
      <c r="B12" s="42">
        <v>524</v>
      </c>
      <c r="C12" s="19" t="s">
        <v>27</v>
      </c>
      <c r="D12" s="43">
        <v>146262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146262</v>
      </c>
      <c r="O12" s="44">
        <f t="shared" si="2"/>
        <v>37.609154024170735</v>
      </c>
      <c r="P12" s="9"/>
    </row>
    <row r="13" spans="1:133" ht="15.75">
      <c r="A13" s="26" t="s">
        <v>28</v>
      </c>
      <c r="B13" s="27"/>
      <c r="C13" s="28"/>
      <c r="D13" s="29">
        <f t="shared" ref="D13:M13" si="4">SUM(D14:D16)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3091058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3091058</v>
      </c>
      <c r="O13" s="41">
        <f t="shared" si="2"/>
        <v>794.82077654924149</v>
      </c>
      <c r="P13" s="10"/>
    </row>
    <row r="14" spans="1:133">
      <c r="A14" s="12"/>
      <c r="B14" s="42">
        <v>533</v>
      </c>
      <c r="C14" s="19" t="s">
        <v>29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1330520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1330520</v>
      </c>
      <c r="O14" s="44">
        <f t="shared" si="2"/>
        <v>342.12393931601952</v>
      </c>
      <c r="P14" s="9"/>
    </row>
    <row r="15" spans="1:133">
      <c r="A15" s="12"/>
      <c r="B15" s="42">
        <v>534</v>
      </c>
      <c r="C15" s="19" t="s">
        <v>53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730793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730793</v>
      </c>
      <c r="O15" s="44">
        <f t="shared" si="2"/>
        <v>187.91283106196965</v>
      </c>
      <c r="P15" s="9"/>
    </row>
    <row r="16" spans="1:133">
      <c r="A16" s="12"/>
      <c r="B16" s="42">
        <v>535</v>
      </c>
      <c r="C16" s="19" t="s">
        <v>31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1029745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1029745</v>
      </c>
      <c r="O16" s="44">
        <f t="shared" si="2"/>
        <v>264.78400617125226</v>
      </c>
      <c r="P16" s="9"/>
    </row>
    <row r="17" spans="1:119" ht="15.75">
      <c r="A17" s="26" t="s">
        <v>32</v>
      </c>
      <c r="B17" s="27"/>
      <c r="C17" s="28"/>
      <c r="D17" s="29">
        <f t="shared" ref="D17:M17" si="5">SUM(D18:D18)</f>
        <v>552795</v>
      </c>
      <c r="E17" s="29">
        <f t="shared" si="5"/>
        <v>0</v>
      </c>
      <c r="F17" s="29">
        <f t="shared" si="5"/>
        <v>0</v>
      </c>
      <c r="G17" s="29">
        <f t="shared" si="5"/>
        <v>3625475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4178270</v>
      </c>
      <c r="O17" s="41">
        <f t="shared" si="2"/>
        <v>1074.3815890974543</v>
      </c>
      <c r="P17" s="10"/>
    </row>
    <row r="18" spans="1:119">
      <c r="A18" s="12"/>
      <c r="B18" s="42">
        <v>541</v>
      </c>
      <c r="C18" s="19" t="s">
        <v>54</v>
      </c>
      <c r="D18" s="43">
        <v>552795</v>
      </c>
      <c r="E18" s="43">
        <v>0</v>
      </c>
      <c r="F18" s="43">
        <v>0</v>
      </c>
      <c r="G18" s="43">
        <v>3625475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4178270</v>
      </c>
      <c r="O18" s="44">
        <f t="shared" si="2"/>
        <v>1074.3815890974543</v>
      </c>
      <c r="P18" s="9"/>
    </row>
    <row r="19" spans="1:119" ht="15.75">
      <c r="A19" s="26" t="s">
        <v>34</v>
      </c>
      <c r="B19" s="27"/>
      <c r="C19" s="28"/>
      <c r="D19" s="29">
        <f t="shared" ref="D19:M19" si="6">SUM(D20:D20)</f>
        <v>1178677</v>
      </c>
      <c r="E19" s="29">
        <f t="shared" si="6"/>
        <v>4382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1183059</v>
      </c>
      <c r="O19" s="41">
        <f t="shared" si="2"/>
        <v>304.2064798148624</v>
      </c>
      <c r="P19" s="9"/>
    </row>
    <row r="20" spans="1:119">
      <c r="A20" s="12"/>
      <c r="B20" s="42">
        <v>572</v>
      </c>
      <c r="C20" s="19" t="s">
        <v>55</v>
      </c>
      <c r="D20" s="43">
        <v>1178677</v>
      </c>
      <c r="E20" s="43">
        <v>4382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1183059</v>
      </c>
      <c r="O20" s="44">
        <f t="shared" si="2"/>
        <v>304.2064798148624</v>
      </c>
      <c r="P20" s="9"/>
    </row>
    <row r="21" spans="1:119" ht="15.75">
      <c r="A21" s="26" t="s">
        <v>56</v>
      </c>
      <c r="B21" s="27"/>
      <c r="C21" s="28"/>
      <c r="D21" s="29">
        <f t="shared" ref="D21:M21" si="7">SUM(D22:D22)</f>
        <v>158650</v>
      </c>
      <c r="E21" s="29">
        <f t="shared" si="7"/>
        <v>279800</v>
      </c>
      <c r="F21" s="29">
        <f t="shared" si="7"/>
        <v>0</v>
      </c>
      <c r="G21" s="29">
        <f t="shared" si="7"/>
        <v>966231</v>
      </c>
      <c r="H21" s="29">
        <f t="shared" si="7"/>
        <v>0</v>
      </c>
      <c r="I21" s="29">
        <f t="shared" si="7"/>
        <v>103700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1508381</v>
      </c>
      <c r="O21" s="41">
        <f t="shared" si="2"/>
        <v>387.85831833376187</v>
      </c>
      <c r="P21" s="9"/>
    </row>
    <row r="22" spans="1:119" ht="15.75" thickBot="1">
      <c r="A22" s="12"/>
      <c r="B22" s="42">
        <v>581</v>
      </c>
      <c r="C22" s="19" t="s">
        <v>57</v>
      </c>
      <c r="D22" s="43">
        <v>158650</v>
      </c>
      <c r="E22" s="43">
        <v>279800</v>
      </c>
      <c r="F22" s="43">
        <v>0</v>
      </c>
      <c r="G22" s="43">
        <v>966231</v>
      </c>
      <c r="H22" s="43">
        <v>0</v>
      </c>
      <c r="I22" s="43">
        <v>103700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1508381</v>
      </c>
      <c r="O22" s="44">
        <f t="shared" si="2"/>
        <v>387.85831833376187</v>
      </c>
      <c r="P22" s="9"/>
    </row>
    <row r="23" spans="1:119" ht="16.5" thickBot="1">
      <c r="A23" s="13" t="s">
        <v>10</v>
      </c>
      <c r="B23" s="21"/>
      <c r="C23" s="20"/>
      <c r="D23" s="14">
        <f>SUM(D5,D9,D13,D17,D19,D21)</f>
        <v>5788442</v>
      </c>
      <c r="E23" s="14">
        <f t="shared" ref="E23:M23" si="8">SUM(E5,E9,E13,E17,E19,E21)</f>
        <v>284182</v>
      </c>
      <c r="F23" s="14">
        <f t="shared" si="8"/>
        <v>0</v>
      </c>
      <c r="G23" s="14">
        <f t="shared" si="8"/>
        <v>4591706</v>
      </c>
      <c r="H23" s="14">
        <f t="shared" si="8"/>
        <v>0</v>
      </c>
      <c r="I23" s="14">
        <f t="shared" si="8"/>
        <v>3194758</v>
      </c>
      <c r="J23" s="14">
        <f t="shared" si="8"/>
        <v>0</v>
      </c>
      <c r="K23" s="14">
        <f t="shared" si="8"/>
        <v>197628</v>
      </c>
      <c r="L23" s="14">
        <f t="shared" si="8"/>
        <v>0</v>
      </c>
      <c r="M23" s="14">
        <f t="shared" si="8"/>
        <v>0</v>
      </c>
      <c r="N23" s="14">
        <f t="shared" si="1"/>
        <v>14056716</v>
      </c>
      <c r="O23" s="35">
        <f t="shared" si="2"/>
        <v>3614.4808434044739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60</v>
      </c>
      <c r="M25" s="90"/>
      <c r="N25" s="90"/>
      <c r="O25" s="39">
        <v>3889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SUM(D6:D8)</f>
        <v>1734469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194555</v>
      </c>
      <c r="L5" s="56">
        <f t="shared" si="0"/>
        <v>0</v>
      </c>
      <c r="M5" s="56">
        <f t="shared" si="0"/>
        <v>0</v>
      </c>
      <c r="N5" s="57">
        <f t="shared" ref="N5:N23" si="1">SUM(D5:M5)</f>
        <v>1929024</v>
      </c>
      <c r="O5" s="58">
        <f t="shared" ref="O5:O23" si="2">(N5/O$25)</f>
        <v>496.27579109853355</v>
      </c>
      <c r="P5" s="59"/>
    </row>
    <row r="6" spans="1:133">
      <c r="A6" s="61"/>
      <c r="B6" s="62">
        <v>512</v>
      </c>
      <c r="C6" s="63" t="s">
        <v>19</v>
      </c>
      <c r="D6" s="64">
        <v>414796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414796</v>
      </c>
      <c r="O6" s="65">
        <f t="shared" si="2"/>
        <v>106.71366092101879</v>
      </c>
      <c r="P6" s="66"/>
    </row>
    <row r="7" spans="1:133">
      <c r="A7" s="61"/>
      <c r="B7" s="62">
        <v>513</v>
      </c>
      <c r="C7" s="63" t="s">
        <v>20</v>
      </c>
      <c r="D7" s="64">
        <v>1319673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1319673</v>
      </c>
      <c r="O7" s="65">
        <f t="shared" si="2"/>
        <v>339.50939027527659</v>
      </c>
      <c r="P7" s="66"/>
    </row>
    <row r="8" spans="1:133">
      <c r="A8" s="61"/>
      <c r="B8" s="62">
        <v>518</v>
      </c>
      <c r="C8" s="63" t="s">
        <v>22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194555</v>
      </c>
      <c r="L8" s="64">
        <v>0</v>
      </c>
      <c r="M8" s="64">
        <v>0</v>
      </c>
      <c r="N8" s="64">
        <f t="shared" si="1"/>
        <v>194555</v>
      </c>
      <c r="O8" s="65">
        <f t="shared" si="2"/>
        <v>50.05273990223823</v>
      </c>
      <c r="P8" s="66"/>
    </row>
    <row r="9" spans="1:133" ht="15.75">
      <c r="A9" s="67" t="s">
        <v>24</v>
      </c>
      <c r="B9" s="68"/>
      <c r="C9" s="69"/>
      <c r="D9" s="70">
        <f t="shared" ref="D9:M9" si="3">SUM(D10:D12)</f>
        <v>2155976</v>
      </c>
      <c r="E9" s="70">
        <f t="shared" si="3"/>
        <v>0</v>
      </c>
      <c r="F9" s="70">
        <f t="shared" si="3"/>
        <v>0</v>
      </c>
      <c r="G9" s="70">
        <f t="shared" si="3"/>
        <v>0</v>
      </c>
      <c r="H9" s="70">
        <f t="shared" si="3"/>
        <v>0</v>
      </c>
      <c r="I9" s="70">
        <f t="shared" si="3"/>
        <v>0</v>
      </c>
      <c r="J9" s="70">
        <f t="shared" si="3"/>
        <v>0</v>
      </c>
      <c r="K9" s="70">
        <f t="shared" si="3"/>
        <v>0</v>
      </c>
      <c r="L9" s="70">
        <f t="shared" si="3"/>
        <v>0</v>
      </c>
      <c r="M9" s="70">
        <f t="shared" si="3"/>
        <v>0</v>
      </c>
      <c r="N9" s="71">
        <f t="shared" si="1"/>
        <v>2155976</v>
      </c>
      <c r="O9" s="72">
        <f t="shared" si="2"/>
        <v>554.66323642912266</v>
      </c>
      <c r="P9" s="73"/>
    </row>
    <row r="10" spans="1:133">
      <c r="A10" s="61"/>
      <c r="B10" s="62">
        <v>521</v>
      </c>
      <c r="C10" s="63" t="s">
        <v>25</v>
      </c>
      <c r="D10" s="64">
        <v>1509202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1509202</v>
      </c>
      <c r="O10" s="65">
        <f t="shared" si="2"/>
        <v>388.2691021353229</v>
      </c>
      <c r="P10" s="66"/>
    </row>
    <row r="11" spans="1:133">
      <c r="A11" s="61"/>
      <c r="B11" s="62">
        <v>522</v>
      </c>
      <c r="C11" s="63" t="s">
        <v>26</v>
      </c>
      <c r="D11" s="64">
        <v>480155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480155</v>
      </c>
      <c r="O11" s="65">
        <f t="shared" si="2"/>
        <v>123.52842809364549</v>
      </c>
      <c r="P11" s="66"/>
    </row>
    <row r="12" spans="1:133">
      <c r="A12" s="61"/>
      <c r="B12" s="62">
        <v>524</v>
      </c>
      <c r="C12" s="63" t="s">
        <v>27</v>
      </c>
      <c r="D12" s="64">
        <v>166619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166619</v>
      </c>
      <c r="O12" s="65">
        <f t="shared" si="2"/>
        <v>42.865706200154364</v>
      </c>
      <c r="P12" s="66"/>
    </row>
    <row r="13" spans="1:133" ht="15.75">
      <c r="A13" s="67" t="s">
        <v>28</v>
      </c>
      <c r="B13" s="68"/>
      <c r="C13" s="69"/>
      <c r="D13" s="70">
        <f t="shared" ref="D13:M13" si="4">SUM(D14:D16)</f>
        <v>0</v>
      </c>
      <c r="E13" s="70">
        <f t="shared" si="4"/>
        <v>0</v>
      </c>
      <c r="F13" s="70">
        <f t="shared" si="4"/>
        <v>0</v>
      </c>
      <c r="G13" s="70">
        <f t="shared" si="4"/>
        <v>0</v>
      </c>
      <c r="H13" s="70">
        <f t="shared" si="4"/>
        <v>0</v>
      </c>
      <c r="I13" s="70">
        <f t="shared" si="4"/>
        <v>3144768</v>
      </c>
      <c r="J13" s="70">
        <f t="shared" si="4"/>
        <v>0</v>
      </c>
      <c r="K13" s="70">
        <f t="shared" si="4"/>
        <v>0</v>
      </c>
      <c r="L13" s="70">
        <f t="shared" si="4"/>
        <v>0</v>
      </c>
      <c r="M13" s="70">
        <f t="shared" si="4"/>
        <v>0</v>
      </c>
      <c r="N13" s="71">
        <f t="shared" si="1"/>
        <v>3144768</v>
      </c>
      <c r="O13" s="72">
        <f t="shared" si="2"/>
        <v>809.04759454592227</v>
      </c>
      <c r="P13" s="73"/>
    </row>
    <row r="14" spans="1:133">
      <c r="A14" s="61"/>
      <c r="B14" s="62">
        <v>533</v>
      </c>
      <c r="C14" s="63" t="s">
        <v>29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1357054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1357054</v>
      </c>
      <c r="O14" s="65">
        <f t="shared" si="2"/>
        <v>349.12631849755593</v>
      </c>
      <c r="P14" s="66"/>
    </row>
    <row r="15" spans="1:133">
      <c r="A15" s="61"/>
      <c r="B15" s="62">
        <v>534</v>
      </c>
      <c r="C15" s="63" t="s">
        <v>53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768853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768853</v>
      </c>
      <c r="O15" s="65">
        <f t="shared" si="2"/>
        <v>197.80113197838949</v>
      </c>
      <c r="P15" s="66"/>
    </row>
    <row r="16" spans="1:133">
      <c r="A16" s="61"/>
      <c r="B16" s="62">
        <v>535</v>
      </c>
      <c r="C16" s="63" t="s">
        <v>31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1018861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1018861</v>
      </c>
      <c r="O16" s="65">
        <f t="shared" si="2"/>
        <v>262.12014406997685</v>
      </c>
      <c r="P16" s="66"/>
    </row>
    <row r="17" spans="1:119" ht="15.75">
      <c r="A17" s="67" t="s">
        <v>32</v>
      </c>
      <c r="B17" s="68"/>
      <c r="C17" s="69"/>
      <c r="D17" s="70">
        <f t="shared" ref="D17:M17" si="5">SUM(D18:D18)</f>
        <v>662304</v>
      </c>
      <c r="E17" s="70">
        <f t="shared" si="5"/>
        <v>0</v>
      </c>
      <c r="F17" s="70">
        <f t="shared" si="5"/>
        <v>0</v>
      </c>
      <c r="G17" s="70">
        <f t="shared" si="5"/>
        <v>6180572</v>
      </c>
      <c r="H17" s="70">
        <f t="shared" si="5"/>
        <v>0</v>
      </c>
      <c r="I17" s="70">
        <f t="shared" si="5"/>
        <v>0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0">
        <f t="shared" si="1"/>
        <v>6842876</v>
      </c>
      <c r="O17" s="72">
        <f t="shared" si="2"/>
        <v>1760.4517622845383</v>
      </c>
      <c r="P17" s="73"/>
    </row>
    <row r="18" spans="1:119">
      <c r="A18" s="61"/>
      <c r="B18" s="62">
        <v>541</v>
      </c>
      <c r="C18" s="63" t="s">
        <v>54</v>
      </c>
      <c r="D18" s="64">
        <v>662304</v>
      </c>
      <c r="E18" s="64">
        <v>0</v>
      </c>
      <c r="F18" s="64">
        <v>0</v>
      </c>
      <c r="G18" s="64">
        <v>6180572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6842876</v>
      </c>
      <c r="O18" s="65">
        <f t="shared" si="2"/>
        <v>1760.4517622845383</v>
      </c>
      <c r="P18" s="66"/>
    </row>
    <row r="19" spans="1:119" ht="15.75">
      <c r="A19" s="67" t="s">
        <v>34</v>
      </c>
      <c r="B19" s="68"/>
      <c r="C19" s="69"/>
      <c r="D19" s="70">
        <f t="shared" ref="D19:M19" si="6">SUM(D20:D20)</f>
        <v>1245120</v>
      </c>
      <c r="E19" s="70">
        <f t="shared" si="6"/>
        <v>507969</v>
      </c>
      <c r="F19" s="70">
        <f t="shared" si="6"/>
        <v>0</v>
      </c>
      <c r="G19" s="70">
        <f t="shared" si="6"/>
        <v>0</v>
      </c>
      <c r="H19" s="70">
        <f t="shared" si="6"/>
        <v>0</v>
      </c>
      <c r="I19" s="70">
        <f t="shared" si="6"/>
        <v>0</v>
      </c>
      <c r="J19" s="70">
        <f t="shared" si="6"/>
        <v>0</v>
      </c>
      <c r="K19" s="70">
        <f t="shared" si="6"/>
        <v>0</v>
      </c>
      <c r="L19" s="70">
        <f t="shared" si="6"/>
        <v>0</v>
      </c>
      <c r="M19" s="70">
        <f t="shared" si="6"/>
        <v>0</v>
      </c>
      <c r="N19" s="70">
        <f t="shared" si="1"/>
        <v>1753089</v>
      </c>
      <c r="O19" s="72">
        <f t="shared" si="2"/>
        <v>451.01337792642141</v>
      </c>
      <c r="P19" s="66"/>
    </row>
    <row r="20" spans="1:119">
      <c r="A20" s="61"/>
      <c r="B20" s="62">
        <v>572</v>
      </c>
      <c r="C20" s="63" t="s">
        <v>55</v>
      </c>
      <c r="D20" s="64">
        <v>1245120</v>
      </c>
      <c r="E20" s="64">
        <v>507969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1753089</v>
      </c>
      <c r="O20" s="65">
        <f t="shared" si="2"/>
        <v>451.01337792642141</v>
      </c>
      <c r="P20" s="66"/>
    </row>
    <row r="21" spans="1:119" ht="15.75">
      <c r="A21" s="67" t="s">
        <v>56</v>
      </c>
      <c r="B21" s="68"/>
      <c r="C21" s="69"/>
      <c r="D21" s="70">
        <f t="shared" ref="D21:M21" si="7">SUM(D22:D22)</f>
        <v>94400</v>
      </c>
      <c r="E21" s="70">
        <f t="shared" si="7"/>
        <v>242000</v>
      </c>
      <c r="F21" s="70">
        <f t="shared" si="7"/>
        <v>0</v>
      </c>
      <c r="G21" s="70">
        <f t="shared" si="7"/>
        <v>200000</v>
      </c>
      <c r="H21" s="70">
        <f t="shared" si="7"/>
        <v>0</v>
      </c>
      <c r="I21" s="70">
        <f t="shared" si="7"/>
        <v>126500</v>
      </c>
      <c r="J21" s="70">
        <f t="shared" si="7"/>
        <v>0</v>
      </c>
      <c r="K21" s="70">
        <f t="shared" si="7"/>
        <v>0</v>
      </c>
      <c r="L21" s="70">
        <f t="shared" si="7"/>
        <v>0</v>
      </c>
      <c r="M21" s="70">
        <f t="shared" si="7"/>
        <v>0</v>
      </c>
      <c r="N21" s="70">
        <f t="shared" si="1"/>
        <v>662900</v>
      </c>
      <c r="O21" s="72">
        <f t="shared" si="2"/>
        <v>170.54283509133006</v>
      </c>
      <c r="P21" s="66"/>
    </row>
    <row r="22" spans="1:119" ht="15.75" thickBot="1">
      <c r="A22" s="61"/>
      <c r="B22" s="62">
        <v>581</v>
      </c>
      <c r="C22" s="63" t="s">
        <v>57</v>
      </c>
      <c r="D22" s="64">
        <v>94400</v>
      </c>
      <c r="E22" s="64">
        <v>242000</v>
      </c>
      <c r="F22" s="64">
        <v>0</v>
      </c>
      <c r="G22" s="64">
        <v>200000</v>
      </c>
      <c r="H22" s="64">
        <v>0</v>
      </c>
      <c r="I22" s="64">
        <v>126500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662900</v>
      </c>
      <c r="O22" s="65">
        <f t="shared" si="2"/>
        <v>170.54283509133006</v>
      </c>
      <c r="P22" s="66"/>
    </row>
    <row r="23" spans="1:119" ht="16.5" thickBot="1">
      <c r="A23" s="74" t="s">
        <v>10</v>
      </c>
      <c r="B23" s="75"/>
      <c r="C23" s="76"/>
      <c r="D23" s="77">
        <f>SUM(D5,D9,D13,D17,D19,D21)</f>
        <v>5892269</v>
      </c>
      <c r="E23" s="77">
        <f t="shared" ref="E23:M23" si="8">SUM(E5,E9,E13,E17,E19,E21)</f>
        <v>749969</v>
      </c>
      <c r="F23" s="77">
        <f t="shared" si="8"/>
        <v>0</v>
      </c>
      <c r="G23" s="77">
        <f t="shared" si="8"/>
        <v>6380572</v>
      </c>
      <c r="H23" s="77">
        <f t="shared" si="8"/>
        <v>0</v>
      </c>
      <c r="I23" s="77">
        <f t="shared" si="8"/>
        <v>3271268</v>
      </c>
      <c r="J23" s="77">
        <f t="shared" si="8"/>
        <v>0</v>
      </c>
      <c r="K23" s="77">
        <f t="shared" si="8"/>
        <v>194555</v>
      </c>
      <c r="L23" s="77">
        <f t="shared" si="8"/>
        <v>0</v>
      </c>
      <c r="M23" s="77">
        <f t="shared" si="8"/>
        <v>0</v>
      </c>
      <c r="N23" s="77">
        <f t="shared" si="1"/>
        <v>16488633</v>
      </c>
      <c r="O23" s="78">
        <f t="shared" si="2"/>
        <v>4241.9945973758686</v>
      </c>
      <c r="P23" s="59"/>
      <c r="Q23" s="79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</row>
    <row r="24" spans="1:119">
      <c r="A24" s="81"/>
      <c r="B24" s="82"/>
      <c r="C24" s="82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4"/>
    </row>
    <row r="25" spans="1:119">
      <c r="A25" s="85"/>
      <c r="B25" s="86"/>
      <c r="C25" s="86"/>
      <c r="D25" s="87"/>
      <c r="E25" s="87"/>
      <c r="F25" s="87"/>
      <c r="G25" s="87"/>
      <c r="H25" s="87"/>
      <c r="I25" s="87"/>
      <c r="J25" s="87"/>
      <c r="K25" s="87"/>
      <c r="L25" s="114" t="s">
        <v>58</v>
      </c>
      <c r="M25" s="114"/>
      <c r="N25" s="114"/>
      <c r="O25" s="88">
        <v>3887</v>
      </c>
    </row>
    <row r="26" spans="1:119">
      <c r="A26" s="115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7"/>
    </row>
    <row r="27" spans="1:119" ht="15.75" customHeight="1" thickBot="1">
      <c r="A27" s="118" t="s">
        <v>43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20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2023-11-10T17:46:21Z</cp:lastPrinted>
  <dcterms:created xsi:type="dcterms:W3CDTF">2000-08-31T21:26:31Z</dcterms:created>
  <dcterms:modified xsi:type="dcterms:W3CDTF">2023-11-10T17:46:58Z</dcterms:modified>
</cp:coreProperties>
</file>