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Expenditures\"/>
    </mc:Choice>
  </mc:AlternateContent>
  <bookViews>
    <workbookView xWindow="360" yWindow="315" windowWidth="15480" windowHeight="6090" tabRatio="786"/>
  </bookViews>
  <sheets>
    <sheet name="2022" sheetId="48" r:id="rId1"/>
    <sheet name="2021" sheetId="47" r:id="rId2"/>
    <sheet name="2020" sheetId="46" r:id="rId3"/>
    <sheet name="2019" sheetId="45" r:id="rId4"/>
    <sheet name="2018" sheetId="44" r:id="rId5"/>
    <sheet name="2017" sheetId="43" r:id="rId6"/>
    <sheet name="2016" sheetId="42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  <sheet name="2007" sheetId="41" r:id="rId16"/>
  </sheets>
  <definedNames>
    <definedName name="_xlnm.Print_Area" localSheetId="15">'2007'!$A$1:$O$27</definedName>
    <definedName name="_xlnm.Print_Area" localSheetId="14">'2008'!$A$1:$O$27</definedName>
    <definedName name="_xlnm.Print_Area" localSheetId="13">'2009'!$A$1:$O$25</definedName>
    <definedName name="_xlnm.Print_Area" localSheetId="12">'2010'!$A$1:$O$24</definedName>
    <definedName name="_xlnm.Print_Area" localSheetId="11">'2011'!$A$1:$O$26</definedName>
    <definedName name="_xlnm.Print_Area" localSheetId="10">'2012'!$A$1:$O$27</definedName>
    <definedName name="_xlnm.Print_Area" localSheetId="9">'2013'!$A$1:$O$30</definedName>
    <definedName name="_xlnm.Print_Area" localSheetId="8">'2014'!$A$1:$O$32</definedName>
    <definedName name="_xlnm.Print_Area" localSheetId="7">'2015'!$A$1:$O$32</definedName>
    <definedName name="_xlnm.Print_Area" localSheetId="6">'2016'!$A$1:$O$32</definedName>
    <definedName name="_xlnm.Print_Area" localSheetId="5">'2017'!$A$1:$O$32</definedName>
    <definedName name="_xlnm.Print_Area" localSheetId="4">'2018'!$A$1:$O$33</definedName>
    <definedName name="_xlnm.Print_Area" localSheetId="3">'2019'!$A$1:$O$30</definedName>
    <definedName name="_xlnm.Print_Area" localSheetId="2">'2020'!$A$1:$O$33</definedName>
    <definedName name="_xlnm.Print_Area" localSheetId="1">'2021'!$A$1:$P$35</definedName>
    <definedName name="_xlnm.Print_Area" localSheetId="0">'2022'!$A$1:$P$32</definedName>
    <definedName name="_xlnm.Print_Titles" localSheetId="15">'2007'!$1:$4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E28" i="48" l="1"/>
  <c r="F28" i="48"/>
  <c r="G28" i="48"/>
  <c r="H28" i="48"/>
  <c r="I28" i="48"/>
  <c r="J28" i="48"/>
  <c r="K28" i="48"/>
  <c r="L28" i="48"/>
  <c r="M28" i="48"/>
  <c r="N28" i="48"/>
  <c r="D28" i="48"/>
  <c r="O27" i="48" l="1"/>
  <c r="P27" i="48" s="1"/>
  <c r="N26" i="48"/>
  <c r="M26" i="48"/>
  <c r="L26" i="48"/>
  <c r="K26" i="48"/>
  <c r="J26" i="48"/>
  <c r="I26" i="48"/>
  <c r="H26" i="48"/>
  <c r="G26" i="48"/>
  <c r="F26" i="48"/>
  <c r="E26" i="48"/>
  <c r="D26" i="48"/>
  <c r="O25" i="48"/>
  <c r="P25" i="48" s="1"/>
  <c r="N24" i="48"/>
  <c r="M24" i="48"/>
  <c r="L24" i="48"/>
  <c r="K24" i="48"/>
  <c r="J24" i="48"/>
  <c r="I24" i="48"/>
  <c r="H24" i="48"/>
  <c r="G24" i="48"/>
  <c r="F24" i="48"/>
  <c r="E24" i="48"/>
  <c r="D24" i="48"/>
  <c r="O23" i="48"/>
  <c r="P23" i="48" s="1"/>
  <c r="N22" i="48"/>
  <c r="M22" i="48"/>
  <c r="L22" i="48"/>
  <c r="K22" i="48"/>
  <c r="J22" i="48"/>
  <c r="I22" i="48"/>
  <c r="H22" i="48"/>
  <c r="G22" i="48"/>
  <c r="F22" i="48"/>
  <c r="E22" i="48"/>
  <c r="D22" i="48"/>
  <c r="O21" i="48"/>
  <c r="P21" i="48" s="1"/>
  <c r="N20" i="48"/>
  <c r="M20" i="48"/>
  <c r="L20" i="48"/>
  <c r="K20" i="48"/>
  <c r="J20" i="48"/>
  <c r="I20" i="48"/>
  <c r="H20" i="48"/>
  <c r="G20" i="48"/>
  <c r="F20" i="48"/>
  <c r="E20" i="48"/>
  <c r="D20" i="48"/>
  <c r="O19" i="48"/>
  <c r="P19" i="48" s="1"/>
  <c r="O18" i="48"/>
  <c r="P18" i="48" s="1"/>
  <c r="O17" i="48"/>
  <c r="P17" i="48" s="1"/>
  <c r="N16" i="48"/>
  <c r="M16" i="48"/>
  <c r="L16" i="48"/>
  <c r="K16" i="48"/>
  <c r="J16" i="48"/>
  <c r="I16" i="48"/>
  <c r="H16" i="48"/>
  <c r="G16" i="48"/>
  <c r="F16" i="48"/>
  <c r="E16" i="48"/>
  <c r="D16" i="48"/>
  <c r="O15" i="48"/>
  <c r="P15" i="48" s="1"/>
  <c r="O14" i="48"/>
  <c r="P14" i="48" s="1"/>
  <c r="N13" i="48"/>
  <c r="M13" i="48"/>
  <c r="L13" i="48"/>
  <c r="K13" i="48"/>
  <c r="J13" i="48"/>
  <c r="I13" i="48"/>
  <c r="H13" i="48"/>
  <c r="G13" i="48"/>
  <c r="F13" i="48"/>
  <c r="E13" i="48"/>
  <c r="D13" i="48"/>
  <c r="O12" i="48"/>
  <c r="P12" i="48" s="1"/>
  <c r="O11" i="48"/>
  <c r="P11" i="48" s="1"/>
  <c r="O10" i="48"/>
  <c r="P10" i="48" s="1"/>
  <c r="O9" i="48"/>
  <c r="P9" i="48" s="1"/>
  <c r="O8" i="48"/>
  <c r="P8" i="48" s="1"/>
  <c r="O7" i="48"/>
  <c r="P7" i="48" s="1"/>
  <c r="O6" i="48"/>
  <c r="P6" i="48" s="1"/>
  <c r="N5" i="48"/>
  <c r="M5" i="48"/>
  <c r="L5" i="48"/>
  <c r="K5" i="48"/>
  <c r="J5" i="48"/>
  <c r="I5" i="48"/>
  <c r="H5" i="48"/>
  <c r="G5" i="48"/>
  <c r="F5" i="48"/>
  <c r="E5" i="48"/>
  <c r="D5" i="48"/>
  <c r="O26" i="48" l="1"/>
  <c r="P26" i="48" s="1"/>
  <c r="O24" i="48"/>
  <c r="P24" i="48" s="1"/>
  <c r="O22" i="48"/>
  <c r="P22" i="48" s="1"/>
  <c r="O20" i="48"/>
  <c r="P20" i="48" s="1"/>
  <c r="O16" i="48"/>
  <c r="P16" i="48" s="1"/>
  <c r="O13" i="48"/>
  <c r="P13" i="48" s="1"/>
  <c r="O5" i="48"/>
  <c r="P5" i="48" s="1"/>
  <c r="O30" i="47"/>
  <c r="P30" i="47" s="1"/>
  <c r="N29" i="47"/>
  <c r="M29" i="47"/>
  <c r="L29" i="47"/>
  <c r="L31" i="47" s="1"/>
  <c r="K29" i="47"/>
  <c r="J29" i="47"/>
  <c r="I29" i="47"/>
  <c r="H29" i="47"/>
  <c r="G29" i="47"/>
  <c r="F29" i="47"/>
  <c r="E29" i="47"/>
  <c r="D29" i="47"/>
  <c r="O28" i="47"/>
  <c r="P28" i="47"/>
  <c r="N27" i="47"/>
  <c r="M27" i="47"/>
  <c r="O27" i="47" s="1"/>
  <c r="P27" i="47" s="1"/>
  <c r="L27" i="47"/>
  <c r="K27" i="47"/>
  <c r="J27" i="47"/>
  <c r="I27" i="47"/>
  <c r="H27" i="47"/>
  <c r="G27" i="47"/>
  <c r="F27" i="47"/>
  <c r="E27" i="47"/>
  <c r="D27" i="47"/>
  <c r="O26" i="47"/>
  <c r="P26" i="47" s="1"/>
  <c r="N25" i="47"/>
  <c r="M25" i="47"/>
  <c r="L25" i="47"/>
  <c r="K25" i="47"/>
  <c r="J25" i="47"/>
  <c r="I25" i="47"/>
  <c r="H25" i="47"/>
  <c r="G25" i="47"/>
  <c r="F25" i="47"/>
  <c r="E25" i="47"/>
  <c r="D25" i="47"/>
  <c r="O24" i="47"/>
  <c r="P24" i="47"/>
  <c r="N23" i="47"/>
  <c r="M23" i="47"/>
  <c r="L23" i="47"/>
  <c r="K23" i="47"/>
  <c r="J23" i="47"/>
  <c r="I23" i="47"/>
  <c r="H23" i="47"/>
  <c r="G23" i="47"/>
  <c r="F23" i="47"/>
  <c r="E23" i="47"/>
  <c r="O23" i="47" s="1"/>
  <c r="P23" i="47" s="1"/>
  <c r="D23" i="47"/>
  <c r="O22" i="47"/>
  <c r="P22" i="47" s="1"/>
  <c r="O21" i="47"/>
  <c r="P21" i="47" s="1"/>
  <c r="N20" i="47"/>
  <c r="M20" i="47"/>
  <c r="L20" i="47"/>
  <c r="K20" i="47"/>
  <c r="J20" i="47"/>
  <c r="I20" i="47"/>
  <c r="H20" i="47"/>
  <c r="H31" i="47" s="1"/>
  <c r="G20" i="47"/>
  <c r="F20" i="47"/>
  <c r="F31" i="47" s="1"/>
  <c r="E20" i="47"/>
  <c r="D20" i="47"/>
  <c r="O19" i="47"/>
  <c r="P19" i="47"/>
  <c r="O18" i="47"/>
  <c r="P18" i="47" s="1"/>
  <c r="O17" i="47"/>
  <c r="P17" i="47" s="1"/>
  <c r="N16" i="47"/>
  <c r="M16" i="47"/>
  <c r="L16" i="47"/>
  <c r="K16" i="47"/>
  <c r="O16" i="47" s="1"/>
  <c r="P16" i="47" s="1"/>
  <c r="J16" i="47"/>
  <c r="I16" i="47"/>
  <c r="H16" i="47"/>
  <c r="G16" i="47"/>
  <c r="F16" i="47"/>
  <c r="E16" i="47"/>
  <c r="D16" i="47"/>
  <c r="O15" i="47"/>
  <c r="P15" i="47" s="1"/>
  <c r="O14" i="47"/>
  <c r="P14" i="47" s="1"/>
  <c r="N13" i="47"/>
  <c r="M13" i="47"/>
  <c r="L13" i="47"/>
  <c r="K13" i="47"/>
  <c r="J13" i="47"/>
  <c r="I13" i="47"/>
  <c r="H13" i="47"/>
  <c r="G13" i="47"/>
  <c r="F13" i="47"/>
  <c r="E13" i="47"/>
  <c r="D13" i="47"/>
  <c r="D31" i="47" s="1"/>
  <c r="O12" i="47"/>
  <c r="P12" i="47"/>
  <c r="O11" i="47"/>
  <c r="P11" i="47"/>
  <c r="O10" i="47"/>
  <c r="P10" i="47"/>
  <c r="O9" i="47"/>
  <c r="P9" i="47" s="1"/>
  <c r="O8" i="47"/>
  <c r="P8" i="47" s="1"/>
  <c r="O7" i="47"/>
  <c r="P7" i="47"/>
  <c r="O6" i="47"/>
  <c r="P6" i="47"/>
  <c r="N5" i="47"/>
  <c r="N31" i="47" s="1"/>
  <c r="M5" i="47"/>
  <c r="M31" i="47" s="1"/>
  <c r="L5" i="47"/>
  <c r="K5" i="47"/>
  <c r="K31" i="47" s="1"/>
  <c r="J5" i="47"/>
  <c r="J31" i="47" s="1"/>
  <c r="I5" i="47"/>
  <c r="I31" i="47" s="1"/>
  <c r="H5" i="47"/>
  <c r="G5" i="47"/>
  <c r="G31" i="47" s="1"/>
  <c r="F5" i="47"/>
  <c r="E5" i="47"/>
  <c r="E31" i="47" s="1"/>
  <c r="D5" i="47"/>
  <c r="E29" i="46"/>
  <c r="N28" i="46"/>
  <c r="O28" i="46" s="1"/>
  <c r="M27" i="46"/>
  <c r="N27" i="46" s="1"/>
  <c r="O27" i="46" s="1"/>
  <c r="L27" i="46"/>
  <c r="K27" i="46"/>
  <c r="J27" i="46"/>
  <c r="I27" i="46"/>
  <c r="H27" i="46"/>
  <c r="G27" i="46"/>
  <c r="F27" i="46"/>
  <c r="E27" i="46"/>
  <c r="D27" i="46"/>
  <c r="N26" i="46"/>
  <c r="O26" i="46" s="1"/>
  <c r="M25" i="46"/>
  <c r="N25" i="46" s="1"/>
  <c r="O25" i="46" s="1"/>
  <c r="L25" i="46"/>
  <c r="K25" i="46"/>
  <c r="J25" i="46"/>
  <c r="I25" i="46"/>
  <c r="H25" i="46"/>
  <c r="G25" i="46"/>
  <c r="F25" i="46"/>
  <c r="E25" i="46"/>
  <c r="D25" i="46"/>
  <c r="N24" i="46"/>
  <c r="O24" i="46" s="1"/>
  <c r="M23" i="46"/>
  <c r="N23" i="46" s="1"/>
  <c r="O23" i="46" s="1"/>
  <c r="L23" i="46"/>
  <c r="K23" i="46"/>
  <c r="J23" i="46"/>
  <c r="I23" i="46"/>
  <c r="H23" i="46"/>
  <c r="G23" i="46"/>
  <c r="F23" i="46"/>
  <c r="E23" i="46"/>
  <c r="D23" i="46"/>
  <c r="N22" i="46"/>
  <c r="O22" i="46" s="1"/>
  <c r="N21" i="46"/>
  <c r="O21" i="46" s="1"/>
  <c r="M20" i="46"/>
  <c r="L20" i="46"/>
  <c r="K20" i="46"/>
  <c r="J20" i="46"/>
  <c r="I20" i="46"/>
  <c r="H20" i="46"/>
  <c r="G20" i="46"/>
  <c r="F20" i="46"/>
  <c r="E20" i="46"/>
  <c r="D20" i="46"/>
  <c r="N19" i="46"/>
  <c r="O19" i="46" s="1"/>
  <c r="N18" i="46"/>
  <c r="O18" i="46" s="1"/>
  <c r="N17" i="46"/>
  <c r="O17" i="46" s="1"/>
  <c r="M16" i="46"/>
  <c r="L16" i="46"/>
  <c r="L29" i="46" s="1"/>
  <c r="K16" i="46"/>
  <c r="J16" i="46"/>
  <c r="I16" i="46"/>
  <c r="H16" i="46"/>
  <c r="G16" i="46"/>
  <c r="F16" i="46"/>
  <c r="E16" i="46"/>
  <c r="D16" i="46"/>
  <c r="N15" i="46"/>
  <c r="O15" i="46" s="1"/>
  <c r="N14" i="46"/>
  <c r="O14" i="46"/>
  <c r="M13" i="46"/>
  <c r="L13" i="46"/>
  <c r="K13" i="46"/>
  <c r="J13" i="46"/>
  <c r="I13" i="46"/>
  <c r="N13" i="46" s="1"/>
  <c r="O13" i="46" s="1"/>
  <c r="H13" i="46"/>
  <c r="G13" i="46"/>
  <c r="F13" i="46"/>
  <c r="E13" i="46"/>
  <c r="D13" i="46"/>
  <c r="N12" i="46"/>
  <c r="O12" i="46"/>
  <c r="N11" i="46"/>
  <c r="O11" i="46" s="1"/>
  <c r="N10" i="46"/>
  <c r="O10" i="46" s="1"/>
  <c r="N9" i="46"/>
  <c r="O9" i="46" s="1"/>
  <c r="N8" i="46"/>
  <c r="O8" i="46" s="1"/>
  <c r="N7" i="46"/>
  <c r="O7" i="46" s="1"/>
  <c r="N6" i="46"/>
  <c r="O6" i="46"/>
  <c r="M5" i="46"/>
  <c r="M29" i="46" s="1"/>
  <c r="L5" i="46"/>
  <c r="K5" i="46"/>
  <c r="K29" i="46" s="1"/>
  <c r="J5" i="46"/>
  <c r="J29" i="46" s="1"/>
  <c r="I5" i="46"/>
  <c r="I29" i="46" s="1"/>
  <c r="H5" i="46"/>
  <c r="H29" i="46" s="1"/>
  <c r="G5" i="46"/>
  <c r="G29" i="46" s="1"/>
  <c r="F5" i="46"/>
  <c r="F29" i="46" s="1"/>
  <c r="E5" i="46"/>
  <c r="D5" i="46"/>
  <c r="D29" i="46" s="1"/>
  <c r="I26" i="45"/>
  <c r="N25" i="45"/>
  <c r="O25" i="45" s="1"/>
  <c r="M24" i="45"/>
  <c r="L24" i="45"/>
  <c r="K24" i="45"/>
  <c r="J24" i="45"/>
  <c r="I24" i="45"/>
  <c r="H24" i="45"/>
  <c r="G24" i="45"/>
  <c r="N24" i="45" s="1"/>
  <c r="O24" i="45" s="1"/>
  <c r="F24" i="45"/>
  <c r="E24" i="45"/>
  <c r="D24" i="45"/>
  <c r="N23" i="45"/>
  <c r="O23" i="45" s="1"/>
  <c r="M22" i="45"/>
  <c r="L22" i="45"/>
  <c r="K22" i="45"/>
  <c r="J22" i="45"/>
  <c r="I22" i="45"/>
  <c r="H22" i="45"/>
  <c r="G22" i="45"/>
  <c r="N22" i="45" s="1"/>
  <c r="O22" i="45" s="1"/>
  <c r="F22" i="45"/>
  <c r="E22" i="45"/>
  <c r="D22" i="45"/>
  <c r="N21" i="45"/>
  <c r="O21" i="45" s="1"/>
  <c r="M20" i="45"/>
  <c r="L20" i="45"/>
  <c r="K20" i="45"/>
  <c r="J20" i="45"/>
  <c r="I20" i="45"/>
  <c r="H20" i="45"/>
  <c r="G20" i="45"/>
  <c r="N20" i="45" s="1"/>
  <c r="O20" i="45" s="1"/>
  <c r="F20" i="45"/>
  <c r="E20" i="45"/>
  <c r="D20" i="45"/>
  <c r="N19" i="45"/>
  <c r="O19" i="45" s="1"/>
  <c r="N18" i="45"/>
  <c r="O18" i="45"/>
  <c r="N17" i="45"/>
  <c r="O17" i="45" s="1"/>
  <c r="M16" i="45"/>
  <c r="L16" i="45"/>
  <c r="K16" i="45"/>
  <c r="K26" i="45" s="1"/>
  <c r="J16" i="45"/>
  <c r="I16" i="45"/>
  <c r="H16" i="45"/>
  <c r="G16" i="45"/>
  <c r="F16" i="45"/>
  <c r="E16" i="45"/>
  <c r="D16" i="45"/>
  <c r="N15" i="45"/>
  <c r="O15" i="45" s="1"/>
  <c r="N14" i="45"/>
  <c r="O14" i="45" s="1"/>
  <c r="M13" i="45"/>
  <c r="N13" i="45" s="1"/>
  <c r="O13" i="45" s="1"/>
  <c r="L13" i="45"/>
  <c r="K13" i="45"/>
  <c r="J13" i="45"/>
  <c r="I13" i="45"/>
  <c r="H13" i="45"/>
  <c r="G13" i="45"/>
  <c r="F13" i="45"/>
  <c r="E13" i="45"/>
  <c r="D13" i="45"/>
  <c r="N12" i="45"/>
  <c r="O12" i="45" s="1"/>
  <c r="N11" i="45"/>
  <c r="O11" i="45" s="1"/>
  <c r="N10" i="45"/>
  <c r="O10" i="45" s="1"/>
  <c r="N9" i="45"/>
  <c r="O9" i="45" s="1"/>
  <c r="N8" i="45"/>
  <c r="O8" i="45"/>
  <c r="N7" i="45"/>
  <c r="O7" i="45" s="1"/>
  <c r="N6" i="45"/>
  <c r="O6" i="45" s="1"/>
  <c r="M5" i="45"/>
  <c r="M26" i="45" s="1"/>
  <c r="L5" i="45"/>
  <c r="L26" i="45" s="1"/>
  <c r="K5" i="45"/>
  <c r="J5" i="45"/>
  <c r="J26" i="45" s="1"/>
  <c r="I5" i="45"/>
  <c r="H5" i="45"/>
  <c r="H26" i="45" s="1"/>
  <c r="G5" i="45"/>
  <c r="G26" i="45" s="1"/>
  <c r="F5" i="45"/>
  <c r="F26" i="45" s="1"/>
  <c r="E5" i="45"/>
  <c r="E26" i="45" s="1"/>
  <c r="D5" i="45"/>
  <c r="D26" i="45" s="1"/>
  <c r="E29" i="44"/>
  <c r="N28" i="44"/>
  <c r="O28" i="44" s="1"/>
  <c r="N27" i="44"/>
  <c r="O27" i="44" s="1"/>
  <c r="M26" i="44"/>
  <c r="N26" i="44" s="1"/>
  <c r="O26" i="44" s="1"/>
  <c r="L26" i="44"/>
  <c r="K26" i="44"/>
  <c r="J26" i="44"/>
  <c r="I26" i="44"/>
  <c r="H26" i="44"/>
  <c r="G26" i="44"/>
  <c r="F26" i="44"/>
  <c r="E26" i="44"/>
  <c r="D26" i="44"/>
  <c r="N25" i="44"/>
  <c r="O25" i="44" s="1"/>
  <c r="M24" i="44"/>
  <c r="L24" i="44"/>
  <c r="K24" i="44"/>
  <c r="J24" i="44"/>
  <c r="I24" i="44"/>
  <c r="H24" i="44"/>
  <c r="G24" i="44"/>
  <c r="F24" i="44"/>
  <c r="E24" i="44"/>
  <c r="D24" i="44"/>
  <c r="N23" i="44"/>
  <c r="O23" i="44" s="1"/>
  <c r="M22" i="44"/>
  <c r="N22" i="44" s="1"/>
  <c r="O22" i="44" s="1"/>
  <c r="L22" i="44"/>
  <c r="K22" i="44"/>
  <c r="J22" i="44"/>
  <c r="I22" i="44"/>
  <c r="H22" i="44"/>
  <c r="G22" i="44"/>
  <c r="F22" i="44"/>
  <c r="E22" i="44"/>
  <c r="D22" i="44"/>
  <c r="N21" i="44"/>
  <c r="O21" i="44" s="1"/>
  <c r="N20" i="44"/>
  <c r="O20" i="44" s="1"/>
  <c r="N19" i="44"/>
  <c r="O19" i="44" s="1"/>
  <c r="N18" i="44"/>
  <c r="O18" i="44" s="1"/>
  <c r="M17" i="44"/>
  <c r="L17" i="44"/>
  <c r="K17" i="44"/>
  <c r="J17" i="44"/>
  <c r="I17" i="44"/>
  <c r="H17" i="44"/>
  <c r="G17" i="44"/>
  <c r="G29" i="44" s="1"/>
  <c r="F17" i="44"/>
  <c r="E17" i="44"/>
  <c r="D17" i="44"/>
  <c r="N16" i="44"/>
  <c r="O16" i="44" s="1"/>
  <c r="N15" i="44"/>
  <c r="O15" i="44"/>
  <c r="N14" i="44"/>
  <c r="O14" i="44" s="1"/>
  <c r="M13" i="44"/>
  <c r="L13" i="44"/>
  <c r="K13" i="44"/>
  <c r="N13" i="44" s="1"/>
  <c r="O13" i="44" s="1"/>
  <c r="J13" i="44"/>
  <c r="I13" i="44"/>
  <c r="H13" i="44"/>
  <c r="G13" i="44"/>
  <c r="F13" i="44"/>
  <c r="E13" i="44"/>
  <c r="D13" i="44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M29" i="44" s="1"/>
  <c r="L5" i="44"/>
  <c r="L29" i="44" s="1"/>
  <c r="K5" i="44"/>
  <c r="K29" i="44" s="1"/>
  <c r="J5" i="44"/>
  <c r="J29" i="44" s="1"/>
  <c r="I5" i="44"/>
  <c r="I29" i="44" s="1"/>
  <c r="H5" i="44"/>
  <c r="H29" i="44" s="1"/>
  <c r="G5" i="44"/>
  <c r="F5" i="44"/>
  <c r="F29" i="44" s="1"/>
  <c r="E5" i="44"/>
  <c r="D5" i="44"/>
  <c r="D29" i="44" s="1"/>
  <c r="N27" i="43"/>
  <c r="O27" i="43"/>
  <c r="N26" i="43"/>
  <c r="O26" i="43" s="1"/>
  <c r="M25" i="43"/>
  <c r="L25" i="43"/>
  <c r="K25" i="43"/>
  <c r="N25" i="43" s="1"/>
  <c r="O25" i="43" s="1"/>
  <c r="J25" i="43"/>
  <c r="I25" i="43"/>
  <c r="H25" i="43"/>
  <c r="G25" i="43"/>
  <c r="F25" i="43"/>
  <c r="E25" i="43"/>
  <c r="D25" i="43"/>
  <c r="N24" i="43"/>
  <c r="O24" i="43" s="1"/>
  <c r="M23" i="43"/>
  <c r="L23" i="43"/>
  <c r="K23" i="43"/>
  <c r="J23" i="43"/>
  <c r="I23" i="43"/>
  <c r="H23" i="43"/>
  <c r="G23" i="43"/>
  <c r="F23" i="43"/>
  <c r="E23" i="43"/>
  <c r="D23" i="43"/>
  <c r="N22" i="43"/>
  <c r="O22" i="43" s="1"/>
  <c r="M21" i="43"/>
  <c r="L21" i="43"/>
  <c r="K21" i="43"/>
  <c r="J21" i="43"/>
  <c r="I21" i="43"/>
  <c r="H21" i="43"/>
  <c r="G21" i="43"/>
  <c r="F21" i="43"/>
  <c r="E21" i="43"/>
  <c r="D21" i="43"/>
  <c r="N20" i="43"/>
  <c r="O20" i="43" s="1"/>
  <c r="N19" i="43"/>
  <c r="O19" i="43" s="1"/>
  <c r="N18" i="43"/>
  <c r="O18" i="43" s="1"/>
  <c r="N17" i="43"/>
  <c r="O17" i="43" s="1"/>
  <c r="M16" i="43"/>
  <c r="M28" i="43" s="1"/>
  <c r="L16" i="43"/>
  <c r="K16" i="43"/>
  <c r="J16" i="43"/>
  <c r="I16" i="43"/>
  <c r="H16" i="43"/>
  <c r="G16" i="43"/>
  <c r="F16" i="43"/>
  <c r="E16" i="43"/>
  <c r="N16" i="43" s="1"/>
  <c r="O16" i="43" s="1"/>
  <c r="D16" i="43"/>
  <c r="N15" i="43"/>
  <c r="O15" i="43" s="1"/>
  <c r="N14" i="43"/>
  <c r="O14" i="43" s="1"/>
  <c r="N13" i="43"/>
  <c r="O13" i="43"/>
  <c r="M12" i="43"/>
  <c r="L12" i="43"/>
  <c r="K12" i="43"/>
  <c r="J12" i="43"/>
  <c r="I12" i="43"/>
  <c r="I28" i="43" s="1"/>
  <c r="H12" i="43"/>
  <c r="G12" i="43"/>
  <c r="F12" i="43"/>
  <c r="E12" i="43"/>
  <c r="D12" i="43"/>
  <c r="N11" i="43"/>
  <c r="O11" i="43"/>
  <c r="N10" i="43"/>
  <c r="O10" i="43" s="1"/>
  <c r="N9" i="43"/>
  <c r="O9" i="43" s="1"/>
  <c r="N8" i="43"/>
  <c r="O8" i="43" s="1"/>
  <c r="N7" i="43"/>
  <c r="O7" i="43" s="1"/>
  <c r="N6" i="43"/>
  <c r="O6" i="43" s="1"/>
  <c r="M5" i="43"/>
  <c r="L5" i="43"/>
  <c r="L28" i="43" s="1"/>
  <c r="K5" i="43"/>
  <c r="K28" i="43" s="1"/>
  <c r="J5" i="43"/>
  <c r="J28" i="43" s="1"/>
  <c r="I5" i="43"/>
  <c r="H5" i="43"/>
  <c r="H28" i="43" s="1"/>
  <c r="G5" i="43"/>
  <c r="G28" i="43" s="1"/>
  <c r="F5" i="43"/>
  <c r="F28" i="43" s="1"/>
  <c r="E5" i="43"/>
  <c r="E28" i="43" s="1"/>
  <c r="D5" i="43"/>
  <c r="D28" i="43" s="1"/>
  <c r="N28" i="43" s="1"/>
  <c r="O28" i="43" s="1"/>
  <c r="K28" i="42"/>
  <c r="N27" i="42"/>
  <c r="O27" i="42" s="1"/>
  <c r="N26" i="42"/>
  <c r="O26" i="42" s="1"/>
  <c r="M25" i="42"/>
  <c r="L25" i="42"/>
  <c r="K25" i="42"/>
  <c r="J25" i="42"/>
  <c r="I25" i="42"/>
  <c r="H25" i="42"/>
  <c r="G25" i="42"/>
  <c r="N25" i="42" s="1"/>
  <c r="O25" i="42" s="1"/>
  <c r="F25" i="42"/>
  <c r="E25" i="42"/>
  <c r="D25" i="42"/>
  <c r="N24" i="42"/>
  <c r="O24" i="42" s="1"/>
  <c r="M23" i="42"/>
  <c r="L23" i="42"/>
  <c r="K23" i="42"/>
  <c r="J23" i="42"/>
  <c r="I23" i="42"/>
  <c r="H23" i="42"/>
  <c r="G23" i="42"/>
  <c r="N23" i="42" s="1"/>
  <c r="O23" i="42" s="1"/>
  <c r="F23" i="42"/>
  <c r="E23" i="42"/>
  <c r="D23" i="42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/>
  <c r="N18" i="42"/>
  <c r="O18" i="42" s="1"/>
  <c r="N17" i="42"/>
  <c r="O17" i="42" s="1"/>
  <c r="M16" i="42"/>
  <c r="M28" i="42" s="1"/>
  <c r="L16" i="42"/>
  <c r="K16" i="42"/>
  <c r="J16" i="42"/>
  <c r="I16" i="42"/>
  <c r="H16" i="42"/>
  <c r="G16" i="42"/>
  <c r="F16" i="42"/>
  <c r="E16" i="42"/>
  <c r="D16" i="42"/>
  <c r="N15" i="42"/>
  <c r="O15" i="42" s="1"/>
  <c r="N14" i="42"/>
  <c r="O14" i="42" s="1"/>
  <c r="N13" i="42"/>
  <c r="O13" i="42" s="1"/>
  <c r="M12" i="42"/>
  <c r="L12" i="42"/>
  <c r="K12" i="42"/>
  <c r="J12" i="42"/>
  <c r="I12" i="42"/>
  <c r="H12" i="42"/>
  <c r="G12" i="42"/>
  <c r="F12" i="42"/>
  <c r="E12" i="42"/>
  <c r="N12" i="42" s="1"/>
  <c r="O12" i="42" s="1"/>
  <c r="D12" i="42"/>
  <c r="N11" i="42"/>
  <c r="O11" i="42" s="1"/>
  <c r="N10" i="42"/>
  <c r="O10" i="42" s="1"/>
  <c r="N9" i="42"/>
  <c r="O9" i="42"/>
  <c r="N8" i="42"/>
  <c r="O8" i="42" s="1"/>
  <c r="N7" i="42"/>
  <c r="O7" i="42" s="1"/>
  <c r="N6" i="42"/>
  <c r="O6" i="42" s="1"/>
  <c r="M5" i="42"/>
  <c r="L5" i="42"/>
  <c r="L28" i="42" s="1"/>
  <c r="K5" i="42"/>
  <c r="J5" i="42"/>
  <c r="J28" i="42" s="1"/>
  <c r="I5" i="42"/>
  <c r="I28" i="42" s="1"/>
  <c r="H5" i="42"/>
  <c r="H28" i="42" s="1"/>
  <c r="G5" i="42"/>
  <c r="G28" i="42" s="1"/>
  <c r="F5" i="42"/>
  <c r="F28" i="42" s="1"/>
  <c r="E5" i="42"/>
  <c r="E28" i="42" s="1"/>
  <c r="D5" i="42"/>
  <c r="D28" i="42" s="1"/>
  <c r="E23" i="41"/>
  <c r="N22" i="41"/>
  <c r="O22" i="41" s="1"/>
  <c r="N21" i="41"/>
  <c r="O21" i="41" s="1"/>
  <c r="M20" i="41"/>
  <c r="L20" i="41"/>
  <c r="K20" i="41"/>
  <c r="J20" i="41"/>
  <c r="I20" i="41"/>
  <c r="H20" i="41"/>
  <c r="G20" i="41"/>
  <c r="F20" i="41"/>
  <c r="E20" i="41"/>
  <c r="N20" i="41" s="1"/>
  <c r="O20" i="41" s="1"/>
  <c r="D20" i="41"/>
  <c r="N19" i="41"/>
  <c r="O19" i="41" s="1"/>
  <c r="M18" i="41"/>
  <c r="L18" i="41"/>
  <c r="K18" i="41"/>
  <c r="J18" i="41"/>
  <c r="I18" i="41"/>
  <c r="H18" i="41"/>
  <c r="G18" i="41"/>
  <c r="F18" i="41"/>
  <c r="E18" i="41"/>
  <c r="D18" i="41"/>
  <c r="N17" i="41"/>
  <c r="O17" i="41" s="1"/>
  <c r="M16" i="41"/>
  <c r="L16" i="41"/>
  <c r="K16" i="41"/>
  <c r="J16" i="41"/>
  <c r="I16" i="41"/>
  <c r="H16" i="41"/>
  <c r="G16" i="41"/>
  <c r="F16" i="41"/>
  <c r="E16" i="41"/>
  <c r="D16" i="41"/>
  <c r="N15" i="41"/>
  <c r="O15" i="41" s="1"/>
  <c r="N14" i="41"/>
  <c r="O14" i="41" s="1"/>
  <c r="M13" i="41"/>
  <c r="L13" i="41"/>
  <c r="K13" i="41"/>
  <c r="J13" i="41"/>
  <c r="I13" i="41"/>
  <c r="H13" i="41"/>
  <c r="G13" i="41"/>
  <c r="F13" i="41"/>
  <c r="E13" i="41"/>
  <c r="N13" i="41" s="1"/>
  <c r="O13" i="41" s="1"/>
  <c r="D13" i="41"/>
  <c r="N12" i="41"/>
  <c r="O12" i="41" s="1"/>
  <c r="N11" i="41"/>
  <c r="O11" i="41" s="1"/>
  <c r="N10" i="41"/>
  <c r="O10" i="41" s="1"/>
  <c r="M9" i="41"/>
  <c r="L9" i="41"/>
  <c r="K9" i="41"/>
  <c r="J9" i="41"/>
  <c r="I9" i="41"/>
  <c r="N9" i="41" s="1"/>
  <c r="O9" i="41" s="1"/>
  <c r="H9" i="41"/>
  <c r="G9" i="41"/>
  <c r="F9" i="41"/>
  <c r="E9" i="41"/>
  <c r="D9" i="41"/>
  <c r="N8" i="41"/>
  <c r="O8" i="41" s="1"/>
  <c r="N7" i="41"/>
  <c r="O7" i="41" s="1"/>
  <c r="N6" i="41"/>
  <c r="O6" i="41" s="1"/>
  <c r="M5" i="41"/>
  <c r="N5" i="41" s="1"/>
  <c r="O5" i="41" s="1"/>
  <c r="L5" i="41"/>
  <c r="L23" i="41" s="1"/>
  <c r="K5" i="41"/>
  <c r="K23" i="41" s="1"/>
  <c r="J5" i="41"/>
  <c r="J23" i="41" s="1"/>
  <c r="I5" i="41"/>
  <c r="I23" i="41" s="1"/>
  <c r="H5" i="41"/>
  <c r="H23" i="41" s="1"/>
  <c r="G5" i="41"/>
  <c r="G23" i="41" s="1"/>
  <c r="F5" i="41"/>
  <c r="F23" i="41" s="1"/>
  <c r="E5" i="41"/>
  <c r="D5" i="41"/>
  <c r="D23" i="41" s="1"/>
  <c r="E28" i="40"/>
  <c r="N27" i="40"/>
  <c r="O27" i="40" s="1"/>
  <c r="N26" i="40"/>
  <c r="O26" i="40" s="1"/>
  <c r="M25" i="40"/>
  <c r="L25" i="40"/>
  <c r="K25" i="40"/>
  <c r="J25" i="40"/>
  <c r="I25" i="40"/>
  <c r="H25" i="40"/>
  <c r="G25" i="40"/>
  <c r="F25" i="40"/>
  <c r="E25" i="40"/>
  <c r="D25" i="40"/>
  <c r="N24" i="40"/>
  <c r="O24" i="40" s="1"/>
  <c r="M23" i="40"/>
  <c r="N23" i="40" s="1"/>
  <c r="O23" i="40" s="1"/>
  <c r="L23" i="40"/>
  <c r="K23" i="40"/>
  <c r="J23" i="40"/>
  <c r="I23" i="40"/>
  <c r="H23" i="40"/>
  <c r="G23" i="40"/>
  <c r="F23" i="40"/>
  <c r="E23" i="40"/>
  <c r="D23" i="40"/>
  <c r="N22" i="40"/>
  <c r="O22" i="40" s="1"/>
  <c r="M21" i="40"/>
  <c r="N21" i="40" s="1"/>
  <c r="O21" i="40" s="1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M16" i="40"/>
  <c r="L16" i="40"/>
  <c r="K16" i="40"/>
  <c r="J16" i="40"/>
  <c r="I16" i="40"/>
  <c r="H16" i="40"/>
  <c r="G16" i="40"/>
  <c r="G28" i="40" s="1"/>
  <c r="F16" i="40"/>
  <c r="E16" i="40"/>
  <c r="D16" i="40"/>
  <c r="N15" i="40"/>
  <c r="O15" i="40" s="1"/>
  <c r="N14" i="40"/>
  <c r="O14" i="40" s="1"/>
  <c r="N13" i="40"/>
  <c r="O13" i="40"/>
  <c r="M12" i="40"/>
  <c r="L12" i="40"/>
  <c r="K12" i="40"/>
  <c r="N12" i="40" s="1"/>
  <c r="O12" i="40" s="1"/>
  <c r="J12" i="40"/>
  <c r="I12" i="40"/>
  <c r="H12" i="40"/>
  <c r="G12" i="40"/>
  <c r="F12" i="40"/>
  <c r="E12" i="40"/>
  <c r="D12" i="40"/>
  <c r="N11" i="40"/>
  <c r="O11" i="40" s="1"/>
  <c r="N10" i="40"/>
  <c r="O10" i="40" s="1"/>
  <c r="N9" i="40"/>
  <c r="O9" i="40" s="1"/>
  <c r="N8" i="40"/>
  <c r="O8" i="40" s="1"/>
  <c r="N7" i="40"/>
  <c r="O7" i="40" s="1"/>
  <c r="N6" i="40"/>
  <c r="O6" i="40" s="1"/>
  <c r="M5" i="40"/>
  <c r="M28" i="40" s="1"/>
  <c r="L5" i="40"/>
  <c r="L28" i="40" s="1"/>
  <c r="K5" i="40"/>
  <c r="K28" i="40" s="1"/>
  <c r="J5" i="40"/>
  <c r="J28" i="40" s="1"/>
  <c r="I5" i="40"/>
  <c r="I28" i="40" s="1"/>
  <c r="H5" i="40"/>
  <c r="H28" i="40" s="1"/>
  <c r="G5" i="40"/>
  <c r="F5" i="40"/>
  <c r="F28" i="40" s="1"/>
  <c r="E5" i="40"/>
  <c r="D5" i="40"/>
  <c r="D28" i="40" s="1"/>
  <c r="N27" i="39"/>
  <c r="O27" i="39" s="1"/>
  <c r="M26" i="39"/>
  <c r="L26" i="39"/>
  <c r="K26" i="39"/>
  <c r="J26" i="39"/>
  <c r="I26" i="39"/>
  <c r="H26" i="39"/>
  <c r="G26" i="39"/>
  <c r="F26" i="39"/>
  <c r="E26" i="39"/>
  <c r="D26" i="39"/>
  <c r="N26" i="39" s="1"/>
  <c r="O26" i="39" s="1"/>
  <c r="N25" i="39"/>
  <c r="O25" i="39" s="1"/>
  <c r="M24" i="39"/>
  <c r="L24" i="39"/>
  <c r="K24" i="39"/>
  <c r="J24" i="39"/>
  <c r="I24" i="39"/>
  <c r="H24" i="39"/>
  <c r="G24" i="39"/>
  <c r="N24" i="39" s="1"/>
  <c r="O24" i="39" s="1"/>
  <c r="F24" i="39"/>
  <c r="E24" i="39"/>
  <c r="D24" i="39"/>
  <c r="N23" i="39"/>
  <c r="O23" i="39" s="1"/>
  <c r="M22" i="39"/>
  <c r="N22" i="39" s="1"/>
  <c r="O22" i="39" s="1"/>
  <c r="L22" i="39"/>
  <c r="K22" i="39"/>
  <c r="J22" i="39"/>
  <c r="I22" i="39"/>
  <c r="H22" i="39"/>
  <c r="G22" i="39"/>
  <c r="F22" i="39"/>
  <c r="E22" i="39"/>
  <c r="D22" i="39"/>
  <c r="N21" i="39"/>
  <c r="O21" i="39" s="1"/>
  <c r="M20" i="39"/>
  <c r="L20" i="39"/>
  <c r="K20" i="39"/>
  <c r="J20" i="39"/>
  <c r="J28" i="39" s="1"/>
  <c r="I20" i="39"/>
  <c r="H20" i="39"/>
  <c r="G20" i="39"/>
  <c r="F20" i="39"/>
  <c r="E20" i="39"/>
  <c r="D20" i="39"/>
  <c r="N20" i="39" s="1"/>
  <c r="O20" i="39" s="1"/>
  <c r="N19" i="39"/>
  <c r="O19" i="39" s="1"/>
  <c r="N18" i="39"/>
  <c r="O18" i="39" s="1"/>
  <c r="N17" i="39"/>
  <c r="O17" i="39" s="1"/>
  <c r="N16" i="39"/>
  <c r="O16" i="39" s="1"/>
  <c r="M15" i="39"/>
  <c r="L15" i="39"/>
  <c r="K15" i="39"/>
  <c r="K28" i="39" s="1"/>
  <c r="J15" i="39"/>
  <c r="I15" i="39"/>
  <c r="H15" i="39"/>
  <c r="G15" i="39"/>
  <c r="F15" i="39"/>
  <c r="E15" i="39"/>
  <c r="N15" i="39" s="1"/>
  <c r="O15" i="39" s="1"/>
  <c r="D15" i="39"/>
  <c r="N14" i="39"/>
  <c r="O14" i="39" s="1"/>
  <c r="N13" i="39"/>
  <c r="O13" i="39" s="1"/>
  <c r="N12" i="39"/>
  <c r="O12" i="39" s="1"/>
  <c r="M11" i="39"/>
  <c r="L11" i="39"/>
  <c r="K11" i="39"/>
  <c r="J11" i="39"/>
  <c r="I11" i="39"/>
  <c r="H11" i="39"/>
  <c r="G11" i="39"/>
  <c r="F11" i="39"/>
  <c r="E11" i="39"/>
  <c r="E28" i="39" s="1"/>
  <c r="D11" i="39"/>
  <c r="N10" i="39"/>
  <c r="O10" i="39" s="1"/>
  <c r="N9" i="39"/>
  <c r="O9" i="39" s="1"/>
  <c r="N8" i="39"/>
  <c r="O8" i="39" s="1"/>
  <c r="N7" i="39"/>
  <c r="O7" i="39" s="1"/>
  <c r="N6" i="39"/>
  <c r="O6" i="39" s="1"/>
  <c r="M5" i="39"/>
  <c r="M28" i="39" s="1"/>
  <c r="L5" i="39"/>
  <c r="L28" i="39"/>
  <c r="K5" i="39"/>
  <c r="J5" i="39"/>
  <c r="I5" i="39"/>
  <c r="I28" i="39" s="1"/>
  <c r="H5" i="39"/>
  <c r="H28" i="39" s="1"/>
  <c r="G5" i="39"/>
  <c r="G28" i="39" s="1"/>
  <c r="F5" i="39"/>
  <c r="F28" i="39" s="1"/>
  <c r="E5" i="39"/>
  <c r="D5" i="39"/>
  <c r="D28" i="39"/>
  <c r="N22" i="38"/>
  <c r="O22" i="38"/>
  <c r="N21" i="38"/>
  <c r="O21" i="38"/>
  <c r="M20" i="38"/>
  <c r="L20" i="38"/>
  <c r="K20" i="38"/>
  <c r="J20" i="38"/>
  <c r="I20" i="38"/>
  <c r="H20" i="38"/>
  <c r="G20" i="38"/>
  <c r="F20" i="38"/>
  <c r="F23" i="38" s="1"/>
  <c r="E20" i="38"/>
  <c r="D20" i="38"/>
  <c r="N20" i="38" s="1"/>
  <c r="O20" i="38" s="1"/>
  <c r="N19" i="38"/>
  <c r="O19" i="38"/>
  <c r="M18" i="38"/>
  <c r="L18" i="38"/>
  <c r="K18" i="38"/>
  <c r="J18" i="38"/>
  <c r="I18" i="38"/>
  <c r="H18" i="38"/>
  <c r="G18" i="38"/>
  <c r="F18" i="38"/>
  <c r="E18" i="38"/>
  <c r="D18" i="38"/>
  <c r="N18" i="38" s="1"/>
  <c r="O18" i="38" s="1"/>
  <c r="N17" i="38"/>
  <c r="O17" i="38"/>
  <c r="M16" i="38"/>
  <c r="L16" i="38"/>
  <c r="K16" i="38"/>
  <c r="J16" i="38"/>
  <c r="I16" i="38"/>
  <c r="H16" i="38"/>
  <c r="G16" i="38"/>
  <c r="F16" i="38"/>
  <c r="E16" i="38"/>
  <c r="E23" i="38" s="1"/>
  <c r="D16" i="38"/>
  <c r="N15" i="38"/>
  <c r="O15" i="38" s="1"/>
  <c r="N14" i="38"/>
  <c r="O14" i="38" s="1"/>
  <c r="M13" i="38"/>
  <c r="L13" i="38"/>
  <c r="K13" i="38"/>
  <c r="J13" i="38"/>
  <c r="I13" i="38"/>
  <c r="H13" i="38"/>
  <c r="G13" i="38"/>
  <c r="F13" i="38"/>
  <c r="E13" i="38"/>
  <c r="D13" i="38"/>
  <c r="N13" i="38" s="1"/>
  <c r="O13" i="38" s="1"/>
  <c r="N12" i="38"/>
  <c r="O12" i="38" s="1"/>
  <c r="N11" i="38"/>
  <c r="O11" i="38" s="1"/>
  <c r="N10" i="38"/>
  <c r="O10" i="38" s="1"/>
  <c r="M9" i="38"/>
  <c r="M23" i="38" s="1"/>
  <c r="L9" i="38"/>
  <c r="K9" i="38"/>
  <c r="J9" i="38"/>
  <c r="I9" i="38"/>
  <c r="I23" i="38" s="1"/>
  <c r="H9" i="38"/>
  <c r="G9" i="38"/>
  <c r="F9" i="38"/>
  <c r="E9" i="38"/>
  <c r="D9" i="38"/>
  <c r="N8" i="38"/>
  <c r="O8" i="38" s="1"/>
  <c r="N7" i="38"/>
  <c r="O7" i="38" s="1"/>
  <c r="N6" i="38"/>
  <c r="O6" i="38" s="1"/>
  <c r="M5" i="38"/>
  <c r="L5" i="38"/>
  <c r="L23" i="38" s="1"/>
  <c r="K5" i="38"/>
  <c r="K23" i="38" s="1"/>
  <c r="J5" i="38"/>
  <c r="J23" i="38" s="1"/>
  <c r="I5" i="38"/>
  <c r="H5" i="38"/>
  <c r="H23" i="38"/>
  <c r="G5" i="38"/>
  <c r="G23" i="38" s="1"/>
  <c r="F5" i="38"/>
  <c r="E5" i="38"/>
  <c r="D5" i="38"/>
  <c r="D23" i="38"/>
  <c r="N25" i="37"/>
  <c r="O25" i="37" s="1"/>
  <c r="N24" i="37"/>
  <c r="O24" i="37"/>
  <c r="N23" i="37"/>
  <c r="O23" i="37" s="1"/>
  <c r="M22" i="37"/>
  <c r="L22" i="37"/>
  <c r="K22" i="37"/>
  <c r="J22" i="37"/>
  <c r="I22" i="37"/>
  <c r="H22" i="37"/>
  <c r="G22" i="37"/>
  <c r="F22" i="37"/>
  <c r="E22" i="37"/>
  <c r="D22" i="37"/>
  <c r="N22" i="37" s="1"/>
  <c r="O22" i="37" s="1"/>
  <c r="N21" i="37"/>
  <c r="O21" i="37"/>
  <c r="M20" i="37"/>
  <c r="L20" i="37"/>
  <c r="K20" i="37"/>
  <c r="J20" i="37"/>
  <c r="I20" i="37"/>
  <c r="H20" i="37"/>
  <c r="G20" i="37"/>
  <c r="F20" i="37"/>
  <c r="E20" i="37"/>
  <c r="D20" i="37"/>
  <c r="N20" i="37" s="1"/>
  <c r="O20" i="37" s="1"/>
  <c r="N19" i="37"/>
  <c r="O19" i="37"/>
  <c r="M18" i="37"/>
  <c r="L18" i="37"/>
  <c r="L26" i="37" s="1"/>
  <c r="K18" i="37"/>
  <c r="J18" i="37"/>
  <c r="I18" i="37"/>
  <c r="H18" i="37"/>
  <c r="G18" i="37"/>
  <c r="F18" i="37"/>
  <c r="E18" i="37"/>
  <c r="D18" i="37"/>
  <c r="N18" i="37" s="1"/>
  <c r="O18" i="37" s="1"/>
  <c r="N17" i="37"/>
  <c r="O17" i="37"/>
  <c r="N16" i="37"/>
  <c r="O16" i="37" s="1"/>
  <c r="M15" i="37"/>
  <c r="L15" i="37"/>
  <c r="K15" i="37"/>
  <c r="J15" i="37"/>
  <c r="I15" i="37"/>
  <c r="H15" i="37"/>
  <c r="G15" i="37"/>
  <c r="F15" i="37"/>
  <c r="E15" i="37"/>
  <c r="N15" i="37"/>
  <c r="O15" i="37" s="1"/>
  <c r="D15" i="37"/>
  <c r="N14" i="37"/>
  <c r="O14" i="37"/>
  <c r="N13" i="37"/>
  <c r="O13" i="37" s="1"/>
  <c r="M12" i="37"/>
  <c r="L12" i="37"/>
  <c r="K12" i="37"/>
  <c r="J12" i="37"/>
  <c r="I12" i="37"/>
  <c r="H12" i="37"/>
  <c r="N12" i="37" s="1"/>
  <c r="O12" i="37" s="1"/>
  <c r="G12" i="37"/>
  <c r="F12" i="37"/>
  <c r="E12" i="37"/>
  <c r="D12" i="37"/>
  <c r="N11" i="37"/>
  <c r="O11" i="37"/>
  <c r="N10" i="37"/>
  <c r="O10" i="37"/>
  <c r="N9" i="37"/>
  <c r="O9" i="37"/>
  <c r="N8" i="37"/>
  <c r="O8" i="37" s="1"/>
  <c r="N7" i="37"/>
  <c r="O7" i="37"/>
  <c r="N6" i="37"/>
  <c r="O6" i="37" s="1"/>
  <c r="M5" i="37"/>
  <c r="M26" i="37"/>
  <c r="L5" i="37"/>
  <c r="K5" i="37"/>
  <c r="K26" i="37"/>
  <c r="J5" i="37"/>
  <c r="J26" i="37" s="1"/>
  <c r="I5" i="37"/>
  <c r="I26" i="37"/>
  <c r="H5" i="37"/>
  <c r="H26" i="37" s="1"/>
  <c r="G5" i="37"/>
  <c r="G26" i="37"/>
  <c r="F5" i="37"/>
  <c r="F26" i="37"/>
  <c r="E5" i="37"/>
  <c r="E26" i="37"/>
  <c r="D5" i="37"/>
  <c r="N5" i="37" s="1"/>
  <c r="O5" i="37" s="1"/>
  <c r="N22" i="36"/>
  <c r="O22" i="36" s="1"/>
  <c r="N21" i="36"/>
  <c r="O21" i="36" s="1"/>
  <c r="M20" i="36"/>
  <c r="L20" i="36"/>
  <c r="K20" i="36"/>
  <c r="J20" i="36"/>
  <c r="I20" i="36"/>
  <c r="I23" i="36" s="1"/>
  <c r="H20" i="36"/>
  <c r="G20" i="36"/>
  <c r="F20" i="36"/>
  <c r="E20" i="36"/>
  <c r="D20" i="36"/>
  <c r="N19" i="36"/>
  <c r="O19" i="36" s="1"/>
  <c r="M18" i="36"/>
  <c r="L18" i="36"/>
  <c r="K18" i="36"/>
  <c r="J18" i="36"/>
  <c r="I18" i="36"/>
  <c r="H18" i="36"/>
  <c r="G18" i="36"/>
  <c r="N18" i="36" s="1"/>
  <c r="O18" i="36" s="1"/>
  <c r="F18" i="36"/>
  <c r="E18" i="36"/>
  <c r="D18" i="36"/>
  <c r="N17" i="36"/>
  <c r="O17" i="36" s="1"/>
  <c r="N16" i="36"/>
  <c r="O16" i="36" s="1"/>
  <c r="M15" i="36"/>
  <c r="L15" i="36"/>
  <c r="K15" i="36"/>
  <c r="J15" i="36"/>
  <c r="I15" i="36"/>
  <c r="H15" i="36"/>
  <c r="G15" i="36"/>
  <c r="F15" i="36"/>
  <c r="E15" i="36"/>
  <c r="D15" i="36"/>
  <c r="N15" i="36" s="1"/>
  <c r="O15" i="36" s="1"/>
  <c r="N14" i="36"/>
  <c r="O14" i="36" s="1"/>
  <c r="N13" i="36"/>
  <c r="O13" i="36" s="1"/>
  <c r="N12" i="36"/>
  <c r="O12" i="36" s="1"/>
  <c r="M11" i="36"/>
  <c r="L11" i="36"/>
  <c r="K11" i="36"/>
  <c r="J11" i="36"/>
  <c r="I11" i="36"/>
  <c r="H11" i="36"/>
  <c r="G11" i="36"/>
  <c r="N11" i="36" s="1"/>
  <c r="O11" i="36" s="1"/>
  <c r="F11" i="36"/>
  <c r="E11" i="36"/>
  <c r="D11" i="36"/>
  <c r="N10" i="36"/>
  <c r="O10" i="36" s="1"/>
  <c r="N9" i="36"/>
  <c r="O9" i="36" s="1"/>
  <c r="N8" i="36"/>
  <c r="O8" i="36" s="1"/>
  <c r="N7" i="36"/>
  <c r="O7" i="36" s="1"/>
  <c r="N6" i="36"/>
  <c r="O6" i="36" s="1"/>
  <c r="M5" i="36"/>
  <c r="M23" i="36" s="1"/>
  <c r="L5" i="36"/>
  <c r="L23" i="36" s="1"/>
  <c r="K5" i="36"/>
  <c r="K23" i="36" s="1"/>
  <c r="J5" i="36"/>
  <c r="J23" i="36" s="1"/>
  <c r="I5" i="36"/>
  <c r="H5" i="36"/>
  <c r="H23" i="36"/>
  <c r="G5" i="36"/>
  <c r="F5" i="36"/>
  <c r="F23" i="36" s="1"/>
  <c r="E5" i="36"/>
  <c r="E23" i="36" s="1"/>
  <c r="D5" i="36"/>
  <c r="N5" i="36" s="1"/>
  <c r="O5" i="36" s="1"/>
  <c r="N21" i="35"/>
  <c r="O21" i="35"/>
  <c r="N20" i="35"/>
  <c r="O20" i="35"/>
  <c r="M19" i="35"/>
  <c r="L19" i="35"/>
  <c r="K19" i="35"/>
  <c r="J19" i="35"/>
  <c r="I19" i="35"/>
  <c r="H19" i="35"/>
  <c r="G19" i="35"/>
  <c r="F19" i="35"/>
  <c r="E19" i="35"/>
  <c r="N19" i="35" s="1"/>
  <c r="O19" i="35" s="1"/>
  <c r="D19" i="35"/>
  <c r="N18" i="35"/>
  <c r="O18" i="35" s="1"/>
  <c r="M17" i="35"/>
  <c r="L17" i="35"/>
  <c r="K17" i="35"/>
  <c r="J17" i="35"/>
  <c r="I17" i="35"/>
  <c r="H17" i="35"/>
  <c r="G17" i="35"/>
  <c r="F17" i="35"/>
  <c r="E17" i="35"/>
  <c r="N17" i="35" s="1"/>
  <c r="O17" i="35" s="1"/>
  <c r="D17" i="35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E14" i="35"/>
  <c r="D14" i="35"/>
  <c r="N14" i="35" s="1"/>
  <c r="O14" i="35" s="1"/>
  <c r="N13" i="35"/>
  <c r="O13" i="35"/>
  <c r="N12" i="35"/>
  <c r="O12" i="35" s="1"/>
  <c r="N11" i="35"/>
  <c r="O11" i="35" s="1"/>
  <c r="M10" i="35"/>
  <c r="L10" i="35"/>
  <c r="K10" i="35"/>
  <c r="J10" i="35"/>
  <c r="I10" i="35"/>
  <c r="H10" i="35"/>
  <c r="G10" i="35"/>
  <c r="F10" i="35"/>
  <c r="E10" i="35"/>
  <c r="D10" i="35"/>
  <c r="N10" i="35" s="1"/>
  <c r="O10" i="35" s="1"/>
  <c r="N9" i="35"/>
  <c r="O9" i="35" s="1"/>
  <c r="N8" i="35"/>
  <c r="O8" i="35" s="1"/>
  <c r="N7" i="35"/>
  <c r="O7" i="35" s="1"/>
  <c r="N6" i="35"/>
  <c r="O6" i="35" s="1"/>
  <c r="M5" i="35"/>
  <c r="M22" i="35" s="1"/>
  <c r="L5" i="35"/>
  <c r="L22" i="35" s="1"/>
  <c r="K5" i="35"/>
  <c r="K22" i="35" s="1"/>
  <c r="J5" i="35"/>
  <c r="J22" i="35" s="1"/>
  <c r="I5" i="35"/>
  <c r="I22" i="35" s="1"/>
  <c r="H5" i="35"/>
  <c r="H22" i="35"/>
  <c r="G5" i="35"/>
  <c r="G22" i="35" s="1"/>
  <c r="F5" i="35"/>
  <c r="F22" i="35" s="1"/>
  <c r="E5" i="35"/>
  <c r="E22" i="35" s="1"/>
  <c r="D5" i="35"/>
  <c r="N19" i="34"/>
  <c r="O19" i="34" s="1"/>
  <c r="M18" i="34"/>
  <c r="N18" i="34" s="1"/>
  <c r="O18" i="34" s="1"/>
  <c r="L18" i="34"/>
  <c r="K18" i="34"/>
  <c r="J18" i="34"/>
  <c r="I18" i="34"/>
  <c r="H18" i="34"/>
  <c r="G18" i="34"/>
  <c r="F18" i="34"/>
  <c r="E18" i="34"/>
  <c r="D18" i="34"/>
  <c r="N17" i="34"/>
  <c r="O17" i="34" s="1"/>
  <c r="M16" i="34"/>
  <c r="L16" i="34"/>
  <c r="K16" i="34"/>
  <c r="J16" i="34"/>
  <c r="I16" i="34"/>
  <c r="H16" i="34"/>
  <c r="G16" i="34"/>
  <c r="F16" i="34"/>
  <c r="E16" i="34"/>
  <c r="N16" i="34" s="1"/>
  <c r="O16" i="34" s="1"/>
  <c r="D16" i="34"/>
  <c r="N15" i="34"/>
  <c r="O15" i="34" s="1"/>
  <c r="N14" i="34"/>
  <c r="O14" i="34" s="1"/>
  <c r="M13" i="34"/>
  <c r="L13" i="34"/>
  <c r="K13" i="34"/>
  <c r="J13" i="34"/>
  <c r="I13" i="34"/>
  <c r="H13" i="34"/>
  <c r="G13" i="34"/>
  <c r="G20" i="34" s="1"/>
  <c r="F13" i="34"/>
  <c r="E13" i="34"/>
  <c r="D13" i="34"/>
  <c r="N13" i="34" s="1"/>
  <c r="O13" i="34" s="1"/>
  <c r="N12" i="34"/>
  <c r="O12" i="34" s="1"/>
  <c r="N11" i="34"/>
  <c r="O11" i="34" s="1"/>
  <c r="N10" i="34"/>
  <c r="O10" i="34" s="1"/>
  <c r="M9" i="34"/>
  <c r="M20" i="34" s="1"/>
  <c r="L9" i="34"/>
  <c r="K9" i="34"/>
  <c r="J9" i="34"/>
  <c r="I9" i="34"/>
  <c r="H9" i="34"/>
  <c r="G9" i="34"/>
  <c r="F9" i="34"/>
  <c r="E9" i="34"/>
  <c r="D9" i="34"/>
  <c r="N9" i="34" s="1"/>
  <c r="O9" i="34" s="1"/>
  <c r="N8" i="34"/>
  <c r="O8" i="34" s="1"/>
  <c r="N7" i="34"/>
  <c r="O7" i="34" s="1"/>
  <c r="N6" i="34"/>
  <c r="O6" i="34" s="1"/>
  <c r="M5" i="34"/>
  <c r="L5" i="34"/>
  <c r="L20" i="34"/>
  <c r="K5" i="34"/>
  <c r="K20" i="34" s="1"/>
  <c r="J5" i="34"/>
  <c r="J20" i="34" s="1"/>
  <c r="I5" i="34"/>
  <c r="I20" i="34" s="1"/>
  <c r="H5" i="34"/>
  <c r="H20" i="34" s="1"/>
  <c r="G5" i="34"/>
  <c r="F5" i="34"/>
  <c r="F20" i="34"/>
  <c r="E5" i="34"/>
  <c r="E20" i="34" s="1"/>
  <c r="N20" i="34" s="1"/>
  <c r="O20" i="34" s="1"/>
  <c r="D5" i="34"/>
  <c r="D20" i="34"/>
  <c r="E18" i="33"/>
  <c r="F18" i="33"/>
  <c r="G18" i="33"/>
  <c r="H18" i="33"/>
  <c r="I18" i="33"/>
  <c r="J18" i="33"/>
  <c r="K18" i="33"/>
  <c r="L18" i="33"/>
  <c r="M18" i="33"/>
  <c r="D18" i="33"/>
  <c r="N18" i="33" s="1"/>
  <c r="O18" i="33" s="1"/>
  <c r="E16" i="33"/>
  <c r="E21" i="33" s="1"/>
  <c r="F16" i="33"/>
  <c r="G16" i="33"/>
  <c r="H16" i="33"/>
  <c r="I16" i="33"/>
  <c r="J16" i="33"/>
  <c r="K16" i="33"/>
  <c r="K21" i="33" s="1"/>
  <c r="L16" i="33"/>
  <c r="M16" i="33"/>
  <c r="E13" i="33"/>
  <c r="F13" i="33"/>
  <c r="G13" i="33"/>
  <c r="H13" i="33"/>
  <c r="I13" i="33"/>
  <c r="J13" i="33"/>
  <c r="K13" i="33"/>
  <c r="L13" i="33"/>
  <c r="M13" i="33"/>
  <c r="N13" i="33" s="1"/>
  <c r="O13" i="33" s="1"/>
  <c r="E9" i="33"/>
  <c r="F9" i="33"/>
  <c r="F21" i="33" s="1"/>
  <c r="G9" i="33"/>
  <c r="H9" i="33"/>
  <c r="I9" i="33"/>
  <c r="J9" i="33"/>
  <c r="K9" i="33"/>
  <c r="L9" i="33"/>
  <c r="M9" i="33"/>
  <c r="E5" i="33"/>
  <c r="F5" i="33"/>
  <c r="G5" i="33"/>
  <c r="G21" i="33"/>
  <c r="H5" i="33"/>
  <c r="H21" i="33" s="1"/>
  <c r="I5" i="33"/>
  <c r="I21" i="33" s="1"/>
  <c r="J5" i="33"/>
  <c r="J21" i="33" s="1"/>
  <c r="K5" i="33"/>
  <c r="L5" i="33"/>
  <c r="L21" i="33"/>
  <c r="M5" i="33"/>
  <c r="M21" i="33" s="1"/>
  <c r="D16" i="33"/>
  <c r="D21" i="33" s="1"/>
  <c r="N21" i="33" s="1"/>
  <c r="O21" i="33" s="1"/>
  <c r="D13" i="33"/>
  <c r="D9" i="33"/>
  <c r="D5" i="33"/>
  <c r="N5" i="33"/>
  <c r="O5" i="33" s="1"/>
  <c r="N20" i="33"/>
  <c r="O20" i="33" s="1"/>
  <c r="N19" i="33"/>
  <c r="O19" i="33" s="1"/>
  <c r="N17" i="33"/>
  <c r="O17" i="33" s="1"/>
  <c r="N11" i="33"/>
  <c r="O11" i="33"/>
  <c r="N12" i="33"/>
  <c r="O12" i="33"/>
  <c r="N7" i="33"/>
  <c r="O7" i="33" s="1"/>
  <c r="N8" i="33"/>
  <c r="O8" i="33" s="1"/>
  <c r="N6" i="33"/>
  <c r="O6" i="33" s="1"/>
  <c r="N14" i="33"/>
  <c r="O14" i="33" s="1"/>
  <c r="N15" i="33"/>
  <c r="O15" i="33"/>
  <c r="N10" i="33"/>
  <c r="O10" i="33"/>
  <c r="D26" i="37"/>
  <c r="D22" i="35"/>
  <c r="N5" i="35"/>
  <c r="O5" i="35" s="1"/>
  <c r="N25" i="40"/>
  <c r="O25" i="40" s="1"/>
  <c r="N18" i="41"/>
  <c r="O18" i="41" s="1"/>
  <c r="N16" i="41"/>
  <c r="O16" i="41" s="1"/>
  <c r="N21" i="42"/>
  <c r="O21" i="42" s="1"/>
  <c r="N23" i="43"/>
  <c r="O23" i="43" s="1"/>
  <c r="N21" i="43"/>
  <c r="O21" i="43" s="1"/>
  <c r="N24" i="44"/>
  <c r="O24" i="44" s="1"/>
  <c r="N5" i="44"/>
  <c r="O5" i="44" s="1"/>
  <c r="N16" i="45"/>
  <c r="O16" i="45" s="1"/>
  <c r="N5" i="45"/>
  <c r="O5" i="45" s="1"/>
  <c r="N20" i="46"/>
  <c r="O20" i="46" s="1"/>
  <c r="N16" i="46"/>
  <c r="O16" i="46" s="1"/>
  <c r="O25" i="47"/>
  <c r="P25" i="47" s="1"/>
  <c r="O29" i="47"/>
  <c r="P29" i="47" s="1"/>
  <c r="O5" i="47"/>
  <c r="P5" i="47" s="1"/>
  <c r="O28" i="48" l="1"/>
  <c r="P28" i="48" s="1"/>
  <c r="N22" i="35"/>
  <c r="O22" i="35" s="1"/>
  <c r="N28" i="42"/>
  <c r="O28" i="42" s="1"/>
  <c r="N26" i="45"/>
  <c r="O26" i="45" s="1"/>
  <c r="O31" i="47"/>
  <c r="P31" i="47" s="1"/>
  <c r="N28" i="40"/>
  <c r="O28" i="40" s="1"/>
  <c r="N29" i="44"/>
  <c r="O29" i="44" s="1"/>
  <c r="N26" i="37"/>
  <c r="O26" i="37" s="1"/>
  <c r="N23" i="38"/>
  <c r="O23" i="38" s="1"/>
  <c r="N28" i="39"/>
  <c r="O28" i="39" s="1"/>
  <c r="N29" i="46"/>
  <c r="O29" i="46" s="1"/>
  <c r="N9" i="38"/>
  <c r="O9" i="38" s="1"/>
  <c r="O13" i="47"/>
  <c r="P13" i="47" s="1"/>
  <c r="N5" i="43"/>
  <c r="O5" i="43" s="1"/>
  <c r="G23" i="36"/>
  <c r="M23" i="41"/>
  <c r="N23" i="41" s="1"/>
  <c r="O23" i="41" s="1"/>
  <c r="N5" i="38"/>
  <c r="O5" i="38" s="1"/>
  <c r="N9" i="33"/>
  <c r="O9" i="33" s="1"/>
  <c r="N17" i="44"/>
  <c r="O17" i="44" s="1"/>
  <c r="N12" i="43"/>
  <c r="O12" i="43" s="1"/>
  <c r="N5" i="42"/>
  <c r="O5" i="42" s="1"/>
  <c r="N16" i="40"/>
  <c r="O16" i="40" s="1"/>
  <c r="N11" i="39"/>
  <c r="O11" i="39" s="1"/>
  <c r="N5" i="46"/>
  <c r="O5" i="46" s="1"/>
  <c r="N5" i="40"/>
  <c r="O5" i="40" s="1"/>
  <c r="N20" i="36"/>
  <c r="O20" i="36" s="1"/>
  <c r="N16" i="38"/>
  <c r="O16" i="38" s="1"/>
  <c r="O20" i="47"/>
  <c r="P20" i="47" s="1"/>
  <c r="D23" i="36"/>
  <c r="N23" i="36" s="1"/>
  <c r="O23" i="36" s="1"/>
  <c r="N16" i="42"/>
  <c r="O16" i="42" s="1"/>
  <c r="N5" i="34"/>
  <c r="O5" i="34" s="1"/>
  <c r="N5" i="39"/>
  <c r="O5" i="39" s="1"/>
  <c r="N16" i="33"/>
  <c r="O16" i="33" s="1"/>
</calcChain>
</file>

<file path=xl/sharedStrings.xml><?xml version="1.0" encoding="utf-8"?>
<sst xmlns="http://schemas.openxmlformats.org/spreadsheetml/2006/main" count="671" uniqueCount="98">
  <si>
    <t>General</t>
  </si>
  <si>
    <t>Permanent</t>
  </si>
  <si>
    <t>Enterprise</t>
  </si>
  <si>
    <t>Pension</t>
  </si>
  <si>
    <t>Trust</t>
  </si>
  <si>
    <t>Component Units</t>
  </si>
  <si>
    <t>Governmental Funds</t>
  </si>
  <si>
    <t>Proprietary Funds</t>
  </si>
  <si>
    <t>Account Total</t>
  </si>
  <si>
    <t>Fiduciary Funds</t>
  </si>
  <si>
    <t>Total - All Account Codes</t>
  </si>
  <si>
    <t>Local Fiscal Year Ended September 30, 2009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</si>
  <si>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</si>
  <si>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</si>
  <si>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</si>
  <si>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</si>
  <si>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</si>
  <si>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</si>
  <si>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General Government Services (Not Court-Related)</t>
  </si>
  <si>
    <t>Legislative</t>
  </si>
  <si>
    <t>Financial and Administrative</t>
  </si>
  <si>
    <t>Legal Counsel</t>
  </si>
  <si>
    <t>Public Safety</t>
  </si>
  <si>
    <t>Law Enforcement</t>
  </si>
  <si>
    <t>Fire Control</t>
  </si>
  <si>
    <t>Protective Inspections</t>
  </si>
  <si>
    <t>Physical Environment</t>
  </si>
  <si>
    <t>Garbage / Solid Waste Control Services</t>
  </si>
  <si>
    <t>Water-Sewer Combination Services</t>
  </si>
  <si>
    <t>Transportation</t>
  </si>
  <si>
    <t>Road and Street Facilities</t>
  </si>
  <si>
    <t>Inter-Fund Group Transfers Out</t>
  </si>
  <si>
    <t>Proprietary - Non-Operating Interest Expense</t>
  </si>
  <si>
    <t>Other Uses and Non-Operating</t>
  </si>
  <si>
    <t>2009 Municipal Population:</t>
  </si>
  <si>
    <t>Bunnell Expenditures Reported by Account Code and Fund Type</t>
  </si>
  <si>
    <t>Local Fiscal Year Ended September 30, 2010</t>
  </si>
  <si>
    <t>2010 Municipal Census Population:</t>
  </si>
  <si>
    <t>Compiled from data obtained from the Florida Department of Financial Services, Division of Accounting and Auditing, Bureau of Local Government.</t>
  </si>
  <si>
    <t>Local Fiscal Year Ended September 30, 2011</t>
  </si>
  <si>
    <t>Executive</t>
  </si>
  <si>
    <t>2011 Municipal Population:</t>
  </si>
  <si>
    <t>Local Fiscal Year Ended September 30, 2012</t>
  </si>
  <si>
    <t>Pension Benefits</t>
  </si>
  <si>
    <t>2012 Municipal Population:</t>
  </si>
  <si>
    <t>Local Fiscal Year Ended September 30, 2013</t>
  </si>
  <si>
    <t>Comprehensive Planning</t>
  </si>
  <si>
    <t>Sewer / Wastewater Services</t>
  </si>
  <si>
    <t>Culture / Recreation</t>
  </si>
  <si>
    <t>Parks and Recreation</t>
  </si>
  <si>
    <t>Proprietary - Other Non-Operating Disbursements</t>
  </si>
  <si>
    <t>2013 Municipal Population:</t>
  </si>
  <si>
    <t>Local Fiscal Year Ended September 30, 2008</t>
  </si>
  <si>
    <t>2008 Municipal Population:</t>
  </si>
  <si>
    <t>Local Fiscal Year Ended September 30, 2014</t>
  </si>
  <si>
    <t>Other General Government</t>
  </si>
  <si>
    <t>Water Utility Services</t>
  </si>
  <si>
    <t>Garbage / Solid Waste</t>
  </si>
  <si>
    <t>Water / Sewer Services</t>
  </si>
  <si>
    <t>Road / Street Facilities</t>
  </si>
  <si>
    <t>Economic Environment</t>
  </si>
  <si>
    <t>Other Economic Environment</t>
  </si>
  <si>
    <t>Parks / Recreation</t>
  </si>
  <si>
    <t>Other Uses</t>
  </si>
  <si>
    <t>Interfund Transfers Out</t>
  </si>
  <si>
    <t>2014 Municipal Population:</t>
  </si>
  <si>
    <t>Local Fiscal Year Ended September 30, 2015</t>
  </si>
  <si>
    <t>Debt Service Payments</t>
  </si>
  <si>
    <t>Other Non-Operating Disbursements</t>
  </si>
  <si>
    <t>2015 Municipal Population:</t>
  </si>
  <si>
    <t>Local Fiscal Year Ended September 30, 2007</t>
  </si>
  <si>
    <t>2007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</si>
  <si>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</si>
  <si>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</si>
  <si>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</si>
  <si>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</si>
  <si>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</si>
  <si>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Non-Court Information Systems</t>
  </si>
  <si>
    <t>2018 Municipal Population:</t>
  </si>
  <si>
    <t>Local Fiscal Year Ended September 30, 2019</t>
  </si>
  <si>
    <t>2019 Municipal Population:</t>
  </si>
  <si>
    <t>Local Fiscal Year Ended September 30, 2020</t>
  </si>
  <si>
    <t>Other Transportation</t>
  </si>
  <si>
    <t>Human Services</t>
  </si>
  <si>
    <t>Health</t>
  </si>
  <si>
    <t>2020 Municipal Population:</t>
  </si>
  <si>
    <t>Local Fiscal Year Ended September 30, 2021</t>
  </si>
  <si>
    <t>Per Capita Account</t>
  </si>
  <si>
    <t>Custodial</t>
  </si>
  <si>
    <t>Total Account</t>
  </si>
  <si>
    <t>Other General Government Services</t>
  </si>
  <si>
    <t>Other Transportation Systems / Services</t>
  </si>
  <si>
    <t>Industry Development</t>
  </si>
  <si>
    <t>Health Services</t>
  </si>
  <si>
    <t>Inter-fund Group Transfers Out</t>
  </si>
  <si>
    <t>2021 Municipal Population:</t>
  </si>
  <si>
    <t>Local Fiscal Year Ended September 30, 2022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</si>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</sst>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9">
    <font>
      <sz val="12"/>
      <name val="Arial MT"/>
    </font>
    <font>
      <sz val="12"/>
      <name val="Arial"/>
      <family val="2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  <font>
      <b/>
      <sz val="2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3" fillId="0" borderId="0" xfId="0" applyFont="1" applyAlignment="1" applyProtection="1">
      <alignment horizontal="center"/>
    </xf>
    <xf numFmtId="0" fontId="3" fillId="0" borderId="0" xfId="0" applyFont="1" applyProtection="1"/>
    <xf numFmtId="0" fontId="4" fillId="0" borderId="0" xfId="0" applyFont="1" applyProtection="1"/>
    <xf numFmtId="37" fontId="4" fillId="0" borderId="0" xfId="0" applyNumberFormat="1" applyFont="1" applyProtection="1"/>
    <xf numFmtId="0" fontId="2" fillId="0" borderId="0" xfId="0" applyFont="1" applyProtection="1"/>
    <xf numFmtId="44" fontId="7" fillId="0" borderId="0" xfId="0" applyNumberFormat="1" applyFont="1" applyProtection="1"/>
    <xf numFmtId="0" fontId="6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right"/>
    </xf>
    <xf numFmtId="43" fontId="4" fillId="0" borderId="0" xfId="0" applyNumberFormat="1" applyFont="1" applyProtection="1"/>
    <xf numFmtId="43" fontId="7" fillId="0" borderId="0" xfId="0" applyNumberFormat="1" applyFont="1" applyProtection="1"/>
    <xf numFmtId="0" fontId="2" fillId="0" borderId="0" xfId="0" applyFont="1" applyAlignment="1" applyProtection="1"/>
    <xf numFmtId="0" fontId="4" fillId="0" borderId="1" xfId="0" applyFont="1" applyBorder="1" applyAlignment="1" applyProtection="1">
      <alignment vertical="center"/>
    </xf>
    <xf numFmtId="0" fontId="2" fillId="2" borderId="2" xfId="0" applyFont="1" applyFill="1" applyBorder="1" applyAlignment="1" applyProtection="1">
      <alignment vertical="center"/>
    </xf>
    <xf numFmtId="42" fontId="2" fillId="2" borderId="3" xfId="0" applyNumberFormat="1" applyFont="1" applyFill="1" applyBorder="1" applyAlignment="1" applyProtection="1">
      <alignment vertical="center"/>
    </xf>
    <xf numFmtId="0" fontId="4" fillId="0" borderId="4" xfId="0" applyFont="1" applyBorder="1" applyAlignment="1" applyProtection="1">
      <alignment vertical="center"/>
    </xf>
    <xf numFmtId="37" fontId="4" fillId="0" borderId="0" xfId="0" applyNumberFormat="1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4" fillId="0" borderId="5" xfId="0" applyFont="1" applyBorder="1" applyAlignment="1" applyProtection="1">
      <alignment vertical="center"/>
    </xf>
    <xf numFmtId="0" fontId="4" fillId="0" borderId="6" xfId="0" applyFont="1" applyBorder="1" applyAlignment="1" applyProtection="1">
      <alignment vertical="center"/>
    </xf>
    <xf numFmtId="0" fontId="2" fillId="2" borderId="7" xfId="0" applyFont="1" applyFill="1" applyBorder="1" applyAlignment="1" applyProtection="1">
      <alignment vertical="center"/>
    </xf>
    <xf numFmtId="0" fontId="2" fillId="2" borderId="3" xfId="0" applyFont="1" applyFill="1" applyBorder="1" applyAlignment="1" applyProtection="1">
      <alignment vertical="center"/>
    </xf>
    <xf numFmtId="0" fontId="2" fillId="2" borderId="4" xfId="0" applyFont="1" applyFill="1" applyBorder="1" applyAlignment="1" applyProtection="1">
      <alignment vertical="center"/>
    </xf>
    <xf numFmtId="0" fontId="2" fillId="2" borderId="8" xfId="0" applyFont="1" applyFill="1" applyBorder="1" applyAlignment="1" applyProtection="1">
      <alignment vertical="center"/>
    </xf>
    <xf numFmtId="42" fontId="2" fillId="2" borderId="9" xfId="0" applyNumberFormat="1" applyFont="1" applyFill="1" applyBorder="1" applyAlignment="1" applyProtection="1">
      <alignment vertical="center"/>
    </xf>
    <xf numFmtId="42" fontId="2" fillId="2" borderId="10" xfId="0" applyNumberFormat="1" applyFont="1" applyFill="1" applyBorder="1" applyAlignment="1" applyProtection="1">
      <alignment vertical="center"/>
    </xf>
    <xf numFmtId="0" fontId="2" fillId="2" borderId="1" xfId="0" applyFont="1" applyFill="1" applyBorder="1" applyAlignment="1" applyProtection="1">
      <alignment vertical="center"/>
    </xf>
    <xf numFmtId="0" fontId="2" fillId="2" borderId="11" xfId="0" applyFont="1" applyFill="1" applyBorder="1" applyAlignment="1" applyProtection="1">
      <alignment vertical="center"/>
    </xf>
    <xf numFmtId="0" fontId="2" fillId="2" borderId="6" xfId="0" applyFont="1" applyFill="1" applyBorder="1" applyAlignment="1" applyProtection="1">
      <alignment vertical="center"/>
    </xf>
    <xf numFmtId="42" fontId="2" fillId="2" borderId="11" xfId="0" applyNumberFormat="1" applyFont="1" applyFill="1" applyBorder="1" applyAlignment="1" applyProtection="1">
      <alignment vertical="center"/>
    </xf>
    <xf numFmtId="44" fontId="2" fillId="2" borderId="5" xfId="0" applyNumberFormat="1" applyFont="1" applyFill="1" applyBorder="1" applyAlignment="1" applyProtection="1">
      <alignment vertical="center"/>
    </xf>
    <xf numFmtId="37" fontId="8" fillId="2" borderId="12" xfId="0" applyNumberFormat="1" applyFont="1" applyFill="1" applyBorder="1" applyAlignment="1" applyProtection="1">
      <alignment horizontal="center" vertical="center" wrapText="1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0" fontId="9" fillId="2" borderId="14" xfId="0" applyFont="1" applyFill="1" applyBorder="1" applyAlignment="1" applyProtection="1">
      <alignment horizontal="center" vertical="center"/>
    </xf>
    <xf numFmtId="0" fontId="9" fillId="2" borderId="15" xfId="0" applyFont="1" applyFill="1" applyBorder="1" applyAlignment="1" applyProtection="1">
      <alignment horizontal="center" vertical="center"/>
    </xf>
    <xf numFmtId="44" fontId="2" fillId="2" borderId="16" xfId="0" applyNumberFormat="1" applyFont="1" applyFill="1" applyBorder="1" applyAlignment="1" applyProtection="1">
      <alignment vertical="center"/>
    </xf>
    <xf numFmtId="0" fontId="4" fillId="0" borderId="17" xfId="0" applyFont="1" applyBorder="1" applyAlignment="1" applyProtection="1">
      <alignment vertical="center"/>
    </xf>
    <xf numFmtId="0" fontId="4" fillId="0" borderId="18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vertical="center"/>
    </xf>
    <xf numFmtId="41" fontId="4" fillId="0" borderId="19" xfId="0" applyNumberFormat="1" applyFont="1" applyBorder="1" applyAlignment="1" applyProtection="1">
      <alignment vertical="center"/>
    </xf>
    <xf numFmtId="42" fontId="2" fillId="2" borderId="20" xfId="0" applyNumberFormat="1" applyFont="1" applyFill="1" applyBorder="1" applyAlignment="1" applyProtection="1">
      <alignment vertical="center"/>
    </xf>
    <xf numFmtId="44" fontId="2" fillId="2" borderId="21" xfId="0" applyNumberFormat="1" applyFont="1" applyFill="1" applyBorder="1" applyAlignment="1" applyProtection="1">
      <alignment vertical="center"/>
    </xf>
    <xf numFmtId="1" fontId="4" fillId="0" borderId="20" xfId="0" applyNumberFormat="1" applyFont="1" applyBorder="1" applyAlignment="1" applyProtection="1">
      <alignment horizontal="center" vertical="center"/>
    </xf>
    <xf numFmtId="42" fontId="4" fillId="0" borderId="11" xfId="0" applyNumberFormat="1" applyFont="1" applyBorder="1" applyAlignment="1" applyProtection="1">
      <alignment vertical="center"/>
    </xf>
    <xf numFmtId="44" fontId="4" fillId="0" borderId="21" xfId="0" applyNumberFormat="1" applyFont="1" applyBorder="1" applyAlignment="1" applyProtection="1">
      <alignment vertical="center"/>
    </xf>
    <xf numFmtId="0" fontId="12" fillId="0" borderId="0" xfId="0" applyFont="1" applyAlignment="1" applyProtection="1">
      <alignment horizontal="center"/>
    </xf>
    <xf numFmtId="0" fontId="1" fillId="0" borderId="0" xfId="0" applyFont="1"/>
    <xf numFmtId="0" fontId="14" fillId="2" borderId="14" xfId="0" applyFont="1" applyFill="1" applyBorder="1" applyAlignment="1" applyProtection="1">
      <alignment horizontal="center" vertical="center"/>
    </xf>
    <xf numFmtId="0" fontId="14" fillId="2" borderId="15" xfId="0" applyFont="1" applyFill="1" applyBorder="1" applyAlignment="1" applyProtection="1">
      <alignment horizontal="center" vertical="center"/>
    </xf>
    <xf numFmtId="0" fontId="13" fillId="0" borderId="0" xfId="0" applyFont="1" applyAlignment="1" applyProtection="1"/>
    <xf numFmtId="37" fontId="13" fillId="2" borderId="12" xfId="0" applyNumberFormat="1" applyFont="1" applyFill="1" applyBorder="1" applyAlignment="1" applyProtection="1">
      <alignment horizontal="center" vertical="center" wrapText="1"/>
    </xf>
    <xf numFmtId="37" fontId="13" fillId="2" borderId="13" xfId="0" applyNumberFormat="1" applyFont="1" applyFill="1" applyBorder="1" applyAlignment="1" applyProtection="1">
      <alignment horizontal="center" vertical="center" wrapText="1"/>
    </xf>
    <xf numFmtId="0" fontId="15" fillId="0" borderId="0" xfId="0" applyFont="1" applyAlignment="1" applyProtection="1">
      <alignment horizontal="right"/>
    </xf>
    <xf numFmtId="0" fontId="16" fillId="0" borderId="0" xfId="0" applyFont="1" applyAlignment="1" applyProtection="1">
      <alignment horizontal="center"/>
    </xf>
    <xf numFmtId="0" fontId="13" fillId="2" borderId="4" xfId="0" applyFont="1" applyFill="1" applyBorder="1" applyAlignment="1" applyProtection="1">
      <alignment vertical="center"/>
    </xf>
    <xf numFmtId="0" fontId="13" fillId="2" borderId="8" xfId="0" applyFont="1" applyFill="1" applyBorder="1" applyAlignment="1" applyProtection="1">
      <alignment vertical="center"/>
    </xf>
    <xf numFmtId="42" fontId="13" fillId="2" borderId="9" xfId="0" applyNumberFormat="1" applyFont="1" applyFill="1" applyBorder="1" applyAlignment="1" applyProtection="1">
      <alignment vertical="center"/>
    </xf>
    <xf numFmtId="42" fontId="13" fillId="2" borderId="10" xfId="0" applyNumberFormat="1" applyFont="1" applyFill="1" applyBorder="1" applyAlignment="1" applyProtection="1">
      <alignment vertical="center"/>
    </xf>
    <xf numFmtId="44" fontId="13" fillId="2" borderId="5" xfId="0" applyNumberFormat="1" applyFont="1" applyFill="1" applyBorder="1" applyAlignment="1" applyProtection="1">
      <alignment vertical="center"/>
    </xf>
    <xf numFmtId="44" fontId="16" fillId="0" borderId="0" xfId="0" applyNumberFormat="1" applyFont="1" applyProtection="1"/>
    <xf numFmtId="0" fontId="17" fillId="0" borderId="0" xfId="0" applyFont="1" applyProtection="1"/>
    <xf numFmtId="0" fontId="17" fillId="0" borderId="1" xfId="0" applyFont="1" applyBorder="1" applyAlignment="1" applyProtection="1">
      <alignment vertical="center"/>
    </xf>
    <xf numFmtId="1" fontId="17" fillId="0" borderId="20" xfId="0" applyNumberFormat="1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vertical="center"/>
    </xf>
    <xf numFmtId="42" fontId="17" fillId="0" borderId="11" xfId="0" applyNumberFormat="1" applyFont="1" applyBorder="1" applyAlignment="1" applyProtection="1">
      <alignment vertical="center"/>
    </xf>
    <xf numFmtId="44" fontId="17" fillId="0" borderId="21" xfId="0" applyNumberFormat="1" applyFont="1" applyBorder="1" applyAlignment="1" applyProtection="1">
      <alignment vertical="center"/>
    </xf>
    <xf numFmtId="43" fontId="17" fillId="0" borderId="0" xfId="0" applyNumberFormat="1" applyFont="1" applyProtection="1"/>
    <xf numFmtId="0" fontId="13" fillId="2" borderId="1" xfId="0" applyFont="1" applyFill="1" applyBorder="1" applyAlignment="1" applyProtection="1">
      <alignment vertical="center"/>
    </xf>
    <xf numFmtId="0" fontId="13" fillId="2" borderId="11" xfId="0" applyFont="1" applyFill="1" applyBorder="1" applyAlignment="1" applyProtection="1">
      <alignment vertical="center"/>
    </xf>
    <xf numFmtId="0" fontId="13" fillId="2" borderId="6" xfId="0" applyFont="1" applyFill="1" applyBorder="1" applyAlignment="1" applyProtection="1">
      <alignment vertical="center"/>
    </xf>
    <xf numFmtId="42" fontId="13" fillId="2" borderId="11" xfId="0" applyNumberFormat="1" applyFont="1" applyFill="1" applyBorder="1" applyAlignment="1" applyProtection="1">
      <alignment vertical="center"/>
    </xf>
    <xf numFmtId="42" fontId="13" fillId="2" borderId="20" xfId="0" applyNumberFormat="1" applyFont="1" applyFill="1" applyBorder="1" applyAlignment="1" applyProtection="1">
      <alignment vertical="center"/>
    </xf>
    <xf numFmtId="44" fontId="13" fillId="2" borderId="21" xfId="0" applyNumberFormat="1" applyFont="1" applyFill="1" applyBorder="1" applyAlignment="1" applyProtection="1">
      <alignment vertical="center"/>
    </xf>
    <xf numFmtId="43" fontId="16" fillId="0" borderId="0" xfId="0" applyNumberFormat="1" applyFont="1" applyProtection="1"/>
    <xf numFmtId="0" fontId="13" fillId="2" borderId="2" xfId="0" applyFont="1" applyFill="1" applyBorder="1" applyAlignment="1" applyProtection="1">
      <alignment vertical="center"/>
    </xf>
    <xf numFmtId="0" fontId="13" fillId="2" borderId="3" xfId="0" applyFont="1" applyFill="1" applyBorder="1" applyAlignment="1" applyProtection="1">
      <alignment vertical="center"/>
    </xf>
    <xf numFmtId="0" fontId="13" fillId="2" borderId="7" xfId="0" applyFont="1" applyFill="1" applyBorder="1" applyAlignment="1" applyProtection="1">
      <alignment vertical="center"/>
    </xf>
    <xf numFmtId="42" fontId="13" fillId="2" borderId="3" xfId="0" applyNumberFormat="1" applyFont="1" applyFill="1" applyBorder="1" applyAlignment="1" applyProtection="1">
      <alignment vertical="center"/>
    </xf>
    <xf numFmtId="44" fontId="13" fillId="2" borderId="16" xfId="0" applyNumberFormat="1" applyFont="1" applyFill="1" applyBorder="1" applyAlignment="1" applyProtection="1">
      <alignment vertical="center"/>
    </xf>
    <xf numFmtId="0" fontId="16" fillId="0" borderId="0" xfId="0" applyFont="1" applyProtection="1"/>
    <xf numFmtId="0" fontId="13" fillId="0" borderId="0" xfId="0" applyFont="1" applyProtection="1"/>
    <xf numFmtId="0" fontId="17" fillId="0" borderId="4" xfId="0" applyFont="1" applyBorder="1" applyAlignment="1" applyProtection="1">
      <alignment vertical="center"/>
    </xf>
    <xf numFmtId="0" fontId="17" fillId="0" borderId="0" xfId="0" applyFont="1" applyBorder="1" applyAlignment="1" applyProtection="1">
      <alignment vertical="center"/>
    </xf>
    <xf numFmtId="37" fontId="17" fillId="0" borderId="0" xfId="0" applyNumberFormat="1" applyFont="1" applyBorder="1" applyAlignment="1" applyProtection="1">
      <alignment vertical="center"/>
    </xf>
    <xf numFmtId="0" fontId="17" fillId="0" borderId="5" xfId="0" applyFont="1" applyBorder="1" applyAlignment="1" applyProtection="1">
      <alignment vertical="center"/>
    </xf>
    <xf numFmtId="0" fontId="17" fillId="0" borderId="17" xfId="0" applyFont="1" applyBorder="1" applyAlignment="1" applyProtection="1">
      <alignment vertical="center"/>
    </xf>
    <xf numFmtId="0" fontId="17" fillId="0" borderId="18" xfId="0" applyFont="1" applyBorder="1" applyAlignment="1" applyProtection="1">
      <alignment vertical="center"/>
    </xf>
    <xf numFmtId="37" fontId="17" fillId="0" borderId="18" xfId="0" applyNumberFormat="1" applyFont="1" applyBorder="1" applyAlignment="1" applyProtection="1">
      <alignment vertical="center"/>
    </xf>
    <xf numFmtId="41" fontId="17" fillId="0" borderId="19" xfId="0" applyNumberFormat="1" applyFont="1" applyBorder="1" applyAlignment="1" applyProtection="1">
      <alignment vertical="center"/>
    </xf>
    <xf numFmtId="37" fontId="17" fillId="0" borderId="0" xfId="0" applyNumberFormat="1" applyFont="1" applyProtection="1"/>
    <xf numFmtId="0" fontId="18" fillId="0" borderId="1" xfId="0" applyFont="1" applyBorder="1" applyAlignment="1" applyProtection="1">
      <alignment vertical="center"/>
    </xf>
    <xf numFmtId="1" fontId="18" fillId="0" borderId="20" xfId="0" applyNumberFormat="1" applyFont="1" applyBorder="1" applyAlignment="1" applyProtection="1">
      <alignment horizontal="center" vertical="center"/>
    </xf>
    <xf numFmtId="0" fontId="18" fillId="0" borderId="6" xfId="0" applyFont="1" applyBorder="1" applyAlignment="1" applyProtection="1">
      <alignment vertical="center"/>
    </xf>
    <xf numFmtId="37" fontId="4" fillId="0" borderId="18" xfId="0" applyNumberFormat="1" applyFont="1" applyBorder="1" applyAlignment="1" applyProtection="1">
      <alignment horizontal="right" vertical="center"/>
    </xf>
    <xf numFmtId="0" fontId="4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4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4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6" fillId="0" borderId="4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8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37" fontId="17" fillId="0" borderId="18" xfId="0" applyNumberFormat="1" applyFont="1" applyBorder="1" applyAlignment="1" applyProtection="1">
      <alignment horizontal="right" vertical="center"/>
    </xf>
    <xf numFmtId="0" fontId="17" fillId="0" borderId="22" xfId="0" applyFont="1" applyBorder="1" applyAlignment="1" applyProtection="1">
      <alignment vertical="center" wrapText="1"/>
    </xf>
    <xf numFmtId="0" fontId="1" fillId="0" borderId="23" xfId="0" applyFont="1" applyBorder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17" fillId="0" borderId="25" xfId="0" applyFont="1" applyBorder="1" applyAlignment="1" applyProtection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1" fillId="0" borderId="28" xfId="0" applyFont="1" applyBorder="1" applyAlignment="1" applyProtection="1">
      <alignment horizontal="center" vertical="center"/>
    </xf>
    <xf numFmtId="0" fontId="11" fillId="0" borderId="14" xfId="0" applyFont="1" applyBorder="1" applyAlignment="1" applyProtection="1">
      <alignment horizontal="center" vertical="center"/>
    </xf>
    <xf numFmtId="0" fontId="11" fillId="0" borderId="29" xfId="0" applyFont="1" applyBorder="1" applyAlignment="1" applyProtection="1">
      <alignment horizontal="center" vertical="center"/>
    </xf>
    <xf numFmtId="0" fontId="12" fillId="0" borderId="4" xfId="0" applyFont="1" applyBorder="1" applyAlignment="1" applyProtection="1">
      <alignment horizontal="center" vertical="center"/>
    </xf>
    <xf numFmtId="0" fontId="12" fillId="0" borderId="0" xfId="0" applyFont="1" applyBorder="1" applyAlignment="1" applyProtection="1">
      <alignment horizontal="center" vertical="center"/>
    </xf>
    <xf numFmtId="0" fontId="12" fillId="0" borderId="5" xfId="0" applyFont="1" applyBorder="1" applyAlignment="1" applyProtection="1">
      <alignment horizontal="center" vertical="center"/>
    </xf>
    <xf numFmtId="0" fontId="13" fillId="2" borderId="28" xfId="0" applyFont="1" applyFill="1" applyBorder="1" applyAlignment="1" applyProtection="1">
      <alignment horizontal="left" vertical="center" wrapText="1"/>
    </xf>
    <xf numFmtId="0" fontId="1" fillId="0" borderId="14" xfId="0" applyFont="1" applyBorder="1" applyAlignment="1">
      <alignment vertical="center" wrapText="1"/>
    </xf>
    <xf numFmtId="0" fontId="1" fillId="0" borderId="30" xfId="0" applyFont="1" applyBorder="1" applyAlignment="1">
      <alignment vertical="center" wrapText="1"/>
    </xf>
    <xf numFmtId="0" fontId="1" fillId="0" borderId="25" xfId="0" applyFont="1" applyBorder="1" applyAlignment="1">
      <alignment vertical="center" wrapText="1"/>
    </xf>
    <xf numFmtId="0" fontId="1" fillId="0" borderId="2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14" fillId="2" borderId="31" xfId="0" applyFont="1" applyFill="1" applyBorder="1" applyAlignment="1" applyProtection="1">
      <alignment horizontal="center" vertical="center"/>
    </xf>
    <xf numFmtId="0" fontId="14" fillId="2" borderId="8" xfId="0" applyFont="1" applyFill="1" applyBorder="1" applyAlignment="1" applyProtection="1">
      <alignment horizontal="center" vertical="center"/>
    </xf>
    <xf numFmtId="0" fontId="14" fillId="2" borderId="32" xfId="0" applyFont="1" applyFill="1" applyBorder="1" applyAlignment="1" applyProtection="1">
      <alignment horizontal="center" vertical="center"/>
    </xf>
    <xf numFmtId="37" fontId="13" fillId="2" borderId="33" xfId="0" applyNumberFormat="1" applyFont="1" applyFill="1" applyBorder="1" applyAlignment="1" applyProtection="1">
      <alignment horizontal="center" vertical="center" wrapText="1"/>
    </xf>
    <xf numFmtId="0" fontId="1" fillId="0" borderId="34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2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96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>SUM(D6:D12)</f>
        <v>2017515</v>
      </c>
      <c r="E5" s="24">
        <f>SUM(E6:E12)</f>
        <v>0</v>
      </c>
      <c r="F5" s="24">
        <f>SUM(F6:F12)</f>
        <v>503841</v>
      </c>
      <c r="G5" s="24">
        <f>SUM(G6:G12)</f>
        <v>0</v>
      </c>
      <c r="H5" s="24">
        <f>SUM(H6:H12)</f>
        <v>0</v>
      </c>
      <c r="I5" s="24">
        <f>SUM(I6:I12)</f>
        <v>0</v>
      </c>
      <c r="J5" s="24">
        <f>SUM(J6:J12)</f>
        <v>0</v>
      </c>
      <c r="K5" s="24">
        <f>SUM(K6:K12)</f>
        <v>0</v>
      </c>
      <c r="L5" s="24">
        <f>SUM(L6:L12)</f>
        <v>0</v>
      </c>
      <c r="M5" s="24">
        <f>SUM(M6:M12)</f>
        <v>0</v>
      </c>
      <c r="N5" s="24">
        <f>SUM(N6:N12)</f>
        <v>0</v>
      </c>
      <c r="O5" s="25">
        <f>SUM(D5:N5)</f>
        <v>2521356</v>
      </c>
      <c r="P5" s="30">
        <f>(O5/P$30)</f>
        <v>672.00319829424302</v>
      </c>
      <c r="Q5" s="6"/>
    </row>
    <row r="6" spans="1:134">
      <c r="A6" s="12"/>
      <c r="B6" s="42">
        <v>511</v>
      </c>
      <c r="C6" s="19" t="s">
        <v>19</v>
      </c>
      <c r="D6" s="43">
        <v>199313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199313</v>
      </c>
      <c r="P6" s="44">
        <f>(O6/P$30)</f>
        <v>53.12180170575693</v>
      </c>
      <c r="Q6" s="9"/>
    </row>
    <row r="7" spans="1:134">
      <c r="A7" s="12"/>
      <c r="B7" s="42">
        <v>512</v>
      </c>
      <c r="C7" s="19" t="s">
        <v>40</v>
      </c>
      <c r="D7" s="43">
        <v>364939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0">SUM(D7:N7)</f>
        <v>364939</v>
      </c>
      <c r="P7" s="44">
        <f>(O7/P$30)</f>
        <v>97.265191897654589</v>
      </c>
      <c r="Q7" s="9"/>
    </row>
    <row r="8" spans="1:134">
      <c r="A8" s="12"/>
      <c r="B8" s="42">
        <v>513</v>
      </c>
      <c r="C8" s="19" t="s">
        <v>20</v>
      </c>
      <c r="D8" s="43">
        <v>477436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0"/>
        <v>477436</v>
      </c>
      <c r="P8" s="44">
        <f>(O8/P$30)</f>
        <v>127.24840085287846</v>
      </c>
      <c r="Q8" s="9"/>
    </row>
    <row r="9" spans="1:134">
      <c r="A9" s="12"/>
      <c r="B9" s="42">
        <v>514</v>
      </c>
      <c r="C9" s="19" t="s">
        <v>21</v>
      </c>
      <c r="D9" s="43">
        <v>84242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0"/>
        <v>84242</v>
      </c>
      <c r="P9" s="44">
        <f>(O9/P$30)</f>
        <v>22.452558635394457</v>
      </c>
      <c r="Q9" s="9"/>
    </row>
    <row r="10" spans="1:134">
      <c r="A10" s="12"/>
      <c r="B10" s="42">
        <v>516</v>
      </c>
      <c r="C10" s="19" t="s">
        <v>77</v>
      </c>
      <c r="D10" s="43">
        <v>115370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0"/>
        <v>115370</v>
      </c>
      <c r="P10" s="44">
        <f>(O10/P$30)</f>
        <v>30.748933901918978</v>
      </c>
      <c r="Q10" s="9"/>
    </row>
    <row r="11" spans="1:134">
      <c r="A11" s="12"/>
      <c r="B11" s="42">
        <v>517</v>
      </c>
      <c r="C11" s="19" t="s">
        <v>67</v>
      </c>
      <c r="D11" s="43">
        <v>172978</v>
      </c>
      <c r="E11" s="43">
        <v>0</v>
      </c>
      <c r="F11" s="43">
        <v>503841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0"/>
        <v>676819</v>
      </c>
      <c r="P11" s="44">
        <f>(O11/P$30)</f>
        <v>180.38885927505331</v>
      </c>
      <c r="Q11" s="9"/>
    </row>
    <row r="12" spans="1:134">
      <c r="A12" s="12"/>
      <c r="B12" s="42">
        <v>519</v>
      </c>
      <c r="C12" s="19" t="s">
        <v>90</v>
      </c>
      <c r="D12" s="43">
        <v>603237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0"/>
        <v>603237</v>
      </c>
      <c r="P12" s="44">
        <f>(O12/P$30)</f>
        <v>160.77745202558634</v>
      </c>
      <c r="Q12" s="9"/>
    </row>
    <row r="13" spans="1:134" ht="15.75">
      <c r="A13" s="26" t="s">
        <v>22</v>
      </c>
      <c r="B13" s="27"/>
      <c r="C13" s="28"/>
      <c r="D13" s="29">
        <f>SUM(D14:D15)</f>
        <v>2011689</v>
      </c>
      <c r="E13" s="29">
        <f>SUM(E14:E15)</f>
        <v>0</v>
      </c>
      <c r="F13" s="29">
        <f>SUM(F14:F15)</f>
        <v>0</v>
      </c>
      <c r="G13" s="29">
        <f>SUM(G14:G15)</f>
        <v>0</v>
      </c>
      <c r="H13" s="29">
        <f>SUM(H14:H15)</f>
        <v>0</v>
      </c>
      <c r="I13" s="29">
        <f>SUM(I14:I15)</f>
        <v>0</v>
      </c>
      <c r="J13" s="29">
        <f>SUM(J14:J15)</f>
        <v>0</v>
      </c>
      <c r="K13" s="29">
        <f>SUM(K14:K15)</f>
        <v>0</v>
      </c>
      <c r="L13" s="29">
        <f>SUM(L14:L15)</f>
        <v>0</v>
      </c>
      <c r="M13" s="29">
        <f>SUM(M14:M15)</f>
        <v>0</v>
      </c>
      <c r="N13" s="29">
        <f>SUM(N14:N15)</f>
        <v>0</v>
      </c>
      <c r="O13" s="40">
        <f>SUM(D13:N13)</f>
        <v>2011689</v>
      </c>
      <c r="P13" s="41">
        <f>(O13/P$30)</f>
        <v>536.1644456289979</v>
      </c>
      <c r="Q13" s="10"/>
    </row>
    <row r="14" spans="1:134">
      <c r="A14" s="12"/>
      <c r="B14" s="42">
        <v>521</v>
      </c>
      <c r="C14" s="19" t="s">
        <v>23</v>
      </c>
      <c r="D14" s="43">
        <v>1483986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>SUM(D14:N14)</f>
        <v>1483986</v>
      </c>
      <c r="P14" s="44">
        <f>(O14/P$30)</f>
        <v>395.51865671641792</v>
      </c>
      <c r="Q14" s="9"/>
    </row>
    <row r="15" spans="1:134">
      <c r="A15" s="12"/>
      <c r="B15" s="42">
        <v>524</v>
      </c>
      <c r="C15" s="19" t="s">
        <v>25</v>
      </c>
      <c r="D15" s="43">
        <v>527703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ref="O15" si="1">SUM(D15:N15)</f>
        <v>527703</v>
      </c>
      <c r="P15" s="44">
        <f>(O15/P$30)</f>
        <v>140.64578891257995</v>
      </c>
      <c r="Q15" s="9"/>
    </row>
    <row r="16" spans="1:134" ht="15.75">
      <c r="A16" s="26" t="s">
        <v>26</v>
      </c>
      <c r="B16" s="27"/>
      <c r="C16" s="28"/>
      <c r="D16" s="29">
        <f>SUM(D17:D19)</f>
        <v>0</v>
      </c>
      <c r="E16" s="29">
        <f>SUM(E17:E19)</f>
        <v>0</v>
      </c>
      <c r="F16" s="29">
        <f>SUM(F17:F19)</f>
        <v>0</v>
      </c>
      <c r="G16" s="29">
        <f>SUM(G17:G19)</f>
        <v>0</v>
      </c>
      <c r="H16" s="29">
        <f>SUM(H17:H19)</f>
        <v>0</v>
      </c>
      <c r="I16" s="29">
        <f>SUM(I17:I19)</f>
        <v>4081990</v>
      </c>
      <c r="J16" s="29">
        <f>SUM(J17:J19)</f>
        <v>0</v>
      </c>
      <c r="K16" s="29">
        <f>SUM(K17:K19)</f>
        <v>0</v>
      </c>
      <c r="L16" s="29">
        <f>SUM(L17:L19)</f>
        <v>0</v>
      </c>
      <c r="M16" s="29">
        <f>SUM(M17:M19)</f>
        <v>0</v>
      </c>
      <c r="N16" s="29">
        <f>SUM(N17:N19)</f>
        <v>0</v>
      </c>
      <c r="O16" s="40">
        <f>SUM(D16:N16)</f>
        <v>4081990</v>
      </c>
      <c r="P16" s="41">
        <f>(O16/P$30)</f>
        <v>1087.9504264392324</v>
      </c>
      <c r="Q16" s="10"/>
    </row>
    <row r="17" spans="1:120">
      <c r="A17" s="12"/>
      <c r="B17" s="42">
        <v>533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1412988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ref="O17:O25" si="2">SUM(D17:N17)</f>
        <v>1412988</v>
      </c>
      <c r="P17" s="44">
        <f>(O17/P$30)</f>
        <v>376.59594882729209</v>
      </c>
      <c r="Q17" s="9"/>
    </row>
    <row r="18" spans="1:120">
      <c r="A18" s="12"/>
      <c r="B18" s="42">
        <v>534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897693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2"/>
        <v>897693</v>
      </c>
      <c r="P18" s="44">
        <f>(O18/P$30)</f>
        <v>239.25719616204691</v>
      </c>
      <c r="Q18" s="9"/>
    </row>
    <row r="19" spans="1:120">
      <c r="A19" s="12"/>
      <c r="B19" s="42">
        <v>535</v>
      </c>
      <c r="C19" s="19" t="s">
        <v>47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1771309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2"/>
        <v>1771309</v>
      </c>
      <c r="P19" s="44">
        <f>(O19/P$30)</f>
        <v>472.09728144989339</v>
      </c>
      <c r="Q19" s="9"/>
    </row>
    <row r="20" spans="1:120" ht="15.75">
      <c r="A20" s="26" t="s">
        <v>29</v>
      </c>
      <c r="B20" s="27"/>
      <c r="C20" s="28"/>
      <c r="D20" s="29">
        <f>SUM(D21:D21)</f>
        <v>641583</v>
      </c>
      <c r="E20" s="29">
        <f>SUM(E21:E21)</f>
        <v>0</v>
      </c>
      <c r="F20" s="29">
        <f>SUM(F21:F21)</f>
        <v>0</v>
      </c>
      <c r="G20" s="29">
        <f>SUM(G21:G21)</f>
        <v>0</v>
      </c>
      <c r="H20" s="29">
        <f>SUM(H21:H21)</f>
        <v>0</v>
      </c>
      <c r="I20" s="29">
        <f>SUM(I21:I21)</f>
        <v>0</v>
      </c>
      <c r="J20" s="29">
        <f>SUM(J21:J21)</f>
        <v>0</v>
      </c>
      <c r="K20" s="29">
        <f>SUM(K21:K21)</f>
        <v>0</v>
      </c>
      <c r="L20" s="29">
        <f>SUM(L21:L21)</f>
        <v>0</v>
      </c>
      <c r="M20" s="29">
        <f>SUM(M21:M21)</f>
        <v>0</v>
      </c>
      <c r="N20" s="29">
        <f>SUM(N21:N21)</f>
        <v>0</v>
      </c>
      <c r="O20" s="29">
        <f t="shared" si="2"/>
        <v>641583</v>
      </c>
      <c r="P20" s="41">
        <f>(O20/P$30)</f>
        <v>170.99760127931771</v>
      </c>
      <c r="Q20" s="10"/>
    </row>
    <row r="21" spans="1:120">
      <c r="A21" s="12"/>
      <c r="B21" s="42">
        <v>541</v>
      </c>
      <c r="C21" s="19" t="s">
        <v>30</v>
      </c>
      <c r="D21" s="43">
        <v>641583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2"/>
        <v>641583</v>
      </c>
      <c r="P21" s="44">
        <f>(O21/P$30)</f>
        <v>170.99760127931771</v>
      </c>
      <c r="Q21" s="9"/>
    </row>
    <row r="22" spans="1:120" ht="15.75">
      <c r="A22" s="26" t="s">
        <v>83</v>
      </c>
      <c r="B22" s="27"/>
      <c r="C22" s="28"/>
      <c r="D22" s="29">
        <f>SUM(D23:D23)</f>
        <v>36712</v>
      </c>
      <c r="E22" s="29">
        <f>SUM(E23:E23)</f>
        <v>0</v>
      </c>
      <c r="F22" s="29">
        <f>SUM(F23:F23)</f>
        <v>0</v>
      </c>
      <c r="G22" s="29">
        <f>SUM(G23:G23)</f>
        <v>0</v>
      </c>
      <c r="H22" s="29">
        <f>SUM(H23:H23)</f>
        <v>0</v>
      </c>
      <c r="I22" s="29">
        <f>SUM(I23:I23)</f>
        <v>0</v>
      </c>
      <c r="J22" s="29">
        <f>SUM(J23:J23)</f>
        <v>0</v>
      </c>
      <c r="K22" s="29">
        <f>SUM(K23:K23)</f>
        <v>0</v>
      </c>
      <c r="L22" s="29">
        <f>SUM(L23:L23)</f>
        <v>0</v>
      </c>
      <c r="M22" s="29">
        <f>SUM(M23:M23)</f>
        <v>0</v>
      </c>
      <c r="N22" s="29">
        <f>SUM(N23:N23)</f>
        <v>0</v>
      </c>
      <c r="O22" s="29">
        <f t="shared" si="2"/>
        <v>36712</v>
      </c>
      <c r="P22" s="41">
        <f>(O22/P$30)</f>
        <v>9.7846481876332625</v>
      </c>
      <c r="Q22" s="10"/>
    </row>
    <row r="23" spans="1:120">
      <c r="A23" s="12"/>
      <c r="B23" s="42">
        <v>562</v>
      </c>
      <c r="C23" s="19" t="s">
        <v>93</v>
      </c>
      <c r="D23" s="43">
        <v>36712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f t="shared" si="2"/>
        <v>36712</v>
      </c>
      <c r="P23" s="44">
        <f>(O23/P$30)</f>
        <v>9.7846481876332625</v>
      </c>
      <c r="Q23" s="9"/>
    </row>
    <row r="24" spans="1:120" ht="15.75">
      <c r="A24" s="26" t="s">
        <v>48</v>
      </c>
      <c r="B24" s="27"/>
      <c r="C24" s="28"/>
      <c r="D24" s="29">
        <f>SUM(D25:D25)</f>
        <v>508632</v>
      </c>
      <c r="E24" s="29">
        <f>SUM(E25:E25)</f>
        <v>0</v>
      </c>
      <c r="F24" s="29">
        <f>SUM(F25:F25)</f>
        <v>0</v>
      </c>
      <c r="G24" s="29">
        <f>SUM(G25:G25)</f>
        <v>0</v>
      </c>
      <c r="H24" s="29">
        <f>SUM(H25:H25)</f>
        <v>0</v>
      </c>
      <c r="I24" s="29">
        <f>SUM(I25:I25)</f>
        <v>0</v>
      </c>
      <c r="J24" s="29">
        <f>SUM(J25:J25)</f>
        <v>0</v>
      </c>
      <c r="K24" s="29">
        <f>SUM(K25:K25)</f>
        <v>0</v>
      </c>
      <c r="L24" s="29">
        <f>SUM(L25:L25)</f>
        <v>0</v>
      </c>
      <c r="M24" s="29">
        <f>SUM(M25:M25)</f>
        <v>0</v>
      </c>
      <c r="N24" s="29">
        <f>SUM(N25:N25)</f>
        <v>0</v>
      </c>
      <c r="O24" s="29">
        <f>SUM(D24:N24)</f>
        <v>508632</v>
      </c>
      <c r="P24" s="41">
        <f>(O24/P$30)</f>
        <v>135.56289978678038</v>
      </c>
      <c r="Q24" s="9"/>
    </row>
    <row r="25" spans="1:120">
      <c r="A25" s="12"/>
      <c r="B25" s="42">
        <v>572</v>
      </c>
      <c r="C25" s="19" t="s">
        <v>49</v>
      </c>
      <c r="D25" s="43">
        <v>508632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v>0</v>
      </c>
      <c r="O25" s="43">
        <f t="shared" si="2"/>
        <v>508632</v>
      </c>
      <c r="P25" s="44">
        <f>(O25/P$30)</f>
        <v>135.56289978678038</v>
      </c>
      <c r="Q25" s="9"/>
    </row>
    <row r="26" spans="1:120" ht="15.75">
      <c r="A26" s="26" t="s">
        <v>33</v>
      </c>
      <c r="B26" s="27"/>
      <c r="C26" s="28"/>
      <c r="D26" s="29">
        <f>SUM(D27:D27)</f>
        <v>503841</v>
      </c>
      <c r="E26" s="29">
        <f>SUM(E27:E27)</f>
        <v>0</v>
      </c>
      <c r="F26" s="29">
        <f>SUM(F27:F27)</f>
        <v>0</v>
      </c>
      <c r="G26" s="29">
        <f>SUM(G27:G27)</f>
        <v>0</v>
      </c>
      <c r="H26" s="29">
        <f>SUM(H27:H27)</f>
        <v>0</v>
      </c>
      <c r="I26" s="29">
        <f>SUM(I27:I27)</f>
        <v>216271</v>
      </c>
      <c r="J26" s="29">
        <f>SUM(J27:J27)</f>
        <v>0</v>
      </c>
      <c r="K26" s="29">
        <f>SUM(K27:K27)</f>
        <v>0</v>
      </c>
      <c r="L26" s="29">
        <f>SUM(L27:L27)</f>
        <v>0</v>
      </c>
      <c r="M26" s="29">
        <f>SUM(M27:M27)</f>
        <v>0</v>
      </c>
      <c r="N26" s="29">
        <f>SUM(N27:N27)</f>
        <v>0</v>
      </c>
      <c r="O26" s="29">
        <f>SUM(D26:N26)</f>
        <v>720112</v>
      </c>
      <c r="P26" s="41">
        <f>(O26/P$30)</f>
        <v>191.92750533049042</v>
      </c>
      <c r="Q26" s="9"/>
    </row>
    <row r="27" spans="1:120" ht="15.75" thickBot="1">
      <c r="A27" s="12"/>
      <c r="B27" s="42">
        <v>581</v>
      </c>
      <c r="C27" s="19" t="s">
        <v>94</v>
      </c>
      <c r="D27" s="43">
        <v>503841</v>
      </c>
      <c r="E27" s="43">
        <v>0</v>
      </c>
      <c r="F27" s="43">
        <v>0</v>
      </c>
      <c r="G27" s="43">
        <v>0</v>
      </c>
      <c r="H27" s="43">
        <v>0</v>
      </c>
      <c r="I27" s="43">
        <v>216271</v>
      </c>
      <c r="J27" s="43">
        <v>0</v>
      </c>
      <c r="K27" s="43">
        <v>0</v>
      </c>
      <c r="L27" s="43">
        <v>0</v>
      </c>
      <c r="M27" s="43">
        <v>0</v>
      </c>
      <c r="N27" s="43">
        <v>0</v>
      </c>
      <c r="O27" s="43">
        <f>SUM(D27:N27)</f>
        <v>720112</v>
      </c>
      <c r="P27" s="44">
        <f>(O27/P$30)</f>
        <v>191.92750533049042</v>
      </c>
      <c r="Q27" s="9"/>
    </row>
    <row r="28" spans="1:120" ht="16.5" thickBot="1">
      <c r="A28" s="13" t="s">
        <v>10</v>
      </c>
      <c r="B28" s="21"/>
      <c r="C28" s="20"/>
      <c r="D28" s="14">
        <f>SUM(D5,D13,D16,D20,D22,D24,D26)</f>
        <v>5719972</v>
      </c>
      <c r="E28" s="14">
        <f t="shared" ref="E28:N28" si="3">SUM(E5,E13,E16,E20,E22,E24,E26)</f>
        <v>0</v>
      </c>
      <c r="F28" s="14">
        <f t="shared" si="3"/>
        <v>503841</v>
      </c>
      <c r="G28" s="14">
        <f t="shared" si="3"/>
        <v>0</v>
      </c>
      <c r="H28" s="14">
        <f t="shared" si="3"/>
        <v>0</v>
      </c>
      <c r="I28" s="14">
        <f t="shared" si="3"/>
        <v>4298261</v>
      </c>
      <c r="J28" s="14">
        <f t="shared" si="3"/>
        <v>0</v>
      </c>
      <c r="K28" s="14">
        <f t="shared" si="3"/>
        <v>0</v>
      </c>
      <c r="L28" s="14">
        <f t="shared" si="3"/>
        <v>0</v>
      </c>
      <c r="M28" s="14">
        <f t="shared" si="3"/>
        <v>0</v>
      </c>
      <c r="N28" s="14">
        <f t="shared" si="3"/>
        <v>0</v>
      </c>
      <c r="O28" s="14">
        <f>SUM(D28:N28)</f>
        <v>10522074</v>
      </c>
      <c r="P28" s="35">
        <f>(O28/P$30)</f>
        <v>2804.3907249466952</v>
      </c>
      <c r="Q28" s="6"/>
      <c r="R28" s="2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</row>
    <row r="29" spans="1:120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8"/>
    </row>
    <row r="30" spans="1:120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38"/>
      <c r="M30" s="93" t="s">
        <v>97</v>
      </c>
      <c r="N30" s="93"/>
      <c r="O30" s="93"/>
      <c r="P30" s="39">
        <v>3752</v>
      </c>
    </row>
    <row r="31" spans="1:120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6"/>
    </row>
    <row r="32" spans="1:120" ht="15.75" customHeight="1" thickBot="1">
      <c r="A32" s="97" t="s">
        <v>38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</row>
  </sheetData>
  <mergeCells count="10">
    <mergeCell ref="M30:O30"/>
    <mergeCell ref="A31:P31"/>
    <mergeCell ref="A32:P32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45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1245945</v>
      </c>
      <c r="E5" s="24">
        <f t="shared" si="0"/>
        <v>14792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30274</v>
      </c>
      <c r="L5" s="24">
        <f t="shared" si="0"/>
        <v>0</v>
      </c>
      <c r="M5" s="24">
        <f t="shared" si="0"/>
        <v>0</v>
      </c>
      <c r="N5" s="25">
        <f t="shared" ref="N5:N26" si="1">SUM(D5:M5)</f>
        <v>1291011</v>
      </c>
      <c r="O5" s="30">
        <f t="shared" ref="O5:O26" si="2">(N5/O$28)</f>
        <v>480.64445271779596</v>
      </c>
      <c r="P5" s="6"/>
    </row>
    <row r="6" spans="1:133">
      <c r="A6" s="12"/>
      <c r="B6" s="42">
        <v>511</v>
      </c>
      <c r="C6" s="19" t="s">
        <v>19</v>
      </c>
      <c r="D6" s="43">
        <v>148915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148915</v>
      </c>
      <c r="O6" s="44">
        <f t="shared" si="2"/>
        <v>55.441176470588232</v>
      </c>
      <c r="P6" s="9"/>
    </row>
    <row r="7" spans="1:133">
      <c r="A7" s="12"/>
      <c r="B7" s="42">
        <v>512</v>
      </c>
      <c r="C7" s="19" t="s">
        <v>40</v>
      </c>
      <c r="D7" s="43">
        <v>138810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138810</v>
      </c>
      <c r="O7" s="44">
        <f t="shared" si="2"/>
        <v>51.679076693968724</v>
      </c>
      <c r="P7" s="9"/>
    </row>
    <row r="8" spans="1:133">
      <c r="A8" s="12"/>
      <c r="B8" s="42">
        <v>513</v>
      </c>
      <c r="C8" s="19" t="s">
        <v>20</v>
      </c>
      <c r="D8" s="43">
        <v>606505</v>
      </c>
      <c r="E8" s="43">
        <v>14792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621297</v>
      </c>
      <c r="O8" s="44">
        <f t="shared" si="2"/>
        <v>231.30938198064035</v>
      </c>
      <c r="P8" s="9"/>
    </row>
    <row r="9" spans="1:133">
      <c r="A9" s="12"/>
      <c r="B9" s="42">
        <v>514</v>
      </c>
      <c r="C9" s="19" t="s">
        <v>21</v>
      </c>
      <c r="D9" s="43">
        <v>86829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86829</v>
      </c>
      <c r="O9" s="44">
        <f t="shared" si="2"/>
        <v>32.326507818317204</v>
      </c>
      <c r="P9" s="9"/>
    </row>
    <row r="10" spans="1:133">
      <c r="A10" s="12"/>
      <c r="B10" s="42">
        <v>515</v>
      </c>
      <c r="C10" s="19" t="s">
        <v>46</v>
      </c>
      <c r="D10" s="43">
        <v>264886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264886</v>
      </c>
      <c r="O10" s="44">
        <f t="shared" si="2"/>
        <v>98.61727475800447</v>
      </c>
      <c r="P10" s="9"/>
    </row>
    <row r="11" spans="1:133">
      <c r="A11" s="12"/>
      <c r="B11" s="42">
        <v>518</v>
      </c>
      <c r="C11" s="19" t="s">
        <v>43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30274</v>
      </c>
      <c r="L11" s="43">
        <v>0</v>
      </c>
      <c r="M11" s="43">
        <v>0</v>
      </c>
      <c r="N11" s="43">
        <f t="shared" si="1"/>
        <v>30274</v>
      </c>
      <c r="O11" s="44">
        <f t="shared" si="2"/>
        <v>11.271034996276992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SUM(D13:D14)</f>
        <v>1141430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1141430</v>
      </c>
      <c r="O12" s="41">
        <f t="shared" si="2"/>
        <v>424.95532390171257</v>
      </c>
      <c r="P12" s="10"/>
    </row>
    <row r="13" spans="1:133">
      <c r="A13" s="12"/>
      <c r="B13" s="42">
        <v>521</v>
      </c>
      <c r="C13" s="19" t="s">
        <v>23</v>
      </c>
      <c r="D13" s="43">
        <v>1009175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1009175</v>
      </c>
      <c r="O13" s="44">
        <f t="shared" si="2"/>
        <v>375.71667907669399</v>
      </c>
      <c r="P13" s="9"/>
    </row>
    <row r="14" spans="1:133">
      <c r="A14" s="12"/>
      <c r="B14" s="42">
        <v>522</v>
      </c>
      <c r="C14" s="19" t="s">
        <v>24</v>
      </c>
      <c r="D14" s="43">
        <v>132255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132255</v>
      </c>
      <c r="O14" s="44">
        <f t="shared" si="2"/>
        <v>49.238644825018618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2515962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2515962</v>
      </c>
      <c r="O15" s="41">
        <f t="shared" si="2"/>
        <v>936.69471332836929</v>
      </c>
      <c r="P15" s="10"/>
    </row>
    <row r="16" spans="1:133">
      <c r="A16" s="12"/>
      <c r="B16" s="42">
        <v>534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615870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615870</v>
      </c>
      <c r="O16" s="44">
        <f t="shared" si="2"/>
        <v>229.28890543559197</v>
      </c>
      <c r="P16" s="9"/>
    </row>
    <row r="17" spans="1:119">
      <c r="A17" s="12"/>
      <c r="B17" s="42">
        <v>535</v>
      </c>
      <c r="C17" s="19" t="s">
        <v>47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1900092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1900092</v>
      </c>
      <c r="O17" s="44">
        <f t="shared" si="2"/>
        <v>707.40580789277737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608975</v>
      </c>
      <c r="E18" s="29">
        <f t="shared" si="5"/>
        <v>0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608975</v>
      </c>
      <c r="O18" s="41">
        <f t="shared" si="2"/>
        <v>226.72189128816083</v>
      </c>
      <c r="P18" s="10"/>
    </row>
    <row r="19" spans="1:119">
      <c r="A19" s="12"/>
      <c r="B19" s="42">
        <v>541</v>
      </c>
      <c r="C19" s="19" t="s">
        <v>30</v>
      </c>
      <c r="D19" s="43">
        <v>608975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608975</v>
      </c>
      <c r="O19" s="44">
        <f t="shared" si="2"/>
        <v>226.72189128816083</v>
      </c>
      <c r="P19" s="9"/>
    </row>
    <row r="20" spans="1:119" ht="15.75">
      <c r="A20" s="26" t="s">
        <v>48</v>
      </c>
      <c r="B20" s="27"/>
      <c r="C20" s="28"/>
      <c r="D20" s="29">
        <f t="shared" ref="D20:M20" si="6">SUM(D21:D21)</f>
        <v>97587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97587</v>
      </c>
      <c r="O20" s="41">
        <f t="shared" si="2"/>
        <v>36.331720029784066</v>
      </c>
      <c r="P20" s="9"/>
    </row>
    <row r="21" spans="1:119">
      <c r="A21" s="12"/>
      <c r="B21" s="42">
        <v>572</v>
      </c>
      <c r="C21" s="19" t="s">
        <v>49</v>
      </c>
      <c r="D21" s="43">
        <v>97587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97587</v>
      </c>
      <c r="O21" s="44">
        <f t="shared" si="2"/>
        <v>36.331720029784066</v>
      </c>
      <c r="P21" s="9"/>
    </row>
    <row r="22" spans="1:119" ht="15.75">
      <c r="A22" s="26" t="s">
        <v>33</v>
      </c>
      <c r="B22" s="27"/>
      <c r="C22" s="28"/>
      <c r="D22" s="29">
        <f t="shared" ref="D22:M22" si="7">SUM(D23:D25)</f>
        <v>0</v>
      </c>
      <c r="E22" s="29">
        <f t="shared" si="7"/>
        <v>0</v>
      </c>
      <c r="F22" s="29">
        <f t="shared" si="7"/>
        <v>0</v>
      </c>
      <c r="G22" s="29">
        <f t="shared" si="7"/>
        <v>130179</v>
      </c>
      <c r="H22" s="29">
        <f t="shared" si="7"/>
        <v>0</v>
      </c>
      <c r="I22" s="29">
        <f t="shared" si="7"/>
        <v>295694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1"/>
        <v>425873</v>
      </c>
      <c r="O22" s="41">
        <f t="shared" si="2"/>
        <v>158.55286671630677</v>
      </c>
      <c r="P22" s="9"/>
    </row>
    <row r="23" spans="1:119">
      <c r="A23" s="12"/>
      <c r="B23" s="42">
        <v>581</v>
      </c>
      <c r="C23" s="19" t="s">
        <v>31</v>
      </c>
      <c r="D23" s="43">
        <v>0</v>
      </c>
      <c r="E23" s="43">
        <v>0</v>
      </c>
      <c r="F23" s="43">
        <v>0</v>
      </c>
      <c r="G23" s="43">
        <v>130179</v>
      </c>
      <c r="H23" s="43">
        <v>0</v>
      </c>
      <c r="I23" s="43">
        <v>83378</v>
      </c>
      <c r="J23" s="43">
        <v>0</v>
      </c>
      <c r="K23" s="43">
        <v>0</v>
      </c>
      <c r="L23" s="43">
        <v>0</v>
      </c>
      <c r="M23" s="43">
        <v>0</v>
      </c>
      <c r="N23" s="43">
        <f t="shared" si="1"/>
        <v>213557</v>
      </c>
      <c r="O23" s="44">
        <f t="shared" si="2"/>
        <v>79.507446016381238</v>
      </c>
      <c r="P23" s="9"/>
    </row>
    <row r="24" spans="1:119">
      <c r="A24" s="12"/>
      <c r="B24" s="42">
        <v>590</v>
      </c>
      <c r="C24" s="19" t="s">
        <v>50</v>
      </c>
      <c r="D24" s="43">
        <v>0</v>
      </c>
      <c r="E24" s="43">
        <v>0</v>
      </c>
      <c r="F24" s="43">
        <v>0</v>
      </c>
      <c r="G24" s="43">
        <v>0</v>
      </c>
      <c r="H24" s="43">
        <v>0</v>
      </c>
      <c r="I24" s="43">
        <v>68558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68558</v>
      </c>
      <c r="O24" s="44">
        <f t="shared" si="2"/>
        <v>25.524199553239018</v>
      </c>
      <c r="P24" s="9"/>
    </row>
    <row r="25" spans="1:119" ht="15.75" thickBot="1">
      <c r="A25" s="12"/>
      <c r="B25" s="42">
        <v>591</v>
      </c>
      <c r="C25" s="19" t="s">
        <v>32</v>
      </c>
      <c r="D25" s="43">
        <v>0</v>
      </c>
      <c r="E25" s="43">
        <v>0</v>
      </c>
      <c r="F25" s="43">
        <v>0</v>
      </c>
      <c r="G25" s="43">
        <v>0</v>
      </c>
      <c r="H25" s="43">
        <v>0</v>
      </c>
      <c r="I25" s="43">
        <v>143758</v>
      </c>
      <c r="J25" s="43">
        <v>0</v>
      </c>
      <c r="K25" s="43">
        <v>0</v>
      </c>
      <c r="L25" s="43">
        <v>0</v>
      </c>
      <c r="M25" s="43">
        <v>0</v>
      </c>
      <c r="N25" s="43">
        <f t="shared" si="1"/>
        <v>143758</v>
      </c>
      <c r="O25" s="44">
        <f t="shared" si="2"/>
        <v>53.521221146686521</v>
      </c>
      <c r="P25" s="9"/>
    </row>
    <row r="26" spans="1:119" ht="16.5" thickBot="1">
      <c r="A26" s="13" t="s">
        <v>10</v>
      </c>
      <c r="B26" s="21"/>
      <c r="C26" s="20"/>
      <c r="D26" s="14">
        <f>SUM(D5,D12,D15,D18,D20,D22)</f>
        <v>3093937</v>
      </c>
      <c r="E26" s="14">
        <f t="shared" ref="E26:M26" si="8">SUM(E5,E12,E15,E18,E20,E22)</f>
        <v>14792</v>
      </c>
      <c r="F26" s="14">
        <f t="shared" si="8"/>
        <v>0</v>
      </c>
      <c r="G26" s="14">
        <f t="shared" si="8"/>
        <v>130179</v>
      </c>
      <c r="H26" s="14">
        <f t="shared" si="8"/>
        <v>0</v>
      </c>
      <c r="I26" s="14">
        <f t="shared" si="8"/>
        <v>2811656</v>
      </c>
      <c r="J26" s="14">
        <f t="shared" si="8"/>
        <v>0</v>
      </c>
      <c r="K26" s="14">
        <f t="shared" si="8"/>
        <v>30274</v>
      </c>
      <c r="L26" s="14">
        <f t="shared" si="8"/>
        <v>0</v>
      </c>
      <c r="M26" s="14">
        <f t="shared" si="8"/>
        <v>0</v>
      </c>
      <c r="N26" s="14">
        <f t="shared" si="1"/>
        <v>6080838</v>
      </c>
      <c r="O26" s="35">
        <f t="shared" si="2"/>
        <v>2263.9009679821297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51</v>
      </c>
      <c r="M28" s="93"/>
      <c r="N28" s="93"/>
      <c r="O28" s="39">
        <v>2686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42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SUM(D6:D10)</f>
        <v>814331</v>
      </c>
      <c r="E5" s="24">
        <f t="shared" si="0"/>
        <v>3377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17812</v>
      </c>
      <c r="L5" s="24">
        <f t="shared" si="0"/>
        <v>0</v>
      </c>
      <c r="M5" s="24">
        <f t="shared" si="0"/>
        <v>3377</v>
      </c>
      <c r="N5" s="25">
        <f t="shared" ref="N5:N23" si="1">SUM(D5:M5)</f>
        <v>838897</v>
      </c>
      <c r="O5" s="30">
        <f t="shared" ref="O5:O23" si="2">(N5/O$25)</f>
        <v>312.43836126629424</v>
      </c>
      <c r="P5" s="6"/>
    </row>
    <row r="6" spans="1:133">
      <c r="A6" s="12"/>
      <c r="B6" s="42">
        <v>511</v>
      </c>
      <c r="C6" s="19" t="s">
        <v>19</v>
      </c>
      <c r="D6" s="43">
        <v>131639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131639</v>
      </c>
      <c r="O6" s="44">
        <f t="shared" si="2"/>
        <v>49.027560521415268</v>
      </c>
      <c r="P6" s="9"/>
    </row>
    <row r="7" spans="1:133">
      <c r="A7" s="12"/>
      <c r="B7" s="42">
        <v>512</v>
      </c>
      <c r="C7" s="19" t="s">
        <v>40</v>
      </c>
      <c r="D7" s="43">
        <v>130474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130474</v>
      </c>
      <c r="O7" s="44">
        <f t="shared" si="2"/>
        <v>48.593668528864058</v>
      </c>
      <c r="P7" s="9"/>
    </row>
    <row r="8" spans="1:133">
      <c r="A8" s="12"/>
      <c r="B8" s="42">
        <v>513</v>
      </c>
      <c r="C8" s="19" t="s">
        <v>20</v>
      </c>
      <c r="D8" s="43">
        <v>507929</v>
      </c>
      <c r="E8" s="43">
        <v>3377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8546</v>
      </c>
      <c r="L8" s="43">
        <v>0</v>
      </c>
      <c r="M8" s="43">
        <v>3377</v>
      </c>
      <c r="N8" s="43">
        <f t="shared" si="1"/>
        <v>523229</v>
      </c>
      <c r="O8" s="44">
        <f t="shared" si="2"/>
        <v>194.87113594040969</v>
      </c>
      <c r="P8" s="9"/>
    </row>
    <row r="9" spans="1:133">
      <c r="A9" s="12"/>
      <c r="B9" s="42">
        <v>514</v>
      </c>
      <c r="C9" s="19" t="s">
        <v>21</v>
      </c>
      <c r="D9" s="43">
        <v>44289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44289</v>
      </c>
      <c r="O9" s="44">
        <f t="shared" si="2"/>
        <v>16.494972067039107</v>
      </c>
      <c r="P9" s="9"/>
    </row>
    <row r="10" spans="1:133">
      <c r="A10" s="12"/>
      <c r="B10" s="42">
        <v>518</v>
      </c>
      <c r="C10" s="19" t="s">
        <v>43</v>
      </c>
      <c r="D10" s="43">
        <v>0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9266</v>
      </c>
      <c r="L10" s="43">
        <v>0</v>
      </c>
      <c r="M10" s="43">
        <v>0</v>
      </c>
      <c r="N10" s="43">
        <f t="shared" si="1"/>
        <v>9266</v>
      </c>
      <c r="O10" s="44">
        <f t="shared" si="2"/>
        <v>3.4510242085661078</v>
      </c>
      <c r="P10" s="9"/>
    </row>
    <row r="11" spans="1:133" ht="15.75">
      <c r="A11" s="26" t="s">
        <v>22</v>
      </c>
      <c r="B11" s="27"/>
      <c r="C11" s="28"/>
      <c r="D11" s="29">
        <f t="shared" ref="D11:M11" si="3">SUM(D12:D14)</f>
        <v>1618703</v>
      </c>
      <c r="E11" s="29">
        <f t="shared" si="3"/>
        <v>0</v>
      </c>
      <c r="F11" s="29">
        <f t="shared" si="3"/>
        <v>0</v>
      </c>
      <c r="G11" s="29">
        <f t="shared" si="3"/>
        <v>0</v>
      </c>
      <c r="H11" s="29">
        <f t="shared" si="3"/>
        <v>0</v>
      </c>
      <c r="I11" s="29">
        <f t="shared" si="3"/>
        <v>0</v>
      </c>
      <c r="J11" s="29">
        <f t="shared" si="3"/>
        <v>0</v>
      </c>
      <c r="K11" s="29">
        <f t="shared" si="3"/>
        <v>0</v>
      </c>
      <c r="L11" s="29">
        <f t="shared" si="3"/>
        <v>0</v>
      </c>
      <c r="M11" s="29">
        <f t="shared" si="3"/>
        <v>0</v>
      </c>
      <c r="N11" s="40">
        <f t="shared" si="1"/>
        <v>1618703</v>
      </c>
      <c r="O11" s="41">
        <f t="shared" si="2"/>
        <v>602.86890130353822</v>
      </c>
      <c r="P11" s="10"/>
    </row>
    <row r="12" spans="1:133">
      <c r="A12" s="12"/>
      <c r="B12" s="42">
        <v>521</v>
      </c>
      <c r="C12" s="19" t="s">
        <v>23</v>
      </c>
      <c r="D12" s="43">
        <v>1082498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1082498</v>
      </c>
      <c r="O12" s="44">
        <f t="shared" si="2"/>
        <v>403.16499068901305</v>
      </c>
      <c r="P12" s="9"/>
    </row>
    <row r="13" spans="1:133">
      <c r="A13" s="12"/>
      <c r="B13" s="42">
        <v>522</v>
      </c>
      <c r="C13" s="19" t="s">
        <v>24</v>
      </c>
      <c r="D13" s="43">
        <v>270143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270143</v>
      </c>
      <c r="O13" s="44">
        <f t="shared" si="2"/>
        <v>100.61191806331472</v>
      </c>
      <c r="P13" s="9"/>
    </row>
    <row r="14" spans="1:133">
      <c r="A14" s="12"/>
      <c r="B14" s="42">
        <v>524</v>
      </c>
      <c r="C14" s="19" t="s">
        <v>25</v>
      </c>
      <c r="D14" s="43">
        <v>266062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266062</v>
      </c>
      <c r="O14" s="44">
        <f t="shared" si="2"/>
        <v>99.091992551210424</v>
      </c>
      <c r="P14" s="9"/>
    </row>
    <row r="15" spans="1:133" ht="15.75">
      <c r="A15" s="26" t="s">
        <v>26</v>
      </c>
      <c r="B15" s="27"/>
      <c r="C15" s="28"/>
      <c r="D15" s="29">
        <f t="shared" ref="D15:M15" si="4">SUM(D16:D17)</f>
        <v>0</v>
      </c>
      <c r="E15" s="29">
        <f t="shared" si="4"/>
        <v>0</v>
      </c>
      <c r="F15" s="29">
        <f t="shared" si="4"/>
        <v>0</v>
      </c>
      <c r="G15" s="29">
        <f t="shared" si="4"/>
        <v>0</v>
      </c>
      <c r="H15" s="29">
        <f t="shared" si="4"/>
        <v>0</v>
      </c>
      <c r="I15" s="29">
        <f t="shared" si="4"/>
        <v>1985560</v>
      </c>
      <c r="J15" s="29">
        <f t="shared" si="4"/>
        <v>0</v>
      </c>
      <c r="K15" s="29">
        <f t="shared" si="4"/>
        <v>0</v>
      </c>
      <c r="L15" s="29">
        <f t="shared" si="4"/>
        <v>0</v>
      </c>
      <c r="M15" s="29">
        <f t="shared" si="4"/>
        <v>0</v>
      </c>
      <c r="N15" s="40">
        <f t="shared" si="1"/>
        <v>1985560</v>
      </c>
      <c r="O15" s="41">
        <f t="shared" si="2"/>
        <v>739.50093109869647</v>
      </c>
      <c r="P15" s="10"/>
    </row>
    <row r="16" spans="1:133">
      <c r="A16" s="12"/>
      <c r="B16" s="42">
        <v>534</v>
      </c>
      <c r="C16" s="19" t="s">
        <v>27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447904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447904</v>
      </c>
      <c r="O16" s="44">
        <f t="shared" si="2"/>
        <v>166.8171322160149</v>
      </c>
      <c r="P16" s="9"/>
    </row>
    <row r="17" spans="1:119">
      <c r="A17" s="12"/>
      <c r="B17" s="42">
        <v>536</v>
      </c>
      <c r="C17" s="19" t="s">
        <v>28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1537656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1537656</v>
      </c>
      <c r="O17" s="44">
        <f t="shared" si="2"/>
        <v>572.68379888268157</v>
      </c>
      <c r="P17" s="9"/>
    </row>
    <row r="18" spans="1:119" ht="15.75">
      <c r="A18" s="26" t="s">
        <v>29</v>
      </c>
      <c r="B18" s="27"/>
      <c r="C18" s="28"/>
      <c r="D18" s="29">
        <f t="shared" ref="D18:M18" si="5">SUM(D19:D19)</f>
        <v>643033</v>
      </c>
      <c r="E18" s="29">
        <f t="shared" si="5"/>
        <v>176874</v>
      </c>
      <c r="F18" s="29">
        <f t="shared" si="5"/>
        <v>0</v>
      </c>
      <c r="G18" s="29">
        <f t="shared" si="5"/>
        <v>0</v>
      </c>
      <c r="H18" s="29">
        <f t="shared" si="5"/>
        <v>0</v>
      </c>
      <c r="I18" s="29">
        <f t="shared" si="5"/>
        <v>0</v>
      </c>
      <c r="J18" s="29">
        <f t="shared" si="5"/>
        <v>0</v>
      </c>
      <c r="K18" s="29">
        <f t="shared" si="5"/>
        <v>0</v>
      </c>
      <c r="L18" s="29">
        <f t="shared" si="5"/>
        <v>0</v>
      </c>
      <c r="M18" s="29">
        <f t="shared" si="5"/>
        <v>0</v>
      </c>
      <c r="N18" s="29">
        <f t="shared" si="1"/>
        <v>819907</v>
      </c>
      <c r="O18" s="41">
        <f t="shared" si="2"/>
        <v>305.36573556797021</v>
      </c>
      <c r="P18" s="10"/>
    </row>
    <row r="19" spans="1:119">
      <c r="A19" s="12"/>
      <c r="B19" s="42">
        <v>541</v>
      </c>
      <c r="C19" s="19" t="s">
        <v>30</v>
      </c>
      <c r="D19" s="43">
        <v>643033</v>
      </c>
      <c r="E19" s="43">
        <v>176874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819907</v>
      </c>
      <c r="O19" s="44">
        <f t="shared" si="2"/>
        <v>305.36573556797021</v>
      </c>
      <c r="P19" s="9"/>
    </row>
    <row r="20" spans="1:119" ht="15.75">
      <c r="A20" s="26" t="s">
        <v>33</v>
      </c>
      <c r="B20" s="27"/>
      <c r="C20" s="28"/>
      <c r="D20" s="29">
        <f t="shared" ref="D20:M20" si="6">SUM(D21:D22)</f>
        <v>0</v>
      </c>
      <c r="E20" s="29">
        <f t="shared" si="6"/>
        <v>1053792</v>
      </c>
      <c r="F20" s="29">
        <f t="shared" si="6"/>
        <v>0</v>
      </c>
      <c r="G20" s="29">
        <f t="shared" si="6"/>
        <v>241272</v>
      </c>
      <c r="H20" s="29">
        <f t="shared" si="6"/>
        <v>0</v>
      </c>
      <c r="I20" s="29">
        <f t="shared" si="6"/>
        <v>209737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1"/>
        <v>1504801</v>
      </c>
      <c r="O20" s="41">
        <f t="shared" si="2"/>
        <v>560.44729981378021</v>
      </c>
      <c r="P20" s="9"/>
    </row>
    <row r="21" spans="1:119">
      <c r="A21" s="12"/>
      <c r="B21" s="42">
        <v>581</v>
      </c>
      <c r="C21" s="19" t="s">
        <v>31</v>
      </c>
      <c r="D21" s="43">
        <v>0</v>
      </c>
      <c r="E21" s="43">
        <v>1053792</v>
      </c>
      <c r="F21" s="43">
        <v>0</v>
      </c>
      <c r="G21" s="43">
        <v>241272</v>
      </c>
      <c r="H21" s="43">
        <v>0</v>
      </c>
      <c r="I21" s="43">
        <v>65000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1360064</v>
      </c>
      <c r="O21" s="44">
        <f t="shared" si="2"/>
        <v>506.54152700186222</v>
      </c>
      <c r="P21" s="9"/>
    </row>
    <row r="22" spans="1:119" ht="15.75" thickBot="1">
      <c r="A22" s="12"/>
      <c r="B22" s="42">
        <v>591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144737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144737</v>
      </c>
      <c r="O22" s="44">
        <f t="shared" si="2"/>
        <v>53.905772811918062</v>
      </c>
      <c r="P22" s="9"/>
    </row>
    <row r="23" spans="1:119" ht="16.5" thickBot="1">
      <c r="A23" s="13" t="s">
        <v>10</v>
      </c>
      <c r="B23" s="21"/>
      <c r="C23" s="20"/>
      <c r="D23" s="14">
        <f>SUM(D5,D11,D15,D18,D20)</f>
        <v>3076067</v>
      </c>
      <c r="E23" s="14">
        <f t="shared" ref="E23:M23" si="7">SUM(E5,E11,E15,E18,E20)</f>
        <v>1234043</v>
      </c>
      <c r="F23" s="14">
        <f t="shared" si="7"/>
        <v>0</v>
      </c>
      <c r="G23" s="14">
        <f t="shared" si="7"/>
        <v>241272</v>
      </c>
      <c r="H23" s="14">
        <f t="shared" si="7"/>
        <v>0</v>
      </c>
      <c r="I23" s="14">
        <f t="shared" si="7"/>
        <v>2195297</v>
      </c>
      <c r="J23" s="14">
        <f t="shared" si="7"/>
        <v>0</v>
      </c>
      <c r="K23" s="14">
        <f t="shared" si="7"/>
        <v>17812</v>
      </c>
      <c r="L23" s="14">
        <f t="shared" si="7"/>
        <v>0</v>
      </c>
      <c r="M23" s="14">
        <f t="shared" si="7"/>
        <v>3377</v>
      </c>
      <c r="N23" s="14">
        <f t="shared" si="1"/>
        <v>6767868</v>
      </c>
      <c r="O23" s="35">
        <f t="shared" si="2"/>
        <v>2520.6212290502795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44</v>
      </c>
      <c r="M25" s="93"/>
      <c r="N25" s="93"/>
      <c r="O25" s="39">
        <v>2685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SUM(D6:D9)</f>
        <v>987065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18526</v>
      </c>
      <c r="N5" s="25">
        <f t="shared" ref="N5:N22" si="1">SUM(D5:M5)</f>
        <v>1005591</v>
      </c>
      <c r="O5" s="30">
        <f t="shared" ref="O5:O22" si="2">(N5/O$24)</f>
        <v>372.44111111111113</v>
      </c>
      <c r="P5" s="6"/>
    </row>
    <row r="6" spans="1:133">
      <c r="A6" s="12"/>
      <c r="B6" s="42">
        <v>511</v>
      </c>
      <c r="C6" s="19" t="s">
        <v>19</v>
      </c>
      <c r="D6" s="43">
        <v>121476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121476</v>
      </c>
      <c r="O6" s="44">
        <f t="shared" si="2"/>
        <v>44.99111111111111</v>
      </c>
      <c r="P6" s="9"/>
    </row>
    <row r="7" spans="1:133">
      <c r="A7" s="12"/>
      <c r="B7" s="42">
        <v>512</v>
      </c>
      <c r="C7" s="19" t="s">
        <v>40</v>
      </c>
      <c r="D7" s="43">
        <v>137650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137650</v>
      </c>
      <c r="O7" s="44">
        <f t="shared" si="2"/>
        <v>50.981481481481481</v>
      </c>
      <c r="P7" s="9"/>
    </row>
    <row r="8" spans="1:133">
      <c r="A8" s="12"/>
      <c r="B8" s="42">
        <v>513</v>
      </c>
      <c r="C8" s="19" t="s">
        <v>20</v>
      </c>
      <c r="D8" s="43">
        <v>665826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18526</v>
      </c>
      <c r="N8" s="43">
        <f t="shared" si="1"/>
        <v>684352</v>
      </c>
      <c r="O8" s="44">
        <f t="shared" si="2"/>
        <v>253.46370370370371</v>
      </c>
      <c r="P8" s="9"/>
    </row>
    <row r="9" spans="1:133">
      <c r="A9" s="12"/>
      <c r="B9" s="42">
        <v>514</v>
      </c>
      <c r="C9" s="19" t="s">
        <v>21</v>
      </c>
      <c r="D9" s="43">
        <v>62113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62113</v>
      </c>
      <c r="O9" s="44">
        <f t="shared" si="2"/>
        <v>23.004814814814814</v>
      </c>
      <c r="P9" s="9"/>
    </row>
    <row r="10" spans="1:133" ht="15.75">
      <c r="A10" s="26" t="s">
        <v>22</v>
      </c>
      <c r="B10" s="27"/>
      <c r="C10" s="28"/>
      <c r="D10" s="29">
        <f t="shared" ref="D10:M10" si="3">SUM(D11:D13)</f>
        <v>1714431</v>
      </c>
      <c r="E10" s="29">
        <f t="shared" si="3"/>
        <v>0</v>
      </c>
      <c r="F10" s="29">
        <f t="shared" si="3"/>
        <v>0</v>
      </c>
      <c r="G10" s="29">
        <f t="shared" si="3"/>
        <v>0</v>
      </c>
      <c r="H10" s="29">
        <f t="shared" si="3"/>
        <v>0</v>
      </c>
      <c r="I10" s="29">
        <f t="shared" si="3"/>
        <v>0</v>
      </c>
      <c r="J10" s="29">
        <f t="shared" si="3"/>
        <v>0</v>
      </c>
      <c r="K10" s="29">
        <f t="shared" si="3"/>
        <v>0</v>
      </c>
      <c r="L10" s="29">
        <f t="shared" si="3"/>
        <v>0</v>
      </c>
      <c r="M10" s="29">
        <f t="shared" si="3"/>
        <v>0</v>
      </c>
      <c r="N10" s="40">
        <f t="shared" si="1"/>
        <v>1714431</v>
      </c>
      <c r="O10" s="41">
        <f t="shared" si="2"/>
        <v>634.97444444444443</v>
      </c>
      <c r="P10" s="10"/>
    </row>
    <row r="11" spans="1:133">
      <c r="A11" s="12"/>
      <c r="B11" s="42">
        <v>521</v>
      </c>
      <c r="C11" s="19" t="s">
        <v>23</v>
      </c>
      <c r="D11" s="43">
        <v>1070576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1070576</v>
      </c>
      <c r="O11" s="44">
        <f t="shared" si="2"/>
        <v>396.50962962962961</v>
      </c>
      <c r="P11" s="9"/>
    </row>
    <row r="12" spans="1:133">
      <c r="A12" s="12"/>
      <c r="B12" s="42">
        <v>522</v>
      </c>
      <c r="C12" s="19" t="s">
        <v>24</v>
      </c>
      <c r="D12" s="43">
        <v>262480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262480</v>
      </c>
      <c r="O12" s="44">
        <f t="shared" si="2"/>
        <v>97.214814814814815</v>
      </c>
      <c r="P12" s="9"/>
    </row>
    <row r="13" spans="1:133">
      <c r="A13" s="12"/>
      <c r="B13" s="42">
        <v>524</v>
      </c>
      <c r="C13" s="19" t="s">
        <v>25</v>
      </c>
      <c r="D13" s="43">
        <v>381375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381375</v>
      </c>
      <c r="O13" s="44">
        <f t="shared" si="2"/>
        <v>141.25</v>
      </c>
      <c r="P13" s="9"/>
    </row>
    <row r="14" spans="1:133" ht="15.75">
      <c r="A14" s="26" t="s">
        <v>26</v>
      </c>
      <c r="B14" s="27"/>
      <c r="C14" s="28"/>
      <c r="D14" s="29">
        <f t="shared" ref="D14:M14" si="4">SUM(D15:D16)</f>
        <v>258878</v>
      </c>
      <c r="E14" s="29">
        <f t="shared" si="4"/>
        <v>0</v>
      </c>
      <c r="F14" s="29">
        <f t="shared" si="4"/>
        <v>0</v>
      </c>
      <c r="G14" s="29">
        <f t="shared" si="4"/>
        <v>0</v>
      </c>
      <c r="H14" s="29">
        <f t="shared" si="4"/>
        <v>0</v>
      </c>
      <c r="I14" s="29">
        <f t="shared" si="4"/>
        <v>1801228</v>
      </c>
      <c r="J14" s="29">
        <f t="shared" si="4"/>
        <v>0</v>
      </c>
      <c r="K14" s="29">
        <f t="shared" si="4"/>
        <v>0</v>
      </c>
      <c r="L14" s="29">
        <f t="shared" si="4"/>
        <v>0</v>
      </c>
      <c r="M14" s="29">
        <f t="shared" si="4"/>
        <v>0</v>
      </c>
      <c r="N14" s="40">
        <f t="shared" si="1"/>
        <v>2060106</v>
      </c>
      <c r="O14" s="41">
        <f t="shared" si="2"/>
        <v>763.00222222222226</v>
      </c>
      <c r="P14" s="10"/>
    </row>
    <row r="15" spans="1:133">
      <c r="A15" s="12"/>
      <c r="B15" s="42">
        <v>534</v>
      </c>
      <c r="C15" s="19" t="s">
        <v>27</v>
      </c>
      <c r="D15" s="43">
        <v>258878</v>
      </c>
      <c r="E15" s="43">
        <v>0</v>
      </c>
      <c r="F15" s="43">
        <v>0</v>
      </c>
      <c r="G15" s="43">
        <v>0</v>
      </c>
      <c r="H15" s="43">
        <v>0</v>
      </c>
      <c r="I15" s="43">
        <v>207116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465994</v>
      </c>
      <c r="O15" s="44">
        <f t="shared" si="2"/>
        <v>172.59037037037038</v>
      </c>
      <c r="P15" s="9"/>
    </row>
    <row r="16" spans="1:133">
      <c r="A16" s="12"/>
      <c r="B16" s="42">
        <v>536</v>
      </c>
      <c r="C16" s="19" t="s">
        <v>28</v>
      </c>
      <c r="D16" s="43">
        <v>0</v>
      </c>
      <c r="E16" s="43">
        <v>0</v>
      </c>
      <c r="F16" s="43">
        <v>0</v>
      </c>
      <c r="G16" s="43">
        <v>0</v>
      </c>
      <c r="H16" s="43">
        <v>0</v>
      </c>
      <c r="I16" s="43">
        <v>1594112</v>
      </c>
      <c r="J16" s="43">
        <v>0</v>
      </c>
      <c r="K16" s="43">
        <v>0</v>
      </c>
      <c r="L16" s="43">
        <v>0</v>
      </c>
      <c r="M16" s="43">
        <v>0</v>
      </c>
      <c r="N16" s="43">
        <f t="shared" si="1"/>
        <v>1594112</v>
      </c>
      <c r="O16" s="44">
        <f t="shared" si="2"/>
        <v>590.41185185185191</v>
      </c>
      <c r="P16" s="9"/>
    </row>
    <row r="17" spans="1:119" ht="15.75">
      <c r="A17" s="26" t="s">
        <v>29</v>
      </c>
      <c r="B17" s="27"/>
      <c r="C17" s="28"/>
      <c r="D17" s="29">
        <f t="shared" ref="D17:M17" si="5">SUM(D18:D18)</f>
        <v>709512</v>
      </c>
      <c r="E17" s="29">
        <f t="shared" si="5"/>
        <v>931433</v>
      </c>
      <c r="F17" s="29">
        <f t="shared" si="5"/>
        <v>0</v>
      </c>
      <c r="G17" s="29">
        <f t="shared" si="5"/>
        <v>371978</v>
      </c>
      <c r="H17" s="29">
        <f t="shared" si="5"/>
        <v>0</v>
      </c>
      <c r="I17" s="29">
        <f t="shared" si="5"/>
        <v>0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29">
        <f t="shared" si="1"/>
        <v>2012923</v>
      </c>
      <c r="O17" s="41">
        <f t="shared" si="2"/>
        <v>745.52703703703708</v>
      </c>
      <c r="P17" s="10"/>
    </row>
    <row r="18" spans="1:119">
      <c r="A18" s="12"/>
      <c r="B18" s="42">
        <v>541</v>
      </c>
      <c r="C18" s="19" t="s">
        <v>30</v>
      </c>
      <c r="D18" s="43">
        <v>709512</v>
      </c>
      <c r="E18" s="43">
        <v>931433</v>
      </c>
      <c r="F18" s="43">
        <v>0</v>
      </c>
      <c r="G18" s="43">
        <v>371978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2012923</v>
      </c>
      <c r="O18" s="44">
        <f t="shared" si="2"/>
        <v>745.52703703703708</v>
      </c>
      <c r="P18" s="9"/>
    </row>
    <row r="19" spans="1:119" ht="15.75">
      <c r="A19" s="26" t="s">
        <v>33</v>
      </c>
      <c r="B19" s="27"/>
      <c r="C19" s="28"/>
      <c r="D19" s="29">
        <f t="shared" ref="D19:M19" si="6">SUM(D20:D21)</f>
        <v>0</v>
      </c>
      <c r="E19" s="29">
        <f t="shared" si="6"/>
        <v>650000</v>
      </c>
      <c r="F19" s="29">
        <f t="shared" si="6"/>
        <v>0</v>
      </c>
      <c r="G19" s="29">
        <f t="shared" si="6"/>
        <v>250000</v>
      </c>
      <c r="H19" s="29">
        <f t="shared" si="6"/>
        <v>0</v>
      </c>
      <c r="I19" s="29">
        <f t="shared" si="6"/>
        <v>142458</v>
      </c>
      <c r="J19" s="29">
        <f t="shared" si="6"/>
        <v>0</v>
      </c>
      <c r="K19" s="29">
        <f t="shared" si="6"/>
        <v>0</v>
      </c>
      <c r="L19" s="29">
        <f t="shared" si="6"/>
        <v>0</v>
      </c>
      <c r="M19" s="29">
        <f t="shared" si="6"/>
        <v>0</v>
      </c>
      <c r="N19" s="29">
        <f t="shared" si="1"/>
        <v>1042458</v>
      </c>
      <c r="O19" s="41">
        <f t="shared" si="2"/>
        <v>386.09555555555556</v>
      </c>
      <c r="P19" s="9"/>
    </row>
    <row r="20" spans="1:119">
      <c r="A20" s="12"/>
      <c r="B20" s="42">
        <v>581</v>
      </c>
      <c r="C20" s="19" t="s">
        <v>31</v>
      </c>
      <c r="D20" s="43">
        <v>0</v>
      </c>
      <c r="E20" s="43">
        <v>650000</v>
      </c>
      <c r="F20" s="43">
        <v>0</v>
      </c>
      <c r="G20" s="43">
        <v>250000</v>
      </c>
      <c r="H20" s="43">
        <v>0</v>
      </c>
      <c r="I20" s="43">
        <v>0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900000</v>
      </c>
      <c r="O20" s="44">
        <f t="shared" si="2"/>
        <v>333.33333333333331</v>
      </c>
      <c r="P20" s="9"/>
    </row>
    <row r="21" spans="1:119" ht="15.75" thickBot="1">
      <c r="A21" s="12"/>
      <c r="B21" s="42">
        <v>591</v>
      </c>
      <c r="C21" s="19" t="s">
        <v>32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142458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142458</v>
      </c>
      <c r="O21" s="44">
        <f t="shared" si="2"/>
        <v>52.762222222222221</v>
      </c>
      <c r="P21" s="9"/>
    </row>
    <row r="22" spans="1:119" ht="16.5" thickBot="1">
      <c r="A22" s="13" t="s">
        <v>10</v>
      </c>
      <c r="B22" s="21"/>
      <c r="C22" s="20"/>
      <c r="D22" s="14">
        <f>SUM(D5,D10,D14,D17,D19)</f>
        <v>3669886</v>
      </c>
      <c r="E22" s="14">
        <f t="shared" ref="E22:M22" si="7">SUM(E5,E10,E14,E17,E19)</f>
        <v>1581433</v>
      </c>
      <c r="F22" s="14">
        <f t="shared" si="7"/>
        <v>0</v>
      </c>
      <c r="G22" s="14">
        <f t="shared" si="7"/>
        <v>621978</v>
      </c>
      <c r="H22" s="14">
        <f t="shared" si="7"/>
        <v>0</v>
      </c>
      <c r="I22" s="14">
        <f t="shared" si="7"/>
        <v>1943686</v>
      </c>
      <c r="J22" s="14">
        <f t="shared" si="7"/>
        <v>0</v>
      </c>
      <c r="K22" s="14">
        <f t="shared" si="7"/>
        <v>0</v>
      </c>
      <c r="L22" s="14">
        <f t="shared" si="7"/>
        <v>0</v>
      </c>
      <c r="M22" s="14">
        <f t="shared" si="7"/>
        <v>18526</v>
      </c>
      <c r="N22" s="14">
        <f t="shared" si="1"/>
        <v>7835509</v>
      </c>
      <c r="O22" s="35">
        <f t="shared" si="2"/>
        <v>2902.0403703703705</v>
      </c>
      <c r="P22" s="6"/>
      <c r="Q22" s="2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</row>
    <row r="23" spans="1:119">
      <c r="A23" s="15"/>
      <c r="B23" s="17"/>
      <c r="C23" s="17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8"/>
    </row>
    <row r="24" spans="1:119">
      <c r="A24" s="36"/>
      <c r="B24" s="37"/>
      <c r="C24" s="37"/>
      <c r="D24" s="38"/>
      <c r="E24" s="38"/>
      <c r="F24" s="38"/>
      <c r="G24" s="38"/>
      <c r="H24" s="38"/>
      <c r="I24" s="38"/>
      <c r="J24" s="38"/>
      <c r="K24" s="38"/>
      <c r="L24" s="93" t="s">
        <v>41</v>
      </c>
      <c r="M24" s="93"/>
      <c r="N24" s="93"/>
      <c r="O24" s="39">
        <v>2700</v>
      </c>
    </row>
    <row r="25" spans="1:119">
      <c r="A25" s="94"/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6"/>
    </row>
    <row r="26" spans="1:119" ht="15.75" customHeight="1" thickBot="1">
      <c r="A26" s="97" t="s">
        <v>38</v>
      </c>
      <c r="B26" s="98"/>
      <c r="C26" s="98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9"/>
    </row>
  </sheetData>
  <mergeCells count="10">
    <mergeCell ref="L24:N24"/>
    <mergeCell ref="A25:O25"/>
    <mergeCell ref="A26:O26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4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36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784463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0" si="1">SUM(D5:M5)</f>
        <v>784463</v>
      </c>
      <c r="O5" s="30">
        <f t="shared" ref="O5:O20" si="2">(N5/O$22)</f>
        <v>293.14760837070253</v>
      </c>
      <c r="P5" s="6"/>
    </row>
    <row r="6" spans="1:133">
      <c r="A6" s="12"/>
      <c r="B6" s="42">
        <v>511</v>
      </c>
      <c r="C6" s="19" t="s">
        <v>19</v>
      </c>
      <c r="D6" s="43">
        <v>112560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112560</v>
      </c>
      <c r="O6" s="44">
        <f t="shared" si="2"/>
        <v>42.062780269058294</v>
      </c>
      <c r="P6" s="9"/>
    </row>
    <row r="7" spans="1:133">
      <c r="A7" s="12"/>
      <c r="B7" s="42">
        <v>513</v>
      </c>
      <c r="C7" s="19" t="s">
        <v>20</v>
      </c>
      <c r="D7" s="43">
        <v>615049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615049</v>
      </c>
      <c r="O7" s="44">
        <f t="shared" si="2"/>
        <v>229.83893871449925</v>
      </c>
      <c r="P7" s="9"/>
    </row>
    <row r="8" spans="1:133">
      <c r="A8" s="12"/>
      <c r="B8" s="42">
        <v>514</v>
      </c>
      <c r="C8" s="19" t="s">
        <v>21</v>
      </c>
      <c r="D8" s="43">
        <v>56854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56854</v>
      </c>
      <c r="O8" s="44">
        <f t="shared" si="2"/>
        <v>21.245889387144992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1810597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2795</v>
      </c>
      <c r="N9" s="40">
        <f t="shared" si="1"/>
        <v>1813392</v>
      </c>
      <c r="O9" s="41">
        <f t="shared" si="2"/>
        <v>677.65022421524668</v>
      </c>
      <c r="P9" s="10"/>
    </row>
    <row r="10" spans="1:133">
      <c r="A10" s="12"/>
      <c r="B10" s="42">
        <v>521</v>
      </c>
      <c r="C10" s="19" t="s">
        <v>23</v>
      </c>
      <c r="D10" s="43">
        <v>1181671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1181671</v>
      </c>
      <c r="O10" s="44">
        <f t="shared" si="2"/>
        <v>441.58109118086696</v>
      </c>
      <c r="P10" s="9"/>
    </row>
    <row r="11" spans="1:133">
      <c r="A11" s="12"/>
      <c r="B11" s="42">
        <v>522</v>
      </c>
      <c r="C11" s="19" t="s">
        <v>24</v>
      </c>
      <c r="D11" s="43">
        <v>223046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223046</v>
      </c>
      <c r="O11" s="44">
        <f t="shared" si="2"/>
        <v>83.350523168908822</v>
      </c>
      <c r="P11" s="9"/>
    </row>
    <row r="12" spans="1:133">
      <c r="A12" s="12"/>
      <c r="B12" s="42">
        <v>524</v>
      </c>
      <c r="C12" s="19" t="s">
        <v>25</v>
      </c>
      <c r="D12" s="43">
        <v>405880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2795</v>
      </c>
      <c r="N12" s="43">
        <f t="shared" si="1"/>
        <v>408675</v>
      </c>
      <c r="O12" s="44">
        <f t="shared" si="2"/>
        <v>152.71860986547085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481691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1417249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1898940</v>
      </c>
      <c r="O13" s="41">
        <f t="shared" si="2"/>
        <v>709.61883408071753</v>
      </c>
      <c r="P13" s="10"/>
    </row>
    <row r="14" spans="1:133">
      <c r="A14" s="12"/>
      <c r="B14" s="42">
        <v>534</v>
      </c>
      <c r="C14" s="19" t="s">
        <v>27</v>
      </c>
      <c r="D14" s="43">
        <v>481691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481691</v>
      </c>
      <c r="O14" s="44">
        <f t="shared" si="2"/>
        <v>180.00411061285502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1417249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1417249</v>
      </c>
      <c r="O15" s="44">
        <f t="shared" si="2"/>
        <v>529.61472346786252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691863</v>
      </c>
      <c r="E16" s="29">
        <f t="shared" si="5"/>
        <v>985948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1677811</v>
      </c>
      <c r="O16" s="41">
        <f t="shared" si="2"/>
        <v>626.98467862481311</v>
      </c>
      <c r="P16" s="10"/>
    </row>
    <row r="17" spans="1:119">
      <c r="A17" s="12"/>
      <c r="B17" s="42">
        <v>541</v>
      </c>
      <c r="C17" s="19" t="s">
        <v>30</v>
      </c>
      <c r="D17" s="43">
        <v>691863</v>
      </c>
      <c r="E17" s="43">
        <v>985948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1677811</v>
      </c>
      <c r="O17" s="44">
        <f t="shared" si="2"/>
        <v>626.98467862481311</v>
      </c>
      <c r="P17" s="9"/>
    </row>
    <row r="18" spans="1:119" ht="15.75">
      <c r="A18" s="26" t="s">
        <v>33</v>
      </c>
      <c r="B18" s="27"/>
      <c r="C18" s="28"/>
      <c r="D18" s="29">
        <f t="shared" ref="D18:M18" si="6">SUM(D19:D19)</f>
        <v>0</v>
      </c>
      <c r="E18" s="29">
        <f t="shared" si="6"/>
        <v>429947</v>
      </c>
      <c r="F18" s="29">
        <f t="shared" si="6"/>
        <v>0</v>
      </c>
      <c r="G18" s="29">
        <f t="shared" si="6"/>
        <v>369993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15674</v>
      </c>
      <c r="N18" s="29">
        <f t="shared" si="1"/>
        <v>815614</v>
      </c>
      <c r="O18" s="41">
        <f t="shared" si="2"/>
        <v>304.788490284006</v>
      </c>
      <c r="P18" s="9"/>
    </row>
    <row r="19" spans="1:119" ht="15.75" thickBot="1">
      <c r="A19" s="12"/>
      <c r="B19" s="42">
        <v>581</v>
      </c>
      <c r="C19" s="19" t="s">
        <v>31</v>
      </c>
      <c r="D19" s="43">
        <v>0</v>
      </c>
      <c r="E19" s="43">
        <v>429947</v>
      </c>
      <c r="F19" s="43">
        <v>0</v>
      </c>
      <c r="G19" s="43">
        <v>369993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15674</v>
      </c>
      <c r="N19" s="43">
        <f t="shared" si="1"/>
        <v>815614</v>
      </c>
      <c r="O19" s="44">
        <f t="shared" si="2"/>
        <v>304.788490284006</v>
      </c>
      <c r="P19" s="9"/>
    </row>
    <row r="20" spans="1:119" ht="16.5" thickBot="1">
      <c r="A20" s="13" t="s">
        <v>10</v>
      </c>
      <c r="B20" s="21"/>
      <c r="C20" s="20"/>
      <c r="D20" s="14">
        <f>SUM(D5,D9,D13,D16,D18)</f>
        <v>3768614</v>
      </c>
      <c r="E20" s="14">
        <f t="shared" ref="E20:M20" si="7">SUM(E5,E9,E13,E16,E18)</f>
        <v>1415895</v>
      </c>
      <c r="F20" s="14">
        <f t="shared" si="7"/>
        <v>0</v>
      </c>
      <c r="G20" s="14">
        <f t="shared" si="7"/>
        <v>369993</v>
      </c>
      <c r="H20" s="14">
        <f t="shared" si="7"/>
        <v>0</v>
      </c>
      <c r="I20" s="14">
        <f t="shared" si="7"/>
        <v>1417249</v>
      </c>
      <c r="J20" s="14">
        <f t="shared" si="7"/>
        <v>0</v>
      </c>
      <c r="K20" s="14">
        <f t="shared" si="7"/>
        <v>0</v>
      </c>
      <c r="L20" s="14">
        <f t="shared" si="7"/>
        <v>0</v>
      </c>
      <c r="M20" s="14">
        <f t="shared" si="7"/>
        <v>18469</v>
      </c>
      <c r="N20" s="14">
        <f t="shared" si="1"/>
        <v>6990220</v>
      </c>
      <c r="O20" s="35">
        <f t="shared" si="2"/>
        <v>2612.1898355754856</v>
      </c>
      <c r="P20" s="6"/>
      <c r="Q20" s="2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</row>
    <row r="21" spans="1:119">
      <c r="A21" s="15"/>
      <c r="B21" s="17"/>
      <c r="C21" s="17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8"/>
    </row>
    <row r="22" spans="1:119">
      <c r="A22" s="36"/>
      <c r="B22" s="37"/>
      <c r="C22" s="37"/>
      <c r="D22" s="38"/>
      <c r="E22" s="38"/>
      <c r="F22" s="38"/>
      <c r="G22" s="38"/>
      <c r="H22" s="38"/>
      <c r="I22" s="38"/>
      <c r="J22" s="38"/>
      <c r="K22" s="38"/>
      <c r="L22" s="93" t="s">
        <v>37</v>
      </c>
      <c r="M22" s="93"/>
      <c r="N22" s="93"/>
      <c r="O22" s="39">
        <v>2676</v>
      </c>
    </row>
    <row r="23" spans="1:119">
      <c r="A23" s="94"/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6"/>
    </row>
    <row r="24" spans="1:119" ht="15.75" thickBot="1">
      <c r="A24" s="97" t="s">
        <v>38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9"/>
    </row>
  </sheetData>
  <mergeCells count="10">
    <mergeCell ref="L22:N22"/>
    <mergeCell ref="A23:O23"/>
    <mergeCell ref="A24:O24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11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1073558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3331</v>
      </c>
      <c r="N5" s="25">
        <f t="shared" ref="N5:N21" si="1">SUM(D5:M5)</f>
        <v>1076889</v>
      </c>
      <c r="O5" s="30">
        <f t="shared" ref="O5:O21" si="2">(N5/O$23)</f>
        <v>390.31859369336718</v>
      </c>
      <c r="P5" s="6"/>
    </row>
    <row r="6" spans="1:133">
      <c r="A6" s="12"/>
      <c r="B6" s="42">
        <v>511</v>
      </c>
      <c r="C6" s="19" t="s">
        <v>19</v>
      </c>
      <c r="D6" s="43">
        <v>126425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126425</v>
      </c>
      <c r="O6" s="44">
        <f t="shared" si="2"/>
        <v>45.822761870242843</v>
      </c>
      <c r="P6" s="9"/>
    </row>
    <row r="7" spans="1:133">
      <c r="A7" s="12"/>
      <c r="B7" s="42">
        <v>513</v>
      </c>
      <c r="C7" s="19" t="s">
        <v>20</v>
      </c>
      <c r="D7" s="43">
        <v>874176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3331</v>
      </c>
      <c r="N7" s="43">
        <f t="shared" si="1"/>
        <v>877507</v>
      </c>
      <c r="O7" s="44">
        <f t="shared" si="2"/>
        <v>318.05255527364989</v>
      </c>
      <c r="P7" s="9"/>
    </row>
    <row r="8" spans="1:133">
      <c r="A8" s="12"/>
      <c r="B8" s="42">
        <v>514</v>
      </c>
      <c r="C8" s="19" t="s">
        <v>21</v>
      </c>
      <c r="D8" s="43">
        <v>72957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72957</v>
      </c>
      <c r="O8" s="44">
        <f t="shared" si="2"/>
        <v>26.443276549474447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1726229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12972</v>
      </c>
      <c r="N9" s="40">
        <f t="shared" si="1"/>
        <v>1739201</v>
      </c>
      <c r="O9" s="41">
        <f t="shared" si="2"/>
        <v>630.37368611815873</v>
      </c>
      <c r="P9" s="10"/>
    </row>
    <row r="10" spans="1:133">
      <c r="A10" s="12"/>
      <c r="B10" s="42">
        <v>521</v>
      </c>
      <c r="C10" s="19" t="s">
        <v>23</v>
      </c>
      <c r="D10" s="43">
        <v>1082461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1082461</v>
      </c>
      <c r="O10" s="44">
        <f t="shared" si="2"/>
        <v>392.33816600217472</v>
      </c>
      <c r="P10" s="9"/>
    </row>
    <row r="11" spans="1:133">
      <c r="A11" s="12"/>
      <c r="B11" s="42">
        <v>522</v>
      </c>
      <c r="C11" s="19" t="s">
        <v>24</v>
      </c>
      <c r="D11" s="43">
        <v>233677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233677</v>
      </c>
      <c r="O11" s="44">
        <f t="shared" si="2"/>
        <v>84.69626676332004</v>
      </c>
      <c r="P11" s="9"/>
    </row>
    <row r="12" spans="1:133">
      <c r="A12" s="12"/>
      <c r="B12" s="42">
        <v>524</v>
      </c>
      <c r="C12" s="19" t="s">
        <v>25</v>
      </c>
      <c r="D12" s="43">
        <v>410091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12972</v>
      </c>
      <c r="N12" s="43">
        <f t="shared" si="1"/>
        <v>423063</v>
      </c>
      <c r="O12" s="44">
        <f t="shared" si="2"/>
        <v>153.339253352664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494895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1392534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1887429</v>
      </c>
      <c r="O13" s="41">
        <f t="shared" si="2"/>
        <v>684.09894889452698</v>
      </c>
      <c r="P13" s="10"/>
    </row>
    <row r="14" spans="1:133">
      <c r="A14" s="12"/>
      <c r="B14" s="42">
        <v>534</v>
      </c>
      <c r="C14" s="19" t="s">
        <v>27</v>
      </c>
      <c r="D14" s="43">
        <v>494895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494895</v>
      </c>
      <c r="O14" s="44">
        <f t="shared" si="2"/>
        <v>179.37477346864807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1392534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1392534</v>
      </c>
      <c r="O15" s="44">
        <f t="shared" si="2"/>
        <v>504.72417542587897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941783</v>
      </c>
      <c r="E16" s="29">
        <f t="shared" si="5"/>
        <v>823207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1764990</v>
      </c>
      <c r="O16" s="41">
        <f t="shared" si="2"/>
        <v>639.720913374411</v>
      </c>
      <c r="P16" s="10"/>
    </row>
    <row r="17" spans="1:119">
      <c r="A17" s="12"/>
      <c r="B17" s="42">
        <v>541</v>
      </c>
      <c r="C17" s="19" t="s">
        <v>30</v>
      </c>
      <c r="D17" s="43">
        <v>941783</v>
      </c>
      <c r="E17" s="43">
        <v>823207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1764990</v>
      </c>
      <c r="O17" s="44">
        <f t="shared" si="2"/>
        <v>639.720913374411</v>
      </c>
      <c r="P17" s="9"/>
    </row>
    <row r="18" spans="1:119" ht="15.75">
      <c r="A18" s="26" t="s">
        <v>33</v>
      </c>
      <c r="B18" s="27"/>
      <c r="C18" s="28"/>
      <c r="D18" s="29">
        <f t="shared" ref="D18:M18" si="6">SUM(D19:D20)</f>
        <v>0</v>
      </c>
      <c r="E18" s="29">
        <f t="shared" si="6"/>
        <v>249935</v>
      </c>
      <c r="F18" s="29">
        <f t="shared" si="6"/>
        <v>0</v>
      </c>
      <c r="G18" s="29">
        <f t="shared" si="6"/>
        <v>438143</v>
      </c>
      <c r="H18" s="29">
        <f t="shared" si="6"/>
        <v>0</v>
      </c>
      <c r="I18" s="29">
        <f t="shared" si="6"/>
        <v>142412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82399</v>
      </c>
      <c r="N18" s="29">
        <f t="shared" si="1"/>
        <v>912889</v>
      </c>
      <c r="O18" s="41">
        <f t="shared" si="2"/>
        <v>330.87676694454512</v>
      </c>
      <c r="P18" s="9"/>
    </row>
    <row r="19" spans="1:119">
      <c r="A19" s="12"/>
      <c r="B19" s="42">
        <v>581</v>
      </c>
      <c r="C19" s="19" t="s">
        <v>31</v>
      </c>
      <c r="D19" s="43">
        <v>0</v>
      </c>
      <c r="E19" s="43">
        <v>249935</v>
      </c>
      <c r="F19" s="43">
        <v>0</v>
      </c>
      <c r="G19" s="43">
        <v>438143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82399</v>
      </c>
      <c r="N19" s="43">
        <f t="shared" si="1"/>
        <v>770477</v>
      </c>
      <c r="O19" s="44">
        <f t="shared" si="2"/>
        <v>279.25951431678146</v>
      </c>
      <c r="P19" s="9"/>
    </row>
    <row r="20" spans="1:119" ht="15.75" thickBot="1">
      <c r="A20" s="12"/>
      <c r="B20" s="42">
        <v>591</v>
      </c>
      <c r="C20" s="19" t="s">
        <v>32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142412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142412</v>
      </c>
      <c r="O20" s="44">
        <f t="shared" si="2"/>
        <v>51.617252627763683</v>
      </c>
      <c r="P20" s="9"/>
    </row>
    <row r="21" spans="1:119" ht="16.5" thickBot="1">
      <c r="A21" s="13" t="s">
        <v>10</v>
      </c>
      <c r="B21" s="21"/>
      <c r="C21" s="20"/>
      <c r="D21" s="14">
        <f>SUM(D5,D9,D13,D16,D18)</f>
        <v>4236465</v>
      </c>
      <c r="E21" s="14">
        <f t="shared" ref="E21:M21" si="7">SUM(E5,E9,E13,E16,E18)</f>
        <v>1073142</v>
      </c>
      <c r="F21" s="14">
        <f t="shared" si="7"/>
        <v>0</v>
      </c>
      <c r="G21" s="14">
        <f t="shared" si="7"/>
        <v>438143</v>
      </c>
      <c r="H21" s="14">
        <f t="shared" si="7"/>
        <v>0</v>
      </c>
      <c r="I21" s="14">
        <f t="shared" si="7"/>
        <v>1534946</v>
      </c>
      <c r="J21" s="14">
        <f t="shared" si="7"/>
        <v>0</v>
      </c>
      <c r="K21" s="14">
        <f t="shared" si="7"/>
        <v>0</v>
      </c>
      <c r="L21" s="14">
        <f t="shared" si="7"/>
        <v>0</v>
      </c>
      <c r="M21" s="14">
        <f t="shared" si="7"/>
        <v>98702</v>
      </c>
      <c r="N21" s="14">
        <f t="shared" si="1"/>
        <v>7381398</v>
      </c>
      <c r="O21" s="35">
        <f t="shared" si="2"/>
        <v>2675.3889090250091</v>
      </c>
      <c r="P21" s="6"/>
      <c r="Q21" s="2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</row>
    <row r="22" spans="1:119">
      <c r="A22" s="15"/>
      <c r="B22" s="17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8"/>
    </row>
    <row r="23" spans="1:119">
      <c r="A23" s="36"/>
      <c r="B23" s="37"/>
      <c r="C23" s="37"/>
      <c r="D23" s="38"/>
      <c r="E23" s="38"/>
      <c r="F23" s="38"/>
      <c r="G23" s="38"/>
      <c r="H23" s="38"/>
      <c r="I23" s="38"/>
      <c r="J23" s="38"/>
      <c r="K23" s="38"/>
      <c r="L23" s="93" t="s">
        <v>34</v>
      </c>
      <c r="M23" s="93"/>
      <c r="N23" s="93"/>
      <c r="O23" s="39">
        <v>2759</v>
      </c>
    </row>
    <row r="24" spans="1:119">
      <c r="A24" s="94"/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6"/>
    </row>
    <row r="25" spans="1:119" ht="15.75" thickBot="1">
      <c r="A25" s="97" t="s">
        <v>38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  <c r="M25" s="98"/>
      <c r="N25" s="98"/>
      <c r="O25" s="99"/>
    </row>
  </sheetData>
  <mergeCells count="10">
    <mergeCell ref="A25:O25"/>
    <mergeCell ref="A24:O24"/>
    <mergeCell ref="L23:N2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52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597290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2539</v>
      </c>
      <c r="N5" s="25">
        <f t="shared" ref="N5:N23" si="1">SUM(D5:M5)</f>
        <v>599829</v>
      </c>
      <c r="O5" s="30">
        <f t="shared" ref="O5:O23" si="2">(N5/O$25)</f>
        <v>226.5215256797583</v>
      </c>
      <c r="P5" s="6"/>
    </row>
    <row r="6" spans="1:133">
      <c r="A6" s="12"/>
      <c r="B6" s="42">
        <v>511</v>
      </c>
      <c r="C6" s="19" t="s">
        <v>19</v>
      </c>
      <c r="D6" s="43">
        <v>84724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84724</v>
      </c>
      <c r="O6" s="44">
        <f t="shared" si="2"/>
        <v>31.995468277945619</v>
      </c>
      <c r="P6" s="9"/>
    </row>
    <row r="7" spans="1:133">
      <c r="A7" s="12"/>
      <c r="B7" s="42">
        <v>513</v>
      </c>
      <c r="C7" s="19" t="s">
        <v>20</v>
      </c>
      <c r="D7" s="43">
        <v>459229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2539</v>
      </c>
      <c r="N7" s="43">
        <f t="shared" si="1"/>
        <v>461768</v>
      </c>
      <c r="O7" s="44">
        <f t="shared" si="2"/>
        <v>174.38368580060424</v>
      </c>
      <c r="P7" s="9"/>
    </row>
    <row r="8" spans="1:133">
      <c r="A8" s="12"/>
      <c r="B8" s="42">
        <v>514</v>
      </c>
      <c r="C8" s="19" t="s">
        <v>21</v>
      </c>
      <c r="D8" s="43">
        <v>53337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53337</v>
      </c>
      <c r="O8" s="44">
        <f t="shared" si="2"/>
        <v>20.14237160120846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2083890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69259</v>
      </c>
      <c r="N9" s="40">
        <f t="shared" si="1"/>
        <v>2153149</v>
      </c>
      <c r="O9" s="41">
        <f t="shared" si="2"/>
        <v>813.12273413897276</v>
      </c>
      <c r="P9" s="10"/>
    </row>
    <row r="10" spans="1:133">
      <c r="A10" s="12"/>
      <c r="B10" s="42">
        <v>521</v>
      </c>
      <c r="C10" s="19" t="s">
        <v>23</v>
      </c>
      <c r="D10" s="43">
        <v>1299904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1299904</v>
      </c>
      <c r="O10" s="44">
        <f t="shared" si="2"/>
        <v>490.90030211480365</v>
      </c>
      <c r="P10" s="9"/>
    </row>
    <row r="11" spans="1:133">
      <c r="A11" s="12"/>
      <c r="B11" s="42">
        <v>522</v>
      </c>
      <c r="C11" s="19" t="s">
        <v>24</v>
      </c>
      <c r="D11" s="43">
        <v>566618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566618</v>
      </c>
      <c r="O11" s="44">
        <f t="shared" si="2"/>
        <v>213.97960725075529</v>
      </c>
      <c r="P11" s="9"/>
    </row>
    <row r="12" spans="1:133">
      <c r="A12" s="12"/>
      <c r="B12" s="42">
        <v>524</v>
      </c>
      <c r="C12" s="19" t="s">
        <v>25</v>
      </c>
      <c r="D12" s="43">
        <v>217368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69259</v>
      </c>
      <c r="N12" s="43">
        <f t="shared" si="1"/>
        <v>286627</v>
      </c>
      <c r="O12" s="44">
        <f t="shared" si="2"/>
        <v>108.2428247734139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491419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1294688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1786107</v>
      </c>
      <c r="O13" s="41">
        <f t="shared" si="2"/>
        <v>674.51170694864049</v>
      </c>
      <c r="P13" s="10"/>
    </row>
    <row r="14" spans="1:133">
      <c r="A14" s="12"/>
      <c r="B14" s="42">
        <v>534</v>
      </c>
      <c r="C14" s="19" t="s">
        <v>27</v>
      </c>
      <c r="D14" s="43">
        <v>491419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491419</v>
      </c>
      <c r="O14" s="44">
        <f t="shared" si="2"/>
        <v>185.58119335347433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1294688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1294688</v>
      </c>
      <c r="O15" s="44">
        <f t="shared" si="2"/>
        <v>488.93051359516619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496842</v>
      </c>
      <c r="E16" s="29">
        <f t="shared" si="5"/>
        <v>1169335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1666177</v>
      </c>
      <c r="O16" s="41">
        <f t="shared" si="2"/>
        <v>629.22092145015108</v>
      </c>
      <c r="P16" s="10"/>
    </row>
    <row r="17" spans="1:119">
      <c r="A17" s="12"/>
      <c r="B17" s="42">
        <v>541</v>
      </c>
      <c r="C17" s="19" t="s">
        <v>30</v>
      </c>
      <c r="D17" s="43">
        <v>496842</v>
      </c>
      <c r="E17" s="43">
        <v>1169335</v>
      </c>
      <c r="F17" s="43">
        <v>0</v>
      </c>
      <c r="G17" s="43">
        <v>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1666177</v>
      </c>
      <c r="O17" s="44">
        <f t="shared" si="2"/>
        <v>629.22092145015108</v>
      </c>
      <c r="P17" s="9"/>
    </row>
    <row r="18" spans="1:119" ht="15.75">
      <c r="A18" s="26" t="s">
        <v>48</v>
      </c>
      <c r="B18" s="27"/>
      <c r="C18" s="28"/>
      <c r="D18" s="29">
        <f t="shared" ref="D18:M18" si="6">SUM(D19:D19)</f>
        <v>798191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798191</v>
      </c>
      <c r="O18" s="41">
        <f t="shared" si="2"/>
        <v>301.43164652567975</v>
      </c>
      <c r="P18" s="9"/>
    </row>
    <row r="19" spans="1:119">
      <c r="A19" s="12"/>
      <c r="B19" s="42">
        <v>572</v>
      </c>
      <c r="C19" s="19" t="s">
        <v>49</v>
      </c>
      <c r="D19" s="43">
        <v>798191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798191</v>
      </c>
      <c r="O19" s="44">
        <f t="shared" si="2"/>
        <v>301.43164652567975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SUM(D21:D22)</f>
        <v>0</v>
      </c>
      <c r="E20" s="29">
        <f t="shared" si="7"/>
        <v>250000</v>
      </c>
      <c r="F20" s="29">
        <f t="shared" si="7"/>
        <v>0</v>
      </c>
      <c r="G20" s="29">
        <f t="shared" si="7"/>
        <v>39876</v>
      </c>
      <c r="H20" s="29">
        <f t="shared" si="7"/>
        <v>0</v>
      </c>
      <c r="I20" s="29">
        <f t="shared" si="7"/>
        <v>349048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638924</v>
      </c>
      <c r="O20" s="41">
        <f t="shared" si="2"/>
        <v>241.28549848942598</v>
      </c>
      <c r="P20" s="9"/>
    </row>
    <row r="21" spans="1:119">
      <c r="A21" s="12"/>
      <c r="B21" s="42">
        <v>581</v>
      </c>
      <c r="C21" s="19" t="s">
        <v>31</v>
      </c>
      <c r="D21" s="43">
        <v>0</v>
      </c>
      <c r="E21" s="43">
        <v>250000</v>
      </c>
      <c r="F21" s="43">
        <v>0</v>
      </c>
      <c r="G21" s="43">
        <v>39876</v>
      </c>
      <c r="H21" s="43">
        <v>0</v>
      </c>
      <c r="I21" s="43">
        <v>200000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489876</v>
      </c>
      <c r="O21" s="44">
        <f t="shared" si="2"/>
        <v>184.99848942598189</v>
      </c>
      <c r="P21" s="9"/>
    </row>
    <row r="22" spans="1:119" ht="15.75" thickBot="1">
      <c r="A22" s="12"/>
      <c r="B22" s="42">
        <v>591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149048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149048</v>
      </c>
      <c r="O22" s="44">
        <f t="shared" si="2"/>
        <v>56.28700906344411</v>
      </c>
      <c r="P22" s="9"/>
    </row>
    <row r="23" spans="1:119" ht="16.5" thickBot="1">
      <c r="A23" s="13" t="s">
        <v>10</v>
      </c>
      <c r="B23" s="21"/>
      <c r="C23" s="20"/>
      <c r="D23" s="14">
        <f>SUM(D5,D9,D13,D16,D18,D20)</f>
        <v>4467632</v>
      </c>
      <c r="E23" s="14">
        <f t="shared" ref="E23:M23" si="8">SUM(E5,E9,E13,E16,E18,E20)</f>
        <v>1419335</v>
      </c>
      <c r="F23" s="14">
        <f t="shared" si="8"/>
        <v>0</v>
      </c>
      <c r="G23" s="14">
        <f t="shared" si="8"/>
        <v>39876</v>
      </c>
      <c r="H23" s="14">
        <f t="shared" si="8"/>
        <v>0</v>
      </c>
      <c r="I23" s="14">
        <f t="shared" si="8"/>
        <v>1643736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71798</v>
      </c>
      <c r="N23" s="14">
        <f t="shared" si="1"/>
        <v>7642377</v>
      </c>
      <c r="O23" s="35">
        <f t="shared" si="2"/>
        <v>2886.0940332326286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53</v>
      </c>
      <c r="M25" s="93"/>
      <c r="N25" s="93"/>
      <c r="O25" s="39">
        <v>2648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2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70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SUM(D6:D8)</f>
        <v>625972</v>
      </c>
      <c r="E5" s="24">
        <f t="shared" si="0"/>
        <v>0</v>
      </c>
      <c r="F5" s="24">
        <f t="shared" si="0"/>
        <v>0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3" si="1">SUM(D5:M5)</f>
        <v>625972</v>
      </c>
      <c r="O5" s="30">
        <f t="shared" ref="O5:O23" si="2">(N5/O$25)</f>
        <v>261.47535505430244</v>
      </c>
      <c r="P5" s="6"/>
    </row>
    <row r="6" spans="1:133">
      <c r="A6" s="12"/>
      <c r="B6" s="42">
        <v>511</v>
      </c>
      <c r="C6" s="19" t="s">
        <v>19</v>
      </c>
      <c r="D6" s="43">
        <v>76409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76409</v>
      </c>
      <c r="O6" s="44">
        <f t="shared" si="2"/>
        <v>31.916875522138682</v>
      </c>
      <c r="P6" s="9"/>
    </row>
    <row r="7" spans="1:133">
      <c r="A7" s="12"/>
      <c r="B7" s="42">
        <v>513</v>
      </c>
      <c r="C7" s="19" t="s">
        <v>20</v>
      </c>
      <c r="D7" s="43">
        <v>500085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500085</v>
      </c>
      <c r="O7" s="44">
        <f t="shared" si="2"/>
        <v>208.89097744360902</v>
      </c>
      <c r="P7" s="9"/>
    </row>
    <row r="8" spans="1:133">
      <c r="A8" s="12"/>
      <c r="B8" s="42">
        <v>514</v>
      </c>
      <c r="C8" s="19" t="s">
        <v>21</v>
      </c>
      <c r="D8" s="43">
        <v>49478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49478</v>
      </c>
      <c r="O8" s="44">
        <f t="shared" si="2"/>
        <v>20.66750208855472</v>
      </c>
      <c r="P8" s="9"/>
    </row>
    <row r="9" spans="1:133" ht="15.75">
      <c r="A9" s="26" t="s">
        <v>22</v>
      </c>
      <c r="B9" s="27"/>
      <c r="C9" s="28"/>
      <c r="D9" s="29">
        <f t="shared" ref="D9:M9" si="3">SUM(D10:D12)</f>
        <v>1894679</v>
      </c>
      <c r="E9" s="29">
        <f t="shared" si="3"/>
        <v>0</v>
      </c>
      <c r="F9" s="29">
        <f t="shared" si="3"/>
        <v>0</v>
      </c>
      <c r="G9" s="29">
        <f t="shared" si="3"/>
        <v>0</v>
      </c>
      <c r="H9" s="29">
        <f t="shared" si="3"/>
        <v>0</v>
      </c>
      <c r="I9" s="29">
        <f t="shared" si="3"/>
        <v>0</v>
      </c>
      <c r="J9" s="29">
        <f t="shared" si="3"/>
        <v>0</v>
      </c>
      <c r="K9" s="29">
        <f t="shared" si="3"/>
        <v>0</v>
      </c>
      <c r="L9" s="29">
        <f t="shared" si="3"/>
        <v>0</v>
      </c>
      <c r="M9" s="29">
        <f t="shared" si="3"/>
        <v>0</v>
      </c>
      <c r="N9" s="40">
        <f t="shared" si="1"/>
        <v>1894679</v>
      </c>
      <c r="O9" s="41">
        <f t="shared" si="2"/>
        <v>791.42815371762742</v>
      </c>
      <c r="P9" s="10"/>
    </row>
    <row r="10" spans="1:133">
      <c r="A10" s="12"/>
      <c r="B10" s="42">
        <v>521</v>
      </c>
      <c r="C10" s="19" t="s">
        <v>23</v>
      </c>
      <c r="D10" s="43">
        <v>1278639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1278639</v>
      </c>
      <c r="O10" s="44">
        <f t="shared" si="2"/>
        <v>534.1015037593985</v>
      </c>
      <c r="P10" s="9"/>
    </row>
    <row r="11" spans="1:133">
      <c r="A11" s="12"/>
      <c r="B11" s="42">
        <v>522</v>
      </c>
      <c r="C11" s="19" t="s">
        <v>24</v>
      </c>
      <c r="D11" s="43">
        <v>284642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284642</v>
      </c>
      <c r="O11" s="44">
        <f t="shared" si="2"/>
        <v>118.89807852965748</v>
      </c>
      <c r="P11" s="9"/>
    </row>
    <row r="12" spans="1:133">
      <c r="A12" s="12"/>
      <c r="B12" s="42">
        <v>524</v>
      </c>
      <c r="C12" s="19" t="s">
        <v>25</v>
      </c>
      <c r="D12" s="43">
        <v>331398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1"/>
        <v>331398</v>
      </c>
      <c r="O12" s="44">
        <f t="shared" si="2"/>
        <v>138.42857142857142</v>
      </c>
      <c r="P12" s="9"/>
    </row>
    <row r="13" spans="1:133" ht="15.75">
      <c r="A13" s="26" t="s">
        <v>26</v>
      </c>
      <c r="B13" s="27"/>
      <c r="C13" s="28"/>
      <c r="D13" s="29">
        <f t="shared" ref="D13:M13" si="4">SUM(D14:D15)</f>
        <v>491552</v>
      </c>
      <c r="E13" s="29">
        <f t="shared" si="4"/>
        <v>0</v>
      </c>
      <c r="F13" s="29">
        <f t="shared" si="4"/>
        <v>0</v>
      </c>
      <c r="G13" s="29">
        <f t="shared" si="4"/>
        <v>0</v>
      </c>
      <c r="H13" s="29">
        <f t="shared" si="4"/>
        <v>0</v>
      </c>
      <c r="I13" s="29">
        <f t="shared" si="4"/>
        <v>1101425</v>
      </c>
      <c r="J13" s="29">
        <f t="shared" si="4"/>
        <v>0</v>
      </c>
      <c r="K13" s="29">
        <f t="shared" si="4"/>
        <v>0</v>
      </c>
      <c r="L13" s="29">
        <f t="shared" si="4"/>
        <v>0</v>
      </c>
      <c r="M13" s="29">
        <f t="shared" si="4"/>
        <v>0</v>
      </c>
      <c r="N13" s="40">
        <f t="shared" si="1"/>
        <v>1592977</v>
      </c>
      <c r="O13" s="41">
        <f t="shared" si="2"/>
        <v>665.40392648287389</v>
      </c>
      <c r="P13" s="10"/>
    </row>
    <row r="14" spans="1:133">
      <c r="A14" s="12"/>
      <c r="B14" s="42">
        <v>534</v>
      </c>
      <c r="C14" s="19" t="s">
        <v>27</v>
      </c>
      <c r="D14" s="43">
        <v>491552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491552</v>
      </c>
      <c r="O14" s="44">
        <f t="shared" si="2"/>
        <v>205.3266499582289</v>
      </c>
      <c r="P14" s="9"/>
    </row>
    <row r="15" spans="1:133">
      <c r="A15" s="12"/>
      <c r="B15" s="42">
        <v>536</v>
      </c>
      <c r="C15" s="19" t="s">
        <v>28</v>
      </c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1101425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1101425</v>
      </c>
      <c r="O15" s="44">
        <f t="shared" si="2"/>
        <v>460.07727652464496</v>
      </c>
      <c r="P15" s="9"/>
    </row>
    <row r="16" spans="1:133" ht="15.75">
      <c r="A16" s="26" t="s">
        <v>29</v>
      </c>
      <c r="B16" s="27"/>
      <c r="C16" s="28"/>
      <c r="D16" s="29">
        <f t="shared" ref="D16:M16" si="5">SUM(D17:D17)</f>
        <v>515235</v>
      </c>
      <c r="E16" s="29">
        <f t="shared" si="5"/>
        <v>837294</v>
      </c>
      <c r="F16" s="29">
        <f t="shared" si="5"/>
        <v>0</v>
      </c>
      <c r="G16" s="29">
        <f t="shared" si="5"/>
        <v>525242</v>
      </c>
      <c r="H16" s="29">
        <f t="shared" si="5"/>
        <v>0</v>
      </c>
      <c r="I16" s="29">
        <f t="shared" si="5"/>
        <v>0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1"/>
        <v>1877771</v>
      </c>
      <c r="O16" s="41">
        <f t="shared" si="2"/>
        <v>784.36549707602342</v>
      </c>
      <c r="P16" s="10"/>
    </row>
    <row r="17" spans="1:119">
      <c r="A17" s="12"/>
      <c r="B17" s="42">
        <v>541</v>
      </c>
      <c r="C17" s="19" t="s">
        <v>30</v>
      </c>
      <c r="D17" s="43">
        <v>515235</v>
      </c>
      <c r="E17" s="43">
        <v>837294</v>
      </c>
      <c r="F17" s="43">
        <v>0</v>
      </c>
      <c r="G17" s="43">
        <v>525242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1877771</v>
      </c>
      <c r="O17" s="44">
        <f t="shared" si="2"/>
        <v>784.36549707602342</v>
      </c>
      <c r="P17" s="9"/>
    </row>
    <row r="18" spans="1:119" ht="15.75">
      <c r="A18" s="26" t="s">
        <v>48</v>
      </c>
      <c r="B18" s="27"/>
      <c r="C18" s="28"/>
      <c r="D18" s="29">
        <f t="shared" ref="D18:M18" si="6">SUM(D19:D19)</f>
        <v>275630</v>
      </c>
      <c r="E18" s="29">
        <f t="shared" si="6"/>
        <v>0</v>
      </c>
      <c r="F18" s="29">
        <f t="shared" si="6"/>
        <v>0</v>
      </c>
      <c r="G18" s="29">
        <f t="shared" si="6"/>
        <v>0</v>
      </c>
      <c r="H18" s="29">
        <f t="shared" si="6"/>
        <v>0</v>
      </c>
      <c r="I18" s="29">
        <f t="shared" si="6"/>
        <v>0</v>
      </c>
      <c r="J18" s="29">
        <f t="shared" si="6"/>
        <v>0</v>
      </c>
      <c r="K18" s="29">
        <f t="shared" si="6"/>
        <v>0</v>
      </c>
      <c r="L18" s="29">
        <f t="shared" si="6"/>
        <v>0</v>
      </c>
      <c r="M18" s="29">
        <f t="shared" si="6"/>
        <v>0</v>
      </c>
      <c r="N18" s="29">
        <f t="shared" si="1"/>
        <v>275630</v>
      </c>
      <c r="O18" s="41">
        <f t="shared" si="2"/>
        <v>115.13366750208856</v>
      </c>
      <c r="P18" s="9"/>
    </row>
    <row r="19" spans="1:119">
      <c r="A19" s="12"/>
      <c r="B19" s="42">
        <v>572</v>
      </c>
      <c r="C19" s="19" t="s">
        <v>49</v>
      </c>
      <c r="D19" s="43">
        <v>275630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275630</v>
      </c>
      <c r="O19" s="44">
        <f t="shared" si="2"/>
        <v>115.13366750208856</v>
      </c>
      <c r="P19" s="9"/>
    </row>
    <row r="20" spans="1:119" ht="15.75">
      <c r="A20" s="26" t="s">
        <v>33</v>
      </c>
      <c r="B20" s="27"/>
      <c r="C20" s="28"/>
      <c r="D20" s="29">
        <f t="shared" ref="D20:M20" si="7">SUM(D21:D22)</f>
        <v>0</v>
      </c>
      <c r="E20" s="29">
        <f t="shared" si="7"/>
        <v>72600</v>
      </c>
      <c r="F20" s="29">
        <f t="shared" si="7"/>
        <v>0</v>
      </c>
      <c r="G20" s="29">
        <f t="shared" si="7"/>
        <v>135138</v>
      </c>
      <c r="H20" s="29">
        <f t="shared" si="7"/>
        <v>0</v>
      </c>
      <c r="I20" s="29">
        <f t="shared" si="7"/>
        <v>248789</v>
      </c>
      <c r="J20" s="29">
        <f t="shared" si="7"/>
        <v>0</v>
      </c>
      <c r="K20" s="29">
        <f t="shared" si="7"/>
        <v>0</v>
      </c>
      <c r="L20" s="29">
        <f t="shared" si="7"/>
        <v>0</v>
      </c>
      <c r="M20" s="29">
        <f t="shared" si="7"/>
        <v>0</v>
      </c>
      <c r="N20" s="29">
        <f t="shared" si="1"/>
        <v>456527</v>
      </c>
      <c r="O20" s="41">
        <f t="shared" si="2"/>
        <v>190.69632414369258</v>
      </c>
      <c r="P20" s="9"/>
    </row>
    <row r="21" spans="1:119">
      <c r="A21" s="12"/>
      <c r="B21" s="42">
        <v>581</v>
      </c>
      <c r="C21" s="19" t="s">
        <v>31</v>
      </c>
      <c r="D21" s="43">
        <v>0</v>
      </c>
      <c r="E21" s="43">
        <v>72600</v>
      </c>
      <c r="F21" s="43">
        <v>0</v>
      </c>
      <c r="G21" s="43">
        <v>135138</v>
      </c>
      <c r="H21" s="43">
        <v>0</v>
      </c>
      <c r="I21" s="43">
        <v>100000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1"/>
        <v>307738</v>
      </c>
      <c r="O21" s="44">
        <f t="shared" si="2"/>
        <v>128.54553049289891</v>
      </c>
      <c r="P21" s="9"/>
    </row>
    <row r="22" spans="1:119" ht="15.75" thickBot="1">
      <c r="A22" s="12"/>
      <c r="B22" s="42">
        <v>591</v>
      </c>
      <c r="C22" s="19" t="s">
        <v>32</v>
      </c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148789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148789</v>
      </c>
      <c r="O22" s="44">
        <f t="shared" si="2"/>
        <v>62.150793650793652</v>
      </c>
      <c r="P22" s="9"/>
    </row>
    <row r="23" spans="1:119" ht="16.5" thickBot="1">
      <c r="A23" s="13" t="s">
        <v>10</v>
      </c>
      <c r="B23" s="21"/>
      <c r="C23" s="20"/>
      <c r="D23" s="14">
        <f>SUM(D5,D9,D13,D16,D18,D20)</f>
        <v>3803068</v>
      </c>
      <c r="E23" s="14">
        <f t="shared" ref="E23:M23" si="8">SUM(E5,E9,E13,E16,E18,E20)</f>
        <v>909894</v>
      </c>
      <c r="F23" s="14">
        <f t="shared" si="8"/>
        <v>0</v>
      </c>
      <c r="G23" s="14">
        <f t="shared" si="8"/>
        <v>660380</v>
      </c>
      <c r="H23" s="14">
        <f t="shared" si="8"/>
        <v>0</v>
      </c>
      <c r="I23" s="14">
        <f t="shared" si="8"/>
        <v>1350214</v>
      </c>
      <c r="J23" s="14">
        <f t="shared" si="8"/>
        <v>0</v>
      </c>
      <c r="K23" s="14">
        <f t="shared" si="8"/>
        <v>0</v>
      </c>
      <c r="L23" s="14">
        <f t="shared" si="8"/>
        <v>0</v>
      </c>
      <c r="M23" s="14">
        <f t="shared" si="8"/>
        <v>0</v>
      </c>
      <c r="N23" s="14">
        <f t="shared" si="1"/>
        <v>6723556</v>
      </c>
      <c r="O23" s="35">
        <f t="shared" si="2"/>
        <v>2808.5029239766081</v>
      </c>
      <c r="P23" s="6"/>
      <c r="Q23" s="2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</row>
    <row r="24" spans="1:119">
      <c r="A24" s="15"/>
      <c r="B24" s="17"/>
      <c r="C24" s="17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8"/>
    </row>
    <row r="25" spans="1:119">
      <c r="A25" s="36"/>
      <c r="B25" s="37"/>
      <c r="C25" s="37"/>
      <c r="D25" s="38"/>
      <c r="E25" s="38"/>
      <c r="F25" s="38"/>
      <c r="G25" s="38"/>
      <c r="H25" s="38"/>
      <c r="I25" s="38"/>
      <c r="J25" s="38"/>
      <c r="K25" s="38"/>
      <c r="L25" s="93" t="s">
        <v>71</v>
      </c>
      <c r="M25" s="93"/>
      <c r="N25" s="93"/>
      <c r="O25" s="39">
        <v>2394</v>
      </c>
    </row>
    <row r="26" spans="1:119">
      <c r="A26" s="94"/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6"/>
    </row>
    <row r="27" spans="1:119" ht="15.75" customHeight="1" thickBot="1">
      <c r="A27" s="97" t="s">
        <v>38</v>
      </c>
      <c r="B27" s="98"/>
      <c r="C27" s="98"/>
      <c r="D27" s="98"/>
      <c r="E27" s="98"/>
      <c r="F27" s="98"/>
      <c r="G27" s="98"/>
      <c r="H27" s="98"/>
      <c r="I27" s="98"/>
      <c r="J27" s="98"/>
      <c r="K27" s="98"/>
      <c r="L27" s="98"/>
      <c r="M27" s="98"/>
      <c r="N27" s="98"/>
      <c r="O27" s="99"/>
    </row>
  </sheetData>
  <mergeCells count="10">
    <mergeCell ref="L25:N25"/>
    <mergeCell ref="A26:O26"/>
    <mergeCell ref="A27:O2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35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2"/>
      <c r="Q1" s="7"/>
      <c r="R1"/>
    </row>
    <row r="2" spans="1:134" ht="24" thickBot="1">
      <c r="A2" s="103" t="s">
        <v>86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4"/>
      <c r="P2" s="105"/>
      <c r="Q2" s="7"/>
      <c r="R2"/>
    </row>
    <row r="3" spans="1:134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3"/>
      <c r="M3" s="114"/>
      <c r="N3" s="33"/>
      <c r="O3" s="34"/>
      <c r="P3" s="115" t="s">
        <v>87</v>
      </c>
      <c r="Q3" s="11"/>
      <c r="R3"/>
    </row>
    <row r="4" spans="1:134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88</v>
      </c>
      <c r="N4" s="32" t="s">
        <v>5</v>
      </c>
      <c r="O4" s="32" t="s">
        <v>89</v>
      </c>
      <c r="P4" s="116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2" t="s">
        <v>18</v>
      </c>
      <c r="B5" s="23"/>
      <c r="C5" s="23"/>
      <c r="D5" s="24">
        <f t="shared" ref="D5:N5" si="0">SUM(D6:D12)</f>
        <v>1306555</v>
      </c>
      <c r="E5" s="24">
        <f t="shared" si="0"/>
        <v>0</v>
      </c>
      <c r="F5" s="24">
        <f t="shared" si="0"/>
        <v>64309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4">
        <f t="shared" si="0"/>
        <v>0</v>
      </c>
      <c r="O5" s="25">
        <f>SUM(D5:N5)</f>
        <v>1370864</v>
      </c>
      <c r="P5" s="30">
        <f t="shared" ref="P5:P31" si="1">(O5/P$33)</f>
        <v>392.23576537911299</v>
      </c>
      <c r="Q5" s="6"/>
    </row>
    <row r="6" spans="1:134">
      <c r="A6" s="12"/>
      <c r="B6" s="42">
        <v>511</v>
      </c>
      <c r="C6" s="19" t="s">
        <v>19</v>
      </c>
      <c r="D6" s="43">
        <v>169873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v>0</v>
      </c>
      <c r="O6" s="43">
        <f>SUM(D6:N6)</f>
        <v>169873</v>
      </c>
      <c r="P6" s="44">
        <f t="shared" si="1"/>
        <v>48.604577968526463</v>
      </c>
      <c r="Q6" s="9"/>
    </row>
    <row r="7" spans="1:134">
      <c r="A7" s="12"/>
      <c r="B7" s="42">
        <v>512</v>
      </c>
      <c r="C7" s="19" t="s">
        <v>40</v>
      </c>
      <c r="D7" s="43">
        <v>320266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v>0</v>
      </c>
      <c r="O7" s="43">
        <f t="shared" ref="O7:O12" si="2">SUM(D7:N7)</f>
        <v>320266</v>
      </c>
      <c r="P7" s="44">
        <f t="shared" si="1"/>
        <v>91.635479256080117</v>
      </c>
      <c r="Q7" s="9"/>
    </row>
    <row r="8" spans="1:134">
      <c r="A8" s="12"/>
      <c r="B8" s="42">
        <v>513</v>
      </c>
      <c r="C8" s="19" t="s">
        <v>20</v>
      </c>
      <c r="D8" s="43">
        <v>450667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v>0</v>
      </c>
      <c r="O8" s="43">
        <f t="shared" si="2"/>
        <v>450667</v>
      </c>
      <c r="P8" s="44">
        <f t="shared" si="1"/>
        <v>128.94620886981403</v>
      </c>
      <c r="Q8" s="9"/>
    </row>
    <row r="9" spans="1:134">
      <c r="A9" s="12"/>
      <c r="B9" s="42">
        <v>514</v>
      </c>
      <c r="C9" s="19" t="s">
        <v>21</v>
      </c>
      <c r="D9" s="43">
        <v>84092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v>0</v>
      </c>
      <c r="O9" s="43">
        <f t="shared" si="2"/>
        <v>84092</v>
      </c>
      <c r="P9" s="44">
        <f t="shared" si="1"/>
        <v>24.060658082975678</v>
      </c>
      <c r="Q9" s="9"/>
    </row>
    <row r="10" spans="1:134">
      <c r="A10" s="12"/>
      <c r="B10" s="42">
        <v>516</v>
      </c>
      <c r="C10" s="19" t="s">
        <v>77</v>
      </c>
      <c r="D10" s="43">
        <v>112973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v>0</v>
      </c>
      <c r="O10" s="43">
        <f t="shared" si="2"/>
        <v>112973</v>
      </c>
      <c r="P10" s="44">
        <f t="shared" si="1"/>
        <v>32.324177396280398</v>
      </c>
      <c r="Q10" s="9"/>
    </row>
    <row r="11" spans="1:134">
      <c r="A11" s="12"/>
      <c r="B11" s="42">
        <v>517</v>
      </c>
      <c r="C11" s="19" t="s">
        <v>67</v>
      </c>
      <c r="D11" s="43">
        <v>0</v>
      </c>
      <c r="E11" s="43">
        <v>0</v>
      </c>
      <c r="F11" s="43">
        <v>64309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v>0</v>
      </c>
      <c r="O11" s="43">
        <f t="shared" si="2"/>
        <v>64309</v>
      </c>
      <c r="P11" s="44">
        <f t="shared" si="1"/>
        <v>18.400286123032902</v>
      </c>
      <c r="Q11" s="9"/>
    </row>
    <row r="12" spans="1:134">
      <c r="A12" s="12"/>
      <c r="B12" s="42">
        <v>519</v>
      </c>
      <c r="C12" s="19" t="s">
        <v>90</v>
      </c>
      <c r="D12" s="43">
        <v>168684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v>0</v>
      </c>
      <c r="O12" s="43">
        <f t="shared" si="2"/>
        <v>168684</v>
      </c>
      <c r="P12" s="44">
        <f t="shared" si="1"/>
        <v>48.264377682403435</v>
      </c>
      <c r="Q12" s="9"/>
    </row>
    <row r="13" spans="1:134" ht="15.75">
      <c r="A13" s="26" t="s">
        <v>22</v>
      </c>
      <c r="B13" s="27"/>
      <c r="C13" s="28"/>
      <c r="D13" s="29">
        <f t="shared" ref="D13:N13" si="3">SUM(D14:D15)</f>
        <v>1711315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29">
        <f t="shared" si="3"/>
        <v>0</v>
      </c>
      <c r="O13" s="40">
        <f t="shared" ref="O13:O19" si="4">SUM(D13:N13)</f>
        <v>1711315</v>
      </c>
      <c r="P13" s="41">
        <f t="shared" si="1"/>
        <v>489.64663805436339</v>
      </c>
      <c r="Q13" s="10"/>
    </row>
    <row r="14" spans="1:134">
      <c r="A14" s="12"/>
      <c r="B14" s="42">
        <v>521</v>
      </c>
      <c r="C14" s="19" t="s">
        <v>23</v>
      </c>
      <c r="D14" s="43">
        <v>1349048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f t="shared" si="4"/>
        <v>1349048</v>
      </c>
      <c r="P14" s="44">
        <f t="shared" si="1"/>
        <v>385.99370529327609</v>
      </c>
      <c r="Q14" s="9"/>
    </row>
    <row r="15" spans="1:134">
      <c r="A15" s="12"/>
      <c r="B15" s="42">
        <v>524</v>
      </c>
      <c r="C15" s="19" t="s">
        <v>25</v>
      </c>
      <c r="D15" s="43">
        <v>362267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v>0</v>
      </c>
      <c r="O15" s="43">
        <f t="shared" si="4"/>
        <v>362267</v>
      </c>
      <c r="P15" s="44">
        <f t="shared" si="1"/>
        <v>103.65293276108727</v>
      </c>
      <c r="Q15" s="9"/>
    </row>
    <row r="16" spans="1:134" ht="15.75">
      <c r="A16" s="26" t="s">
        <v>26</v>
      </c>
      <c r="B16" s="27"/>
      <c r="C16" s="28"/>
      <c r="D16" s="29">
        <f t="shared" ref="D16:N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3860564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29">
        <f t="shared" si="5"/>
        <v>0</v>
      </c>
      <c r="O16" s="40">
        <f t="shared" si="4"/>
        <v>3860564</v>
      </c>
      <c r="P16" s="41">
        <f t="shared" si="1"/>
        <v>1104.5962804005721</v>
      </c>
      <c r="Q16" s="10"/>
    </row>
    <row r="17" spans="1:120">
      <c r="A17" s="12"/>
      <c r="B17" s="42">
        <v>533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1437902</v>
      </c>
      <c r="J17" s="43">
        <v>0</v>
      </c>
      <c r="K17" s="43">
        <v>0</v>
      </c>
      <c r="L17" s="43">
        <v>0</v>
      </c>
      <c r="M17" s="43">
        <v>0</v>
      </c>
      <c r="N17" s="43">
        <v>0</v>
      </c>
      <c r="O17" s="43">
        <f t="shared" si="4"/>
        <v>1437902</v>
      </c>
      <c r="P17" s="44">
        <f t="shared" si="1"/>
        <v>411.41688125894132</v>
      </c>
      <c r="Q17" s="9"/>
    </row>
    <row r="18" spans="1:120">
      <c r="A18" s="12"/>
      <c r="B18" s="42">
        <v>534</v>
      </c>
      <c r="C18" s="19" t="s">
        <v>27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776973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f t="shared" si="4"/>
        <v>776973</v>
      </c>
      <c r="P18" s="44">
        <f t="shared" si="1"/>
        <v>222.30987124463519</v>
      </c>
      <c r="Q18" s="9"/>
    </row>
    <row r="19" spans="1:120">
      <c r="A19" s="12"/>
      <c r="B19" s="42">
        <v>535</v>
      </c>
      <c r="C19" s="19" t="s">
        <v>47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1645689</v>
      </c>
      <c r="J19" s="43">
        <v>0</v>
      </c>
      <c r="K19" s="43">
        <v>0</v>
      </c>
      <c r="L19" s="43">
        <v>0</v>
      </c>
      <c r="M19" s="43">
        <v>0</v>
      </c>
      <c r="N19" s="43">
        <v>0</v>
      </c>
      <c r="O19" s="43">
        <f t="shared" si="4"/>
        <v>1645689</v>
      </c>
      <c r="P19" s="44">
        <f t="shared" si="1"/>
        <v>470.86952789699569</v>
      </c>
      <c r="Q19" s="9"/>
    </row>
    <row r="20" spans="1:120" ht="15.75">
      <c r="A20" s="26" t="s">
        <v>29</v>
      </c>
      <c r="B20" s="27"/>
      <c r="C20" s="28"/>
      <c r="D20" s="29">
        <f t="shared" ref="D20:N20" si="6">SUM(D21:D22)</f>
        <v>1215170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6"/>
        <v>0</v>
      </c>
      <c r="O20" s="29">
        <f t="shared" ref="O20:O25" si="7">SUM(D20:N20)</f>
        <v>1215170</v>
      </c>
      <c r="P20" s="41">
        <f t="shared" si="1"/>
        <v>347.68812589413449</v>
      </c>
      <c r="Q20" s="10"/>
    </row>
    <row r="21" spans="1:120">
      <c r="A21" s="12"/>
      <c r="B21" s="42">
        <v>541</v>
      </c>
      <c r="C21" s="19" t="s">
        <v>30</v>
      </c>
      <c r="D21" s="43">
        <v>1142247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v>0</v>
      </c>
      <c r="O21" s="43">
        <f t="shared" si="7"/>
        <v>1142247</v>
      </c>
      <c r="P21" s="44">
        <f t="shared" si="1"/>
        <v>326.82317596566526</v>
      </c>
      <c r="Q21" s="9"/>
    </row>
    <row r="22" spans="1:120">
      <c r="A22" s="12"/>
      <c r="B22" s="42">
        <v>549</v>
      </c>
      <c r="C22" s="19" t="s">
        <v>91</v>
      </c>
      <c r="D22" s="43">
        <v>72923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f t="shared" si="7"/>
        <v>72923</v>
      </c>
      <c r="P22" s="44">
        <f t="shared" si="1"/>
        <v>20.86494992846924</v>
      </c>
      <c r="Q22" s="9"/>
    </row>
    <row r="23" spans="1:120" ht="15.75">
      <c r="A23" s="26" t="s">
        <v>60</v>
      </c>
      <c r="B23" s="27"/>
      <c r="C23" s="28"/>
      <c r="D23" s="29">
        <f t="shared" ref="D23:N23" si="8">SUM(D24:D24)</f>
        <v>39150</v>
      </c>
      <c r="E23" s="29">
        <f t="shared" si="8"/>
        <v>0</v>
      </c>
      <c r="F23" s="29">
        <f t="shared" si="8"/>
        <v>0</v>
      </c>
      <c r="G23" s="29">
        <f t="shared" si="8"/>
        <v>0</v>
      </c>
      <c r="H23" s="29">
        <f t="shared" si="8"/>
        <v>0</v>
      </c>
      <c r="I23" s="29">
        <f t="shared" si="8"/>
        <v>0</v>
      </c>
      <c r="J23" s="29">
        <f t="shared" si="8"/>
        <v>0</v>
      </c>
      <c r="K23" s="29">
        <f t="shared" si="8"/>
        <v>0</v>
      </c>
      <c r="L23" s="29">
        <f t="shared" si="8"/>
        <v>0</v>
      </c>
      <c r="M23" s="29">
        <f t="shared" si="8"/>
        <v>0</v>
      </c>
      <c r="N23" s="29">
        <f t="shared" si="8"/>
        <v>0</v>
      </c>
      <c r="O23" s="29">
        <f t="shared" si="7"/>
        <v>39150</v>
      </c>
      <c r="P23" s="41">
        <f t="shared" si="1"/>
        <v>11.201716738197424</v>
      </c>
      <c r="Q23" s="10"/>
    </row>
    <row r="24" spans="1:120">
      <c r="A24" s="90"/>
      <c r="B24" s="91">
        <v>552</v>
      </c>
      <c r="C24" s="92" t="s">
        <v>92</v>
      </c>
      <c r="D24" s="43">
        <v>39150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v>0</v>
      </c>
      <c r="O24" s="43">
        <f t="shared" si="7"/>
        <v>39150</v>
      </c>
      <c r="P24" s="44">
        <f t="shared" si="1"/>
        <v>11.201716738197424</v>
      </c>
      <c r="Q24" s="9"/>
    </row>
    <row r="25" spans="1:120" ht="15.75">
      <c r="A25" s="26" t="s">
        <v>83</v>
      </c>
      <c r="B25" s="27"/>
      <c r="C25" s="28"/>
      <c r="D25" s="29">
        <f t="shared" ref="D25:N25" si="9">SUM(D26:D26)</f>
        <v>33571</v>
      </c>
      <c r="E25" s="29">
        <f t="shared" si="9"/>
        <v>0</v>
      </c>
      <c r="F25" s="29">
        <f t="shared" si="9"/>
        <v>0</v>
      </c>
      <c r="G25" s="29">
        <f t="shared" si="9"/>
        <v>0</v>
      </c>
      <c r="H25" s="29">
        <f t="shared" si="9"/>
        <v>0</v>
      </c>
      <c r="I25" s="29">
        <f t="shared" si="9"/>
        <v>0</v>
      </c>
      <c r="J25" s="29">
        <f t="shared" si="9"/>
        <v>0</v>
      </c>
      <c r="K25" s="29">
        <f t="shared" si="9"/>
        <v>0</v>
      </c>
      <c r="L25" s="29">
        <f t="shared" si="9"/>
        <v>0</v>
      </c>
      <c r="M25" s="29">
        <f t="shared" si="9"/>
        <v>0</v>
      </c>
      <c r="N25" s="29">
        <f t="shared" si="9"/>
        <v>0</v>
      </c>
      <c r="O25" s="29">
        <f t="shared" si="7"/>
        <v>33571</v>
      </c>
      <c r="P25" s="41">
        <f t="shared" si="1"/>
        <v>9.6054363376251786</v>
      </c>
      <c r="Q25" s="10"/>
    </row>
    <row r="26" spans="1:120">
      <c r="A26" s="12"/>
      <c r="B26" s="42">
        <v>562</v>
      </c>
      <c r="C26" s="19" t="s">
        <v>93</v>
      </c>
      <c r="D26" s="43">
        <v>33571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f t="shared" ref="O26:O31" si="10">SUM(D26:N26)</f>
        <v>33571</v>
      </c>
      <c r="P26" s="44">
        <f t="shared" si="1"/>
        <v>9.6054363376251786</v>
      </c>
      <c r="Q26" s="9"/>
    </row>
    <row r="27" spans="1:120" ht="15.75">
      <c r="A27" s="26" t="s">
        <v>48</v>
      </c>
      <c r="B27" s="27"/>
      <c r="C27" s="28"/>
      <c r="D27" s="29">
        <f t="shared" ref="D27:N27" si="11">SUM(D28:D28)</f>
        <v>318587</v>
      </c>
      <c r="E27" s="29">
        <f t="shared" si="11"/>
        <v>0</v>
      </c>
      <c r="F27" s="29">
        <f t="shared" si="11"/>
        <v>0</v>
      </c>
      <c r="G27" s="29">
        <f t="shared" si="11"/>
        <v>0</v>
      </c>
      <c r="H27" s="29">
        <f t="shared" si="11"/>
        <v>0</v>
      </c>
      <c r="I27" s="29">
        <f t="shared" si="11"/>
        <v>0</v>
      </c>
      <c r="J27" s="29">
        <f t="shared" si="11"/>
        <v>0</v>
      </c>
      <c r="K27" s="29">
        <f t="shared" si="11"/>
        <v>0</v>
      </c>
      <c r="L27" s="29">
        <f t="shared" si="11"/>
        <v>0</v>
      </c>
      <c r="M27" s="29">
        <f t="shared" si="11"/>
        <v>0</v>
      </c>
      <c r="N27" s="29">
        <f t="shared" si="11"/>
        <v>0</v>
      </c>
      <c r="O27" s="29">
        <f t="shared" si="10"/>
        <v>318587</v>
      </c>
      <c r="P27" s="41">
        <f t="shared" si="1"/>
        <v>91.155078683834049</v>
      </c>
      <c r="Q27" s="9"/>
    </row>
    <row r="28" spans="1:120">
      <c r="A28" s="12"/>
      <c r="B28" s="42">
        <v>572</v>
      </c>
      <c r="C28" s="19" t="s">
        <v>49</v>
      </c>
      <c r="D28" s="43">
        <v>318587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v>0</v>
      </c>
      <c r="O28" s="43">
        <f t="shared" si="10"/>
        <v>318587</v>
      </c>
      <c r="P28" s="44">
        <f t="shared" si="1"/>
        <v>91.155078683834049</v>
      </c>
      <c r="Q28" s="9"/>
    </row>
    <row r="29" spans="1:120" ht="15.75">
      <c r="A29" s="26" t="s">
        <v>33</v>
      </c>
      <c r="B29" s="27"/>
      <c r="C29" s="28"/>
      <c r="D29" s="29">
        <f t="shared" ref="D29:N29" si="12">SUM(D30:D30)</f>
        <v>64309</v>
      </c>
      <c r="E29" s="29">
        <f t="shared" si="12"/>
        <v>0</v>
      </c>
      <c r="F29" s="29">
        <f t="shared" si="12"/>
        <v>0</v>
      </c>
      <c r="G29" s="29">
        <f t="shared" si="12"/>
        <v>0</v>
      </c>
      <c r="H29" s="29">
        <f t="shared" si="12"/>
        <v>0</v>
      </c>
      <c r="I29" s="29">
        <f t="shared" si="12"/>
        <v>198802</v>
      </c>
      <c r="J29" s="29">
        <f t="shared" si="12"/>
        <v>0</v>
      </c>
      <c r="K29" s="29">
        <f t="shared" si="12"/>
        <v>0</v>
      </c>
      <c r="L29" s="29">
        <f t="shared" si="12"/>
        <v>0</v>
      </c>
      <c r="M29" s="29">
        <f t="shared" si="12"/>
        <v>0</v>
      </c>
      <c r="N29" s="29">
        <f t="shared" si="12"/>
        <v>0</v>
      </c>
      <c r="O29" s="29">
        <f t="shared" si="10"/>
        <v>263111</v>
      </c>
      <c r="P29" s="41">
        <f t="shared" si="1"/>
        <v>75.282117310443496</v>
      </c>
      <c r="Q29" s="9"/>
    </row>
    <row r="30" spans="1:120" ht="15.75" thickBot="1">
      <c r="A30" s="12"/>
      <c r="B30" s="42">
        <v>581</v>
      </c>
      <c r="C30" s="19" t="s">
        <v>94</v>
      </c>
      <c r="D30" s="43">
        <v>64309</v>
      </c>
      <c r="E30" s="43">
        <v>0</v>
      </c>
      <c r="F30" s="43">
        <v>0</v>
      </c>
      <c r="G30" s="43">
        <v>0</v>
      </c>
      <c r="H30" s="43">
        <v>0</v>
      </c>
      <c r="I30" s="43">
        <v>198802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f t="shared" si="10"/>
        <v>263111</v>
      </c>
      <c r="P30" s="44">
        <f t="shared" si="1"/>
        <v>75.282117310443496</v>
      </c>
      <c r="Q30" s="9"/>
    </row>
    <row r="31" spans="1:120" ht="16.5" thickBot="1">
      <c r="A31" s="13" t="s">
        <v>10</v>
      </c>
      <c r="B31" s="21"/>
      <c r="C31" s="20"/>
      <c r="D31" s="14">
        <f>SUM(D5,D13,D16,D20,D23,D25,D27,D29)</f>
        <v>4688657</v>
      </c>
      <c r="E31" s="14">
        <f t="shared" ref="E31:N31" si="13">SUM(E5,E13,E16,E20,E23,E25,E27,E29)</f>
        <v>0</v>
      </c>
      <c r="F31" s="14">
        <f t="shared" si="13"/>
        <v>64309</v>
      </c>
      <c r="G31" s="14">
        <f t="shared" si="13"/>
        <v>0</v>
      </c>
      <c r="H31" s="14">
        <f t="shared" si="13"/>
        <v>0</v>
      </c>
      <c r="I31" s="14">
        <f t="shared" si="13"/>
        <v>4059366</v>
      </c>
      <c r="J31" s="14">
        <f t="shared" si="13"/>
        <v>0</v>
      </c>
      <c r="K31" s="14">
        <f t="shared" si="13"/>
        <v>0</v>
      </c>
      <c r="L31" s="14">
        <f t="shared" si="13"/>
        <v>0</v>
      </c>
      <c r="M31" s="14">
        <f t="shared" si="13"/>
        <v>0</v>
      </c>
      <c r="N31" s="14">
        <f t="shared" si="13"/>
        <v>0</v>
      </c>
      <c r="O31" s="14">
        <f t="shared" si="10"/>
        <v>8812332</v>
      </c>
      <c r="P31" s="35">
        <f t="shared" si="1"/>
        <v>2521.4111587982834</v>
      </c>
      <c r="Q31" s="6"/>
      <c r="R31" s="2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</row>
    <row r="32" spans="1:120">
      <c r="A32" s="15"/>
      <c r="B32" s="17"/>
      <c r="C32" s="17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8"/>
    </row>
    <row r="33" spans="1:16">
      <c r="A33" s="36"/>
      <c r="B33" s="37"/>
      <c r="C33" s="37"/>
      <c r="D33" s="38"/>
      <c r="E33" s="38"/>
      <c r="F33" s="38"/>
      <c r="G33" s="38"/>
      <c r="H33" s="38"/>
      <c r="I33" s="38"/>
      <c r="J33" s="38"/>
      <c r="K33" s="38"/>
      <c r="L33" s="38"/>
      <c r="M33" s="93" t="s">
        <v>95</v>
      </c>
      <c r="N33" s="93"/>
      <c r="O33" s="93"/>
      <c r="P33" s="39">
        <v>3495</v>
      </c>
    </row>
    <row r="34" spans="1:16">
      <c r="A34" s="94"/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6"/>
    </row>
    <row r="35" spans="1:16" ht="15.75" customHeight="1" thickBot="1">
      <c r="A35" s="97" t="s">
        <v>38</v>
      </c>
      <c r="B35" s="98"/>
      <c r="C35" s="98"/>
      <c r="D35" s="98"/>
      <c r="E35" s="98"/>
      <c r="F35" s="98"/>
      <c r="G35" s="98"/>
      <c r="H35" s="98"/>
      <c r="I35" s="98"/>
      <c r="J35" s="98"/>
      <c r="K35" s="98"/>
      <c r="L35" s="98"/>
      <c r="M35" s="98"/>
      <c r="N35" s="98"/>
      <c r="O35" s="98"/>
      <c r="P35" s="99"/>
    </row>
  </sheetData>
  <mergeCells count="10">
    <mergeCell ref="M33:O33"/>
    <mergeCell ref="A34:P34"/>
    <mergeCell ref="A35:P3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3" fitToHeight="0" orientation="landscape" verticalDpi="0" r:id="rId1"/>
  <headerFooter>
    <oddFooter>&amp;L&amp;14Office of Economic and Demographic Research&amp;R&amp;14Page &amp;P of &amp;N</oddFooter>
  </headerFooter>
  <ignoredErrors>
    <ignoredError sqref="O26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81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1167152</v>
      </c>
      <c r="E5" s="24">
        <f t="shared" si="0"/>
        <v>0</v>
      </c>
      <c r="F5" s="24">
        <f t="shared" si="0"/>
        <v>64393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1231545</v>
      </c>
      <c r="O5" s="30">
        <f t="shared" ref="O5:O29" si="1">(N5/O$31)</f>
        <v>351.16766467065867</v>
      </c>
      <c r="P5" s="6"/>
    </row>
    <row r="6" spans="1:133">
      <c r="A6" s="12"/>
      <c r="B6" s="42">
        <v>511</v>
      </c>
      <c r="C6" s="19" t="s">
        <v>19</v>
      </c>
      <c r="D6" s="43">
        <v>144934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144934</v>
      </c>
      <c r="O6" s="44">
        <f t="shared" si="1"/>
        <v>41.327060165383521</v>
      </c>
      <c r="P6" s="9"/>
    </row>
    <row r="7" spans="1:133">
      <c r="A7" s="12"/>
      <c r="B7" s="42">
        <v>512</v>
      </c>
      <c r="C7" s="19" t="s">
        <v>40</v>
      </c>
      <c r="D7" s="43">
        <v>342155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342155</v>
      </c>
      <c r="O7" s="44">
        <f t="shared" si="1"/>
        <v>97.563444539492437</v>
      </c>
      <c r="P7" s="9"/>
    </row>
    <row r="8" spans="1:133">
      <c r="A8" s="12"/>
      <c r="B8" s="42">
        <v>513</v>
      </c>
      <c r="C8" s="19" t="s">
        <v>20</v>
      </c>
      <c r="D8" s="43">
        <v>409461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409461</v>
      </c>
      <c r="O8" s="44">
        <f t="shared" si="1"/>
        <v>116.75534644995723</v>
      </c>
      <c r="P8" s="9"/>
    </row>
    <row r="9" spans="1:133">
      <c r="A9" s="12"/>
      <c r="B9" s="42">
        <v>514</v>
      </c>
      <c r="C9" s="19" t="s">
        <v>21</v>
      </c>
      <c r="D9" s="43">
        <v>84098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84098</v>
      </c>
      <c r="O9" s="44">
        <f t="shared" si="1"/>
        <v>23.98003992015968</v>
      </c>
      <c r="P9" s="9"/>
    </row>
    <row r="10" spans="1:133">
      <c r="A10" s="12"/>
      <c r="B10" s="42">
        <v>516</v>
      </c>
      <c r="C10" s="19" t="s">
        <v>77</v>
      </c>
      <c r="D10" s="43">
        <v>118641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118641</v>
      </c>
      <c r="O10" s="44">
        <f t="shared" si="1"/>
        <v>33.829769033361849</v>
      </c>
      <c r="P10" s="9"/>
    </row>
    <row r="11" spans="1:133">
      <c r="A11" s="12"/>
      <c r="B11" s="42">
        <v>517</v>
      </c>
      <c r="C11" s="19" t="s">
        <v>67</v>
      </c>
      <c r="D11" s="43">
        <v>4761</v>
      </c>
      <c r="E11" s="43">
        <v>0</v>
      </c>
      <c r="F11" s="43">
        <v>64393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69154</v>
      </c>
      <c r="O11" s="44">
        <f t="shared" si="1"/>
        <v>19.718848018249215</v>
      </c>
      <c r="P11" s="9"/>
    </row>
    <row r="12" spans="1:133">
      <c r="A12" s="12"/>
      <c r="B12" s="42">
        <v>519</v>
      </c>
      <c r="C12" s="19" t="s">
        <v>55</v>
      </c>
      <c r="D12" s="43">
        <v>63102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63102</v>
      </c>
      <c r="O12" s="44">
        <f t="shared" si="1"/>
        <v>17.993156544054749</v>
      </c>
      <c r="P12" s="9"/>
    </row>
    <row r="13" spans="1:133" ht="15.75">
      <c r="A13" s="26" t="s">
        <v>22</v>
      </c>
      <c r="B13" s="27"/>
      <c r="C13" s="28"/>
      <c r="D13" s="29">
        <f t="shared" ref="D13:M13" si="3">SUM(D14:D15)</f>
        <v>1488900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1488900</v>
      </c>
      <c r="O13" s="41">
        <f t="shared" si="1"/>
        <v>424.55089820359279</v>
      </c>
      <c r="P13" s="10"/>
    </row>
    <row r="14" spans="1:133">
      <c r="A14" s="12"/>
      <c r="B14" s="42">
        <v>521</v>
      </c>
      <c r="C14" s="19" t="s">
        <v>23</v>
      </c>
      <c r="D14" s="43">
        <v>1193735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1193735</v>
      </c>
      <c r="O14" s="44">
        <f t="shared" si="1"/>
        <v>340.38637011690906</v>
      </c>
      <c r="P14" s="9"/>
    </row>
    <row r="15" spans="1:133">
      <c r="A15" s="12"/>
      <c r="B15" s="42">
        <v>524</v>
      </c>
      <c r="C15" s="19" t="s">
        <v>25</v>
      </c>
      <c r="D15" s="43">
        <v>295165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295165</v>
      </c>
      <c r="O15" s="44">
        <f t="shared" si="1"/>
        <v>84.164528086683774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3877575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3877575</v>
      </c>
      <c r="O16" s="41">
        <f t="shared" si="1"/>
        <v>1105.667236954662</v>
      </c>
      <c r="P16" s="10"/>
    </row>
    <row r="17" spans="1:119">
      <c r="A17" s="12"/>
      <c r="B17" s="42">
        <v>533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1475552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1475552</v>
      </c>
      <c r="O17" s="44">
        <f t="shared" si="1"/>
        <v>420.74479612204163</v>
      </c>
      <c r="P17" s="9"/>
    </row>
    <row r="18" spans="1:119">
      <c r="A18" s="12"/>
      <c r="B18" s="42">
        <v>534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698226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698226</v>
      </c>
      <c r="O18" s="44">
        <f t="shared" si="1"/>
        <v>199.09495295124037</v>
      </c>
      <c r="P18" s="9"/>
    </row>
    <row r="19" spans="1:119">
      <c r="A19" s="12"/>
      <c r="B19" s="42">
        <v>535</v>
      </c>
      <c r="C19" s="19" t="s">
        <v>47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1703797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1703797</v>
      </c>
      <c r="O19" s="44">
        <f t="shared" si="1"/>
        <v>485.82748788138008</v>
      </c>
      <c r="P19" s="9"/>
    </row>
    <row r="20" spans="1:119" ht="15.75">
      <c r="A20" s="26" t="s">
        <v>29</v>
      </c>
      <c r="B20" s="27"/>
      <c r="C20" s="28"/>
      <c r="D20" s="29">
        <f t="shared" ref="D20:M20" si="6">SUM(D21:D22)</f>
        <v>805147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805147</v>
      </c>
      <c r="O20" s="41">
        <f t="shared" si="1"/>
        <v>229.58283433133732</v>
      </c>
      <c r="P20" s="10"/>
    </row>
    <row r="21" spans="1:119">
      <c r="A21" s="12"/>
      <c r="B21" s="42">
        <v>541</v>
      </c>
      <c r="C21" s="19" t="s">
        <v>59</v>
      </c>
      <c r="D21" s="43">
        <v>736104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736104</v>
      </c>
      <c r="O21" s="44">
        <f t="shared" si="1"/>
        <v>209.89563729683491</v>
      </c>
      <c r="P21" s="9"/>
    </row>
    <row r="22" spans="1:119">
      <c r="A22" s="12"/>
      <c r="B22" s="42">
        <v>549</v>
      </c>
      <c r="C22" s="19" t="s">
        <v>82</v>
      </c>
      <c r="D22" s="43">
        <v>69043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4"/>
        <v>69043</v>
      </c>
      <c r="O22" s="44">
        <f t="shared" si="1"/>
        <v>19.687197034502425</v>
      </c>
      <c r="P22" s="9"/>
    </row>
    <row r="23" spans="1:119" ht="15.75">
      <c r="A23" s="26" t="s">
        <v>83</v>
      </c>
      <c r="B23" s="27"/>
      <c r="C23" s="28"/>
      <c r="D23" s="29">
        <f t="shared" ref="D23:M23" si="7">SUM(D24:D24)</f>
        <v>20993</v>
      </c>
      <c r="E23" s="29">
        <f t="shared" si="7"/>
        <v>0</v>
      </c>
      <c r="F23" s="29">
        <f t="shared" si="7"/>
        <v>0</v>
      </c>
      <c r="G23" s="29">
        <f t="shared" si="7"/>
        <v>0</v>
      </c>
      <c r="H23" s="29">
        <f t="shared" si="7"/>
        <v>0</v>
      </c>
      <c r="I23" s="29">
        <f t="shared" si="7"/>
        <v>0</v>
      </c>
      <c r="J23" s="29">
        <f t="shared" si="7"/>
        <v>0</v>
      </c>
      <c r="K23" s="29">
        <f t="shared" si="7"/>
        <v>0</v>
      </c>
      <c r="L23" s="29">
        <f t="shared" si="7"/>
        <v>0</v>
      </c>
      <c r="M23" s="29">
        <f t="shared" si="7"/>
        <v>0</v>
      </c>
      <c r="N23" s="29">
        <f t="shared" si="4"/>
        <v>20993</v>
      </c>
      <c r="O23" s="41">
        <f t="shared" si="1"/>
        <v>5.9860279441117763</v>
      </c>
      <c r="P23" s="10"/>
    </row>
    <row r="24" spans="1:119">
      <c r="A24" s="12"/>
      <c r="B24" s="42">
        <v>562</v>
      </c>
      <c r="C24" s="19" t="s">
        <v>84</v>
      </c>
      <c r="D24" s="43">
        <v>20993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4"/>
        <v>20993</v>
      </c>
      <c r="O24" s="44">
        <f t="shared" si="1"/>
        <v>5.9860279441117763</v>
      </c>
      <c r="P24" s="9"/>
    </row>
    <row r="25" spans="1:119" ht="15.75">
      <c r="A25" s="26" t="s">
        <v>48</v>
      </c>
      <c r="B25" s="27"/>
      <c r="C25" s="28"/>
      <c r="D25" s="29">
        <f t="shared" ref="D25:M25" si="8">SUM(D26:D26)</f>
        <v>262009</v>
      </c>
      <c r="E25" s="29">
        <f t="shared" si="8"/>
        <v>0</v>
      </c>
      <c r="F25" s="29">
        <f t="shared" si="8"/>
        <v>0</v>
      </c>
      <c r="G25" s="29">
        <f t="shared" si="8"/>
        <v>0</v>
      </c>
      <c r="H25" s="29">
        <f t="shared" si="8"/>
        <v>0</v>
      </c>
      <c r="I25" s="29">
        <f t="shared" si="8"/>
        <v>0</v>
      </c>
      <c r="J25" s="29">
        <f t="shared" si="8"/>
        <v>0</v>
      </c>
      <c r="K25" s="29">
        <f t="shared" si="8"/>
        <v>0</v>
      </c>
      <c r="L25" s="29">
        <f t="shared" si="8"/>
        <v>0</v>
      </c>
      <c r="M25" s="29">
        <f t="shared" si="8"/>
        <v>0</v>
      </c>
      <c r="N25" s="29">
        <f t="shared" si="4"/>
        <v>262009</v>
      </c>
      <c r="O25" s="41">
        <f t="shared" si="1"/>
        <v>74.710293698317656</v>
      </c>
      <c r="P25" s="9"/>
    </row>
    <row r="26" spans="1:119">
      <c r="A26" s="12"/>
      <c r="B26" s="42">
        <v>572</v>
      </c>
      <c r="C26" s="19" t="s">
        <v>62</v>
      </c>
      <c r="D26" s="43">
        <v>262009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f t="shared" si="4"/>
        <v>262009</v>
      </c>
      <c r="O26" s="44">
        <f t="shared" si="1"/>
        <v>74.710293698317656</v>
      </c>
      <c r="P26" s="9"/>
    </row>
    <row r="27" spans="1:119" ht="15.75">
      <c r="A27" s="26" t="s">
        <v>63</v>
      </c>
      <c r="B27" s="27"/>
      <c r="C27" s="28"/>
      <c r="D27" s="29">
        <f t="shared" ref="D27:M27" si="9">SUM(D28:D28)</f>
        <v>64393</v>
      </c>
      <c r="E27" s="29">
        <f t="shared" si="9"/>
        <v>0</v>
      </c>
      <c r="F27" s="29">
        <f t="shared" si="9"/>
        <v>0</v>
      </c>
      <c r="G27" s="29">
        <f t="shared" si="9"/>
        <v>0</v>
      </c>
      <c r="H27" s="29">
        <f t="shared" si="9"/>
        <v>0</v>
      </c>
      <c r="I27" s="29">
        <f t="shared" si="9"/>
        <v>169371</v>
      </c>
      <c r="J27" s="29">
        <f t="shared" si="9"/>
        <v>0</v>
      </c>
      <c r="K27" s="29">
        <f t="shared" si="9"/>
        <v>0</v>
      </c>
      <c r="L27" s="29">
        <f t="shared" si="9"/>
        <v>0</v>
      </c>
      <c r="M27" s="29">
        <f t="shared" si="9"/>
        <v>0</v>
      </c>
      <c r="N27" s="29">
        <f t="shared" si="4"/>
        <v>233764</v>
      </c>
      <c r="O27" s="41">
        <f t="shared" si="1"/>
        <v>66.656401482748791</v>
      </c>
      <c r="P27" s="9"/>
    </row>
    <row r="28" spans="1:119" ht="15.75" thickBot="1">
      <c r="A28" s="12"/>
      <c r="B28" s="42">
        <v>581</v>
      </c>
      <c r="C28" s="19" t="s">
        <v>64</v>
      </c>
      <c r="D28" s="43">
        <v>64393</v>
      </c>
      <c r="E28" s="43">
        <v>0</v>
      </c>
      <c r="F28" s="43">
        <v>0</v>
      </c>
      <c r="G28" s="43">
        <v>0</v>
      </c>
      <c r="H28" s="43">
        <v>0</v>
      </c>
      <c r="I28" s="43">
        <v>169371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233764</v>
      </c>
      <c r="O28" s="44">
        <f t="shared" si="1"/>
        <v>66.656401482748791</v>
      </c>
      <c r="P28" s="9"/>
    </row>
    <row r="29" spans="1:119" ht="16.5" thickBot="1">
      <c r="A29" s="13" t="s">
        <v>10</v>
      </c>
      <c r="B29" s="21"/>
      <c r="C29" s="20"/>
      <c r="D29" s="14">
        <f>SUM(D5,D13,D16,D20,D23,D25,D27)</f>
        <v>3808594</v>
      </c>
      <c r="E29" s="14">
        <f t="shared" ref="E29:M29" si="10">SUM(E5,E13,E16,E20,E23,E25,E27)</f>
        <v>0</v>
      </c>
      <c r="F29" s="14">
        <f t="shared" si="10"/>
        <v>64393</v>
      </c>
      <c r="G29" s="14">
        <f t="shared" si="10"/>
        <v>0</v>
      </c>
      <c r="H29" s="14">
        <f t="shared" si="10"/>
        <v>0</v>
      </c>
      <c r="I29" s="14">
        <f t="shared" si="10"/>
        <v>4046946</v>
      </c>
      <c r="J29" s="14">
        <f t="shared" si="10"/>
        <v>0</v>
      </c>
      <c r="K29" s="14">
        <f t="shared" si="10"/>
        <v>0</v>
      </c>
      <c r="L29" s="14">
        <f t="shared" si="10"/>
        <v>0</v>
      </c>
      <c r="M29" s="14">
        <f t="shared" si="10"/>
        <v>0</v>
      </c>
      <c r="N29" s="14">
        <f t="shared" si="4"/>
        <v>7919933</v>
      </c>
      <c r="O29" s="35">
        <f t="shared" si="1"/>
        <v>2258.3213572854293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85</v>
      </c>
      <c r="M31" s="93"/>
      <c r="N31" s="93"/>
      <c r="O31" s="39">
        <v>3507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38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  <ignoredErrors>
    <ignoredError sqref="N24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0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79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1059798</v>
      </c>
      <c r="E5" s="24">
        <f t="shared" si="0"/>
        <v>0</v>
      </c>
      <c r="F5" s="24">
        <f t="shared" si="0"/>
        <v>64351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1124149</v>
      </c>
      <c r="O5" s="30">
        <f t="shared" ref="O5:O26" si="1">(N5/O$28)</f>
        <v>343.67135432589424</v>
      </c>
      <c r="P5" s="6"/>
    </row>
    <row r="6" spans="1:133">
      <c r="A6" s="12"/>
      <c r="B6" s="42">
        <v>511</v>
      </c>
      <c r="C6" s="19" t="s">
        <v>19</v>
      </c>
      <c r="D6" s="43">
        <v>175654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175654</v>
      </c>
      <c r="O6" s="44">
        <f t="shared" si="1"/>
        <v>53.70039743197799</v>
      </c>
      <c r="P6" s="9"/>
    </row>
    <row r="7" spans="1:133">
      <c r="A7" s="12"/>
      <c r="B7" s="42">
        <v>512</v>
      </c>
      <c r="C7" s="19" t="s">
        <v>40</v>
      </c>
      <c r="D7" s="43">
        <v>132739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132739</v>
      </c>
      <c r="O7" s="44">
        <f t="shared" si="1"/>
        <v>40.580556404769183</v>
      </c>
      <c r="P7" s="9"/>
    </row>
    <row r="8" spans="1:133">
      <c r="A8" s="12"/>
      <c r="B8" s="42">
        <v>513</v>
      </c>
      <c r="C8" s="19" t="s">
        <v>20</v>
      </c>
      <c r="D8" s="43">
        <v>454676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454676</v>
      </c>
      <c r="O8" s="44">
        <f t="shared" si="1"/>
        <v>139.00214001834303</v>
      </c>
      <c r="P8" s="9"/>
    </row>
    <row r="9" spans="1:133">
      <c r="A9" s="12"/>
      <c r="B9" s="42">
        <v>514</v>
      </c>
      <c r="C9" s="19" t="s">
        <v>21</v>
      </c>
      <c r="D9" s="43">
        <v>84183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84183</v>
      </c>
      <c r="O9" s="44">
        <f t="shared" si="1"/>
        <v>25.736166309996943</v>
      </c>
      <c r="P9" s="9"/>
    </row>
    <row r="10" spans="1:133">
      <c r="A10" s="12"/>
      <c r="B10" s="42">
        <v>516</v>
      </c>
      <c r="C10" s="19" t="s">
        <v>77</v>
      </c>
      <c r="D10" s="43">
        <v>128082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128082</v>
      </c>
      <c r="O10" s="44">
        <f t="shared" si="1"/>
        <v>39.15683277285234</v>
      </c>
      <c r="P10" s="9"/>
    </row>
    <row r="11" spans="1:133">
      <c r="A11" s="12"/>
      <c r="B11" s="42">
        <v>517</v>
      </c>
      <c r="C11" s="19" t="s">
        <v>67</v>
      </c>
      <c r="D11" s="43">
        <v>5710</v>
      </c>
      <c r="E11" s="43">
        <v>0</v>
      </c>
      <c r="F11" s="43">
        <v>64351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70061</v>
      </c>
      <c r="O11" s="44">
        <f t="shared" si="1"/>
        <v>21.418832161418525</v>
      </c>
      <c r="P11" s="9"/>
    </row>
    <row r="12" spans="1:133">
      <c r="A12" s="12"/>
      <c r="B12" s="42">
        <v>519</v>
      </c>
      <c r="C12" s="19" t="s">
        <v>55</v>
      </c>
      <c r="D12" s="43">
        <v>78754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78754</v>
      </c>
      <c r="O12" s="44">
        <f t="shared" si="1"/>
        <v>24.076429226536227</v>
      </c>
      <c r="P12" s="9"/>
    </row>
    <row r="13" spans="1:133" ht="15.75">
      <c r="A13" s="26" t="s">
        <v>22</v>
      </c>
      <c r="B13" s="27"/>
      <c r="C13" s="28"/>
      <c r="D13" s="29">
        <f t="shared" ref="D13:M13" si="3">SUM(D14:D15)</f>
        <v>1419832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0</v>
      </c>
      <c r="L13" s="29">
        <f t="shared" si="3"/>
        <v>0</v>
      </c>
      <c r="M13" s="29">
        <f t="shared" si="3"/>
        <v>0</v>
      </c>
      <c r="N13" s="40">
        <f t="shared" ref="N13:N26" si="4">SUM(D13:M13)</f>
        <v>1419832</v>
      </c>
      <c r="O13" s="41">
        <f t="shared" si="1"/>
        <v>434.0666462855396</v>
      </c>
      <c r="P13" s="10"/>
    </row>
    <row r="14" spans="1:133">
      <c r="A14" s="12"/>
      <c r="B14" s="42">
        <v>521</v>
      </c>
      <c r="C14" s="19" t="s">
        <v>23</v>
      </c>
      <c r="D14" s="43">
        <v>1152006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1152006</v>
      </c>
      <c r="O14" s="44">
        <f t="shared" si="1"/>
        <v>352.18771018037296</v>
      </c>
      <c r="P14" s="9"/>
    </row>
    <row r="15" spans="1:133">
      <c r="A15" s="12"/>
      <c r="B15" s="42">
        <v>524</v>
      </c>
      <c r="C15" s="19" t="s">
        <v>25</v>
      </c>
      <c r="D15" s="43">
        <v>267826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4"/>
        <v>267826</v>
      </c>
      <c r="O15" s="44">
        <f t="shared" si="1"/>
        <v>81.878936105166616</v>
      </c>
      <c r="P15" s="9"/>
    </row>
    <row r="16" spans="1:133" ht="15.75">
      <c r="A16" s="26" t="s">
        <v>26</v>
      </c>
      <c r="B16" s="27"/>
      <c r="C16" s="28"/>
      <c r="D16" s="29">
        <f t="shared" ref="D16:M16" si="5">SUM(D17:D19)</f>
        <v>0</v>
      </c>
      <c r="E16" s="29">
        <f t="shared" si="5"/>
        <v>0</v>
      </c>
      <c r="F16" s="29">
        <f t="shared" si="5"/>
        <v>0</v>
      </c>
      <c r="G16" s="29">
        <f t="shared" si="5"/>
        <v>0</v>
      </c>
      <c r="H16" s="29">
        <f t="shared" si="5"/>
        <v>0</v>
      </c>
      <c r="I16" s="29">
        <f t="shared" si="5"/>
        <v>3798218</v>
      </c>
      <c r="J16" s="29">
        <f t="shared" si="5"/>
        <v>0</v>
      </c>
      <c r="K16" s="29">
        <f t="shared" si="5"/>
        <v>0</v>
      </c>
      <c r="L16" s="29">
        <f t="shared" si="5"/>
        <v>0</v>
      </c>
      <c r="M16" s="29">
        <f t="shared" si="5"/>
        <v>0</v>
      </c>
      <c r="N16" s="40">
        <f t="shared" si="4"/>
        <v>3798218</v>
      </c>
      <c r="O16" s="41">
        <f t="shared" si="1"/>
        <v>1161.1794558239071</v>
      </c>
      <c r="P16" s="10"/>
    </row>
    <row r="17" spans="1:119">
      <c r="A17" s="12"/>
      <c r="B17" s="42">
        <v>533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1475855</v>
      </c>
      <c r="J17" s="43">
        <v>0</v>
      </c>
      <c r="K17" s="43">
        <v>0</v>
      </c>
      <c r="L17" s="43">
        <v>0</v>
      </c>
      <c r="M17" s="43">
        <v>0</v>
      </c>
      <c r="N17" s="43">
        <f t="shared" si="4"/>
        <v>1475855</v>
      </c>
      <c r="O17" s="44">
        <f t="shared" si="1"/>
        <v>451.19382451849589</v>
      </c>
      <c r="P17" s="9"/>
    </row>
    <row r="18" spans="1:119">
      <c r="A18" s="12"/>
      <c r="B18" s="42">
        <v>534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667344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667344</v>
      </c>
      <c r="O18" s="44">
        <f t="shared" si="1"/>
        <v>204.0183430143687</v>
      </c>
      <c r="P18" s="9"/>
    </row>
    <row r="19" spans="1:119">
      <c r="A19" s="12"/>
      <c r="B19" s="42">
        <v>535</v>
      </c>
      <c r="C19" s="19" t="s">
        <v>47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1655019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1655019</v>
      </c>
      <c r="O19" s="44">
        <f t="shared" si="1"/>
        <v>505.96728829104251</v>
      </c>
      <c r="P19" s="9"/>
    </row>
    <row r="20" spans="1:119" ht="15.75">
      <c r="A20" s="26" t="s">
        <v>29</v>
      </c>
      <c r="B20" s="27"/>
      <c r="C20" s="28"/>
      <c r="D20" s="29">
        <f t="shared" ref="D20:M20" si="6">SUM(D21:D21)</f>
        <v>897703</v>
      </c>
      <c r="E20" s="29">
        <f t="shared" si="6"/>
        <v>0</v>
      </c>
      <c r="F20" s="29">
        <f t="shared" si="6"/>
        <v>0</v>
      </c>
      <c r="G20" s="29">
        <f t="shared" si="6"/>
        <v>0</v>
      </c>
      <c r="H20" s="29">
        <f t="shared" si="6"/>
        <v>0</v>
      </c>
      <c r="I20" s="29">
        <f t="shared" si="6"/>
        <v>0</v>
      </c>
      <c r="J20" s="29">
        <f t="shared" si="6"/>
        <v>0</v>
      </c>
      <c r="K20" s="29">
        <f t="shared" si="6"/>
        <v>0</v>
      </c>
      <c r="L20" s="29">
        <f t="shared" si="6"/>
        <v>0</v>
      </c>
      <c r="M20" s="29">
        <f t="shared" si="6"/>
        <v>0</v>
      </c>
      <c r="N20" s="29">
        <f t="shared" si="4"/>
        <v>897703</v>
      </c>
      <c r="O20" s="41">
        <f t="shared" si="1"/>
        <v>274.44298379700399</v>
      </c>
      <c r="P20" s="10"/>
    </row>
    <row r="21" spans="1:119">
      <c r="A21" s="12"/>
      <c r="B21" s="42">
        <v>541</v>
      </c>
      <c r="C21" s="19" t="s">
        <v>59</v>
      </c>
      <c r="D21" s="43">
        <v>897703</v>
      </c>
      <c r="E21" s="43">
        <v>0</v>
      </c>
      <c r="F21" s="43">
        <v>0</v>
      </c>
      <c r="G21" s="43">
        <v>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897703</v>
      </c>
      <c r="O21" s="44">
        <f t="shared" si="1"/>
        <v>274.44298379700399</v>
      </c>
      <c r="P21" s="9"/>
    </row>
    <row r="22" spans="1:119" ht="15.75">
      <c r="A22" s="26" t="s">
        <v>48</v>
      </c>
      <c r="B22" s="27"/>
      <c r="C22" s="28"/>
      <c r="D22" s="29">
        <f t="shared" ref="D22:M22" si="7">SUM(D23:D23)</f>
        <v>269594</v>
      </c>
      <c r="E22" s="29">
        <f t="shared" si="7"/>
        <v>0</v>
      </c>
      <c r="F22" s="29">
        <f t="shared" si="7"/>
        <v>0</v>
      </c>
      <c r="G22" s="29">
        <f t="shared" si="7"/>
        <v>0</v>
      </c>
      <c r="H22" s="29">
        <f t="shared" si="7"/>
        <v>0</v>
      </c>
      <c r="I22" s="29">
        <f t="shared" si="7"/>
        <v>0</v>
      </c>
      <c r="J22" s="29">
        <f t="shared" si="7"/>
        <v>0</v>
      </c>
      <c r="K22" s="29">
        <f t="shared" si="7"/>
        <v>0</v>
      </c>
      <c r="L22" s="29">
        <f t="shared" si="7"/>
        <v>0</v>
      </c>
      <c r="M22" s="29">
        <f t="shared" si="7"/>
        <v>0</v>
      </c>
      <c r="N22" s="29">
        <f t="shared" si="4"/>
        <v>269594</v>
      </c>
      <c r="O22" s="41">
        <f t="shared" si="1"/>
        <v>82.419443595230817</v>
      </c>
      <c r="P22" s="9"/>
    </row>
    <row r="23" spans="1:119">
      <c r="A23" s="12"/>
      <c r="B23" s="42">
        <v>572</v>
      </c>
      <c r="C23" s="19" t="s">
        <v>62</v>
      </c>
      <c r="D23" s="43">
        <v>269594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269594</v>
      </c>
      <c r="O23" s="44">
        <f t="shared" si="1"/>
        <v>82.419443595230817</v>
      </c>
      <c r="P23" s="9"/>
    </row>
    <row r="24" spans="1:119" ht="15.75">
      <c r="A24" s="26" t="s">
        <v>63</v>
      </c>
      <c r="B24" s="27"/>
      <c r="C24" s="28"/>
      <c r="D24" s="29">
        <f t="shared" ref="D24:M24" si="8">SUM(D25:D25)</f>
        <v>60724</v>
      </c>
      <c r="E24" s="29">
        <f t="shared" si="8"/>
        <v>0</v>
      </c>
      <c r="F24" s="29">
        <f t="shared" si="8"/>
        <v>0</v>
      </c>
      <c r="G24" s="29">
        <f t="shared" si="8"/>
        <v>121291</v>
      </c>
      <c r="H24" s="29">
        <f t="shared" si="8"/>
        <v>0</v>
      </c>
      <c r="I24" s="29">
        <f t="shared" si="8"/>
        <v>165480</v>
      </c>
      <c r="J24" s="29">
        <f t="shared" si="8"/>
        <v>0</v>
      </c>
      <c r="K24" s="29">
        <f t="shared" si="8"/>
        <v>0</v>
      </c>
      <c r="L24" s="29">
        <f t="shared" si="8"/>
        <v>0</v>
      </c>
      <c r="M24" s="29">
        <f t="shared" si="8"/>
        <v>0</v>
      </c>
      <c r="N24" s="29">
        <f t="shared" si="4"/>
        <v>347495</v>
      </c>
      <c r="O24" s="41">
        <f t="shared" si="1"/>
        <v>106.23509630082543</v>
      </c>
      <c r="P24" s="9"/>
    </row>
    <row r="25" spans="1:119" ht="15.75" thickBot="1">
      <c r="A25" s="12"/>
      <c r="B25" s="42">
        <v>581</v>
      </c>
      <c r="C25" s="19" t="s">
        <v>64</v>
      </c>
      <c r="D25" s="43">
        <v>60724</v>
      </c>
      <c r="E25" s="43">
        <v>0</v>
      </c>
      <c r="F25" s="43">
        <v>0</v>
      </c>
      <c r="G25" s="43">
        <v>121291</v>
      </c>
      <c r="H25" s="43">
        <v>0</v>
      </c>
      <c r="I25" s="43">
        <v>165480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347495</v>
      </c>
      <c r="O25" s="44">
        <f t="shared" si="1"/>
        <v>106.23509630082543</v>
      </c>
      <c r="P25" s="9"/>
    </row>
    <row r="26" spans="1:119" ht="16.5" thickBot="1">
      <c r="A26" s="13" t="s">
        <v>10</v>
      </c>
      <c r="B26" s="21"/>
      <c r="C26" s="20"/>
      <c r="D26" s="14">
        <f>SUM(D5,D13,D16,D20,D22,D24)</f>
        <v>3707651</v>
      </c>
      <c r="E26" s="14">
        <f t="shared" ref="E26:M26" si="9">SUM(E5,E13,E16,E20,E22,E24)</f>
        <v>0</v>
      </c>
      <c r="F26" s="14">
        <f t="shared" si="9"/>
        <v>64351</v>
      </c>
      <c r="G26" s="14">
        <f t="shared" si="9"/>
        <v>121291</v>
      </c>
      <c r="H26" s="14">
        <f t="shared" si="9"/>
        <v>0</v>
      </c>
      <c r="I26" s="14">
        <f t="shared" si="9"/>
        <v>3963698</v>
      </c>
      <c r="J26" s="14">
        <f t="shared" si="9"/>
        <v>0</v>
      </c>
      <c r="K26" s="14">
        <f t="shared" si="9"/>
        <v>0</v>
      </c>
      <c r="L26" s="14">
        <f t="shared" si="9"/>
        <v>0</v>
      </c>
      <c r="M26" s="14">
        <f t="shared" si="9"/>
        <v>0</v>
      </c>
      <c r="N26" s="14">
        <f t="shared" si="4"/>
        <v>7856991</v>
      </c>
      <c r="O26" s="35">
        <f t="shared" si="1"/>
        <v>2402.014980128401</v>
      </c>
      <c r="P26" s="6"/>
      <c r="Q26" s="2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</row>
    <row r="27" spans="1:119">
      <c r="A27" s="15"/>
      <c r="B27" s="17"/>
      <c r="C27" s="17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8"/>
    </row>
    <row r="28" spans="1:119">
      <c r="A28" s="36"/>
      <c r="B28" s="37"/>
      <c r="C28" s="37"/>
      <c r="D28" s="38"/>
      <c r="E28" s="38"/>
      <c r="F28" s="38"/>
      <c r="G28" s="38"/>
      <c r="H28" s="38"/>
      <c r="I28" s="38"/>
      <c r="J28" s="38"/>
      <c r="K28" s="38"/>
      <c r="L28" s="93" t="s">
        <v>80</v>
      </c>
      <c r="M28" s="93"/>
      <c r="N28" s="93"/>
      <c r="O28" s="39">
        <v>3271</v>
      </c>
    </row>
    <row r="29" spans="1:119">
      <c r="A29" s="94"/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6"/>
    </row>
    <row r="30" spans="1:119" ht="15.75" customHeight="1" thickBot="1">
      <c r="A30" s="97" t="s">
        <v>38</v>
      </c>
      <c r="B30" s="98"/>
      <c r="C30" s="98"/>
      <c r="D30" s="98"/>
      <c r="E30" s="98"/>
      <c r="F30" s="98"/>
      <c r="G30" s="98"/>
      <c r="H30" s="98"/>
      <c r="I30" s="98"/>
      <c r="J30" s="98"/>
      <c r="K30" s="98"/>
      <c r="L30" s="98"/>
      <c r="M30" s="98"/>
      <c r="N30" s="98"/>
      <c r="O30" s="99"/>
    </row>
  </sheetData>
  <mergeCells count="10">
    <mergeCell ref="L28:N28"/>
    <mergeCell ref="A29:O29"/>
    <mergeCell ref="A30:O30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3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SUM(D6:D12)</f>
        <v>943766</v>
      </c>
      <c r="E5" s="24">
        <f t="shared" si="0"/>
        <v>0</v>
      </c>
      <c r="F5" s="24">
        <f t="shared" si="0"/>
        <v>64354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>SUM(D5:M5)</f>
        <v>1008120</v>
      </c>
      <c r="O5" s="30">
        <f t="shared" ref="O5:O29" si="1">(N5/O$31)</f>
        <v>329.88219895287961</v>
      </c>
      <c r="P5" s="6"/>
    </row>
    <row r="6" spans="1:133">
      <c r="A6" s="12"/>
      <c r="B6" s="42">
        <v>511</v>
      </c>
      <c r="C6" s="19" t="s">
        <v>19</v>
      </c>
      <c r="D6" s="43">
        <v>179610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>SUM(D6:M6)</f>
        <v>179610</v>
      </c>
      <c r="O6" s="44">
        <f t="shared" si="1"/>
        <v>58.772905759162306</v>
      </c>
      <c r="P6" s="9"/>
    </row>
    <row r="7" spans="1:133">
      <c r="A7" s="12"/>
      <c r="B7" s="42">
        <v>512</v>
      </c>
      <c r="C7" s="19" t="s">
        <v>40</v>
      </c>
      <c r="D7" s="43">
        <v>141090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ref="N7:N12" si="2">SUM(D7:M7)</f>
        <v>141090</v>
      </c>
      <c r="O7" s="44">
        <f t="shared" si="1"/>
        <v>46.168193717277489</v>
      </c>
      <c r="P7" s="9"/>
    </row>
    <row r="8" spans="1:133">
      <c r="A8" s="12"/>
      <c r="B8" s="42">
        <v>513</v>
      </c>
      <c r="C8" s="19" t="s">
        <v>20</v>
      </c>
      <c r="D8" s="43">
        <v>282434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2"/>
        <v>282434</v>
      </c>
      <c r="O8" s="44">
        <f t="shared" si="1"/>
        <v>92.419502617801044</v>
      </c>
      <c r="P8" s="9"/>
    </row>
    <row r="9" spans="1:133">
      <c r="A9" s="12"/>
      <c r="B9" s="42">
        <v>514</v>
      </c>
      <c r="C9" s="19" t="s">
        <v>21</v>
      </c>
      <c r="D9" s="43">
        <v>84188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2"/>
        <v>84188</v>
      </c>
      <c r="O9" s="44">
        <f t="shared" si="1"/>
        <v>27.548429319371728</v>
      </c>
      <c r="P9" s="9"/>
    </row>
    <row r="10" spans="1:133">
      <c r="A10" s="12"/>
      <c r="B10" s="42">
        <v>516</v>
      </c>
      <c r="C10" s="19" t="s">
        <v>77</v>
      </c>
      <c r="D10" s="43">
        <v>215082</v>
      </c>
      <c r="E10" s="43">
        <v>0</v>
      </c>
      <c r="F10" s="43">
        <v>0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2"/>
        <v>215082</v>
      </c>
      <c r="O10" s="44">
        <f t="shared" si="1"/>
        <v>70.380235602094245</v>
      </c>
      <c r="P10" s="9"/>
    </row>
    <row r="11" spans="1:133">
      <c r="A11" s="12"/>
      <c r="B11" s="42">
        <v>517</v>
      </c>
      <c r="C11" s="19" t="s">
        <v>67</v>
      </c>
      <c r="D11" s="43">
        <v>6644</v>
      </c>
      <c r="E11" s="43">
        <v>0</v>
      </c>
      <c r="F11" s="43">
        <v>64354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2"/>
        <v>70998</v>
      </c>
      <c r="O11" s="44">
        <f t="shared" si="1"/>
        <v>23.232329842931936</v>
      </c>
      <c r="P11" s="9"/>
    </row>
    <row r="12" spans="1:133">
      <c r="A12" s="12"/>
      <c r="B12" s="42">
        <v>519</v>
      </c>
      <c r="C12" s="19" t="s">
        <v>55</v>
      </c>
      <c r="D12" s="43">
        <v>34718</v>
      </c>
      <c r="E12" s="43">
        <v>0</v>
      </c>
      <c r="F12" s="43">
        <v>0</v>
      </c>
      <c r="G12" s="43">
        <v>0</v>
      </c>
      <c r="H12" s="43">
        <v>0</v>
      </c>
      <c r="I12" s="43">
        <v>0</v>
      </c>
      <c r="J12" s="43">
        <v>0</v>
      </c>
      <c r="K12" s="43">
        <v>0</v>
      </c>
      <c r="L12" s="43">
        <v>0</v>
      </c>
      <c r="M12" s="43">
        <v>0</v>
      </c>
      <c r="N12" s="43">
        <f t="shared" si="2"/>
        <v>34718</v>
      </c>
      <c r="O12" s="44">
        <f t="shared" si="1"/>
        <v>11.360602094240837</v>
      </c>
      <c r="P12" s="9"/>
    </row>
    <row r="13" spans="1:133" ht="15.75">
      <c r="A13" s="26" t="s">
        <v>22</v>
      </c>
      <c r="B13" s="27"/>
      <c r="C13" s="28"/>
      <c r="D13" s="29">
        <f t="shared" ref="D13:M13" si="3">SUM(D14:D16)</f>
        <v>1126495</v>
      </c>
      <c r="E13" s="29">
        <f t="shared" si="3"/>
        <v>0</v>
      </c>
      <c r="F13" s="29">
        <f t="shared" si="3"/>
        <v>0</v>
      </c>
      <c r="G13" s="29">
        <f t="shared" si="3"/>
        <v>0</v>
      </c>
      <c r="H13" s="29">
        <f t="shared" si="3"/>
        <v>0</v>
      </c>
      <c r="I13" s="29">
        <f t="shared" si="3"/>
        <v>0</v>
      </c>
      <c r="J13" s="29">
        <f t="shared" si="3"/>
        <v>0</v>
      </c>
      <c r="K13" s="29">
        <f t="shared" si="3"/>
        <v>658962</v>
      </c>
      <c r="L13" s="29">
        <f t="shared" si="3"/>
        <v>0</v>
      </c>
      <c r="M13" s="29">
        <f t="shared" si="3"/>
        <v>0</v>
      </c>
      <c r="N13" s="40">
        <f t="shared" ref="N13:N29" si="4">SUM(D13:M13)</f>
        <v>1785457</v>
      </c>
      <c r="O13" s="41">
        <f t="shared" si="1"/>
        <v>584.24640052356017</v>
      </c>
      <c r="P13" s="10"/>
    </row>
    <row r="14" spans="1:133">
      <c r="A14" s="12"/>
      <c r="B14" s="42">
        <v>521</v>
      </c>
      <c r="C14" s="19" t="s">
        <v>23</v>
      </c>
      <c r="D14" s="43">
        <v>827874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4"/>
        <v>827874</v>
      </c>
      <c r="O14" s="44">
        <f t="shared" si="1"/>
        <v>270.9011780104712</v>
      </c>
      <c r="P14" s="9"/>
    </row>
    <row r="15" spans="1:133">
      <c r="A15" s="12"/>
      <c r="B15" s="42">
        <v>522</v>
      </c>
      <c r="C15" s="19" t="s">
        <v>24</v>
      </c>
      <c r="D15" s="43">
        <v>89391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658962</v>
      </c>
      <c r="L15" s="43">
        <v>0</v>
      </c>
      <c r="M15" s="43">
        <v>0</v>
      </c>
      <c r="N15" s="43">
        <f t="shared" si="4"/>
        <v>748353</v>
      </c>
      <c r="O15" s="44">
        <f t="shared" si="1"/>
        <v>244.87990837696336</v>
      </c>
      <c r="P15" s="9"/>
    </row>
    <row r="16" spans="1:133">
      <c r="A16" s="12"/>
      <c r="B16" s="42">
        <v>524</v>
      </c>
      <c r="C16" s="19" t="s">
        <v>25</v>
      </c>
      <c r="D16" s="43">
        <v>209230</v>
      </c>
      <c r="E16" s="43">
        <v>0</v>
      </c>
      <c r="F16" s="43">
        <v>0</v>
      </c>
      <c r="G16" s="43">
        <v>0</v>
      </c>
      <c r="H16" s="43">
        <v>0</v>
      </c>
      <c r="I16" s="43">
        <v>0</v>
      </c>
      <c r="J16" s="43">
        <v>0</v>
      </c>
      <c r="K16" s="43">
        <v>0</v>
      </c>
      <c r="L16" s="43">
        <v>0</v>
      </c>
      <c r="M16" s="43">
        <v>0</v>
      </c>
      <c r="N16" s="43">
        <f t="shared" si="4"/>
        <v>209230</v>
      </c>
      <c r="O16" s="44">
        <f t="shared" si="1"/>
        <v>68.465314136125656</v>
      </c>
      <c r="P16" s="9"/>
    </row>
    <row r="17" spans="1:119" ht="15.75">
      <c r="A17" s="26" t="s">
        <v>26</v>
      </c>
      <c r="B17" s="27"/>
      <c r="C17" s="28"/>
      <c r="D17" s="29">
        <f t="shared" ref="D17:M17" si="5">SUM(D18:D21)</f>
        <v>0</v>
      </c>
      <c r="E17" s="29">
        <f t="shared" si="5"/>
        <v>0</v>
      </c>
      <c r="F17" s="29">
        <f t="shared" si="5"/>
        <v>0</v>
      </c>
      <c r="G17" s="29">
        <f t="shared" si="5"/>
        <v>0</v>
      </c>
      <c r="H17" s="29">
        <f t="shared" si="5"/>
        <v>0</v>
      </c>
      <c r="I17" s="29">
        <f t="shared" si="5"/>
        <v>3544263</v>
      </c>
      <c r="J17" s="29">
        <f t="shared" si="5"/>
        <v>0</v>
      </c>
      <c r="K17" s="29">
        <f t="shared" si="5"/>
        <v>0</v>
      </c>
      <c r="L17" s="29">
        <f t="shared" si="5"/>
        <v>0</v>
      </c>
      <c r="M17" s="29">
        <f t="shared" si="5"/>
        <v>0</v>
      </c>
      <c r="N17" s="40">
        <f t="shared" si="4"/>
        <v>3544263</v>
      </c>
      <c r="O17" s="41">
        <f t="shared" si="1"/>
        <v>1159.7719240837696</v>
      </c>
      <c r="P17" s="10"/>
    </row>
    <row r="18" spans="1:119">
      <c r="A18" s="12"/>
      <c r="B18" s="42">
        <v>533</v>
      </c>
      <c r="C18" s="19" t="s">
        <v>56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1408691</v>
      </c>
      <c r="J18" s="43">
        <v>0</v>
      </c>
      <c r="K18" s="43">
        <v>0</v>
      </c>
      <c r="L18" s="43">
        <v>0</v>
      </c>
      <c r="M18" s="43">
        <v>0</v>
      </c>
      <c r="N18" s="43">
        <f t="shared" si="4"/>
        <v>1408691</v>
      </c>
      <c r="O18" s="44">
        <f t="shared" si="1"/>
        <v>460.95909685863876</v>
      </c>
      <c r="P18" s="9"/>
    </row>
    <row r="19" spans="1:119">
      <c r="A19" s="12"/>
      <c r="B19" s="42">
        <v>534</v>
      </c>
      <c r="C19" s="19" t="s">
        <v>57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688751</v>
      </c>
      <c r="J19" s="43">
        <v>0</v>
      </c>
      <c r="K19" s="43">
        <v>0</v>
      </c>
      <c r="L19" s="43">
        <v>0</v>
      </c>
      <c r="M19" s="43">
        <v>0</v>
      </c>
      <c r="N19" s="43">
        <f t="shared" si="4"/>
        <v>688751</v>
      </c>
      <c r="O19" s="44">
        <f t="shared" si="1"/>
        <v>225.37663612565444</v>
      </c>
      <c r="P19" s="9"/>
    </row>
    <row r="20" spans="1:119">
      <c r="A20" s="12"/>
      <c r="B20" s="42">
        <v>535</v>
      </c>
      <c r="C20" s="19" t="s">
        <v>47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1409765</v>
      </c>
      <c r="J20" s="43">
        <v>0</v>
      </c>
      <c r="K20" s="43">
        <v>0</v>
      </c>
      <c r="L20" s="43">
        <v>0</v>
      </c>
      <c r="M20" s="43">
        <v>0</v>
      </c>
      <c r="N20" s="43">
        <f t="shared" si="4"/>
        <v>1409765</v>
      </c>
      <c r="O20" s="44">
        <f t="shared" si="1"/>
        <v>461.31053664921467</v>
      </c>
      <c r="P20" s="9"/>
    </row>
    <row r="21" spans="1:119">
      <c r="A21" s="12"/>
      <c r="B21" s="42">
        <v>536</v>
      </c>
      <c r="C21" s="19" t="s">
        <v>58</v>
      </c>
      <c r="D21" s="43">
        <v>0</v>
      </c>
      <c r="E21" s="43">
        <v>0</v>
      </c>
      <c r="F21" s="43">
        <v>0</v>
      </c>
      <c r="G21" s="43">
        <v>0</v>
      </c>
      <c r="H21" s="43">
        <v>0</v>
      </c>
      <c r="I21" s="43">
        <v>37056</v>
      </c>
      <c r="J21" s="43">
        <v>0</v>
      </c>
      <c r="K21" s="43">
        <v>0</v>
      </c>
      <c r="L21" s="43">
        <v>0</v>
      </c>
      <c r="M21" s="43">
        <v>0</v>
      </c>
      <c r="N21" s="43">
        <f t="shared" si="4"/>
        <v>37056</v>
      </c>
      <c r="O21" s="44">
        <f t="shared" si="1"/>
        <v>12.125654450261781</v>
      </c>
      <c r="P21" s="9"/>
    </row>
    <row r="22" spans="1:119" ht="15.75">
      <c r="A22" s="26" t="s">
        <v>29</v>
      </c>
      <c r="B22" s="27"/>
      <c r="C22" s="28"/>
      <c r="D22" s="29">
        <f t="shared" ref="D22:M22" si="6">SUM(D23:D23)</f>
        <v>575267</v>
      </c>
      <c r="E22" s="29">
        <f t="shared" si="6"/>
        <v>0</v>
      </c>
      <c r="F22" s="29">
        <f t="shared" si="6"/>
        <v>0</v>
      </c>
      <c r="G22" s="29">
        <f t="shared" si="6"/>
        <v>0</v>
      </c>
      <c r="H22" s="29">
        <f t="shared" si="6"/>
        <v>0</v>
      </c>
      <c r="I22" s="29">
        <f t="shared" si="6"/>
        <v>0</v>
      </c>
      <c r="J22" s="29">
        <f t="shared" si="6"/>
        <v>0</v>
      </c>
      <c r="K22" s="29">
        <f t="shared" si="6"/>
        <v>0</v>
      </c>
      <c r="L22" s="29">
        <f t="shared" si="6"/>
        <v>0</v>
      </c>
      <c r="M22" s="29">
        <f t="shared" si="6"/>
        <v>0</v>
      </c>
      <c r="N22" s="29">
        <f t="shared" si="4"/>
        <v>575267</v>
      </c>
      <c r="O22" s="41">
        <f t="shared" si="1"/>
        <v>188.24181937172776</v>
      </c>
      <c r="P22" s="10"/>
    </row>
    <row r="23" spans="1:119">
      <c r="A23" s="12"/>
      <c r="B23" s="42">
        <v>541</v>
      </c>
      <c r="C23" s="19" t="s">
        <v>59</v>
      </c>
      <c r="D23" s="43">
        <v>575267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f t="shared" si="4"/>
        <v>575267</v>
      </c>
      <c r="O23" s="44">
        <f t="shared" si="1"/>
        <v>188.24181937172776</v>
      </c>
      <c r="P23" s="9"/>
    </row>
    <row r="24" spans="1:119" ht="15.75">
      <c r="A24" s="26" t="s">
        <v>48</v>
      </c>
      <c r="B24" s="27"/>
      <c r="C24" s="28"/>
      <c r="D24" s="29">
        <f t="shared" ref="D24:M24" si="7">SUM(D25:D25)</f>
        <v>256464</v>
      </c>
      <c r="E24" s="29">
        <f t="shared" si="7"/>
        <v>0</v>
      </c>
      <c r="F24" s="29">
        <f t="shared" si="7"/>
        <v>0</v>
      </c>
      <c r="G24" s="29">
        <f t="shared" si="7"/>
        <v>0</v>
      </c>
      <c r="H24" s="29">
        <f t="shared" si="7"/>
        <v>0</v>
      </c>
      <c r="I24" s="29">
        <f t="shared" si="7"/>
        <v>0</v>
      </c>
      <c r="J24" s="29">
        <f t="shared" si="7"/>
        <v>0</v>
      </c>
      <c r="K24" s="29">
        <f t="shared" si="7"/>
        <v>0</v>
      </c>
      <c r="L24" s="29">
        <f t="shared" si="7"/>
        <v>0</v>
      </c>
      <c r="M24" s="29">
        <f t="shared" si="7"/>
        <v>0</v>
      </c>
      <c r="N24" s="29">
        <f t="shared" si="4"/>
        <v>256464</v>
      </c>
      <c r="O24" s="41">
        <f t="shared" si="1"/>
        <v>83.921465968586389</v>
      </c>
      <c r="P24" s="9"/>
    </row>
    <row r="25" spans="1:119">
      <c r="A25" s="12"/>
      <c r="B25" s="42">
        <v>572</v>
      </c>
      <c r="C25" s="19" t="s">
        <v>62</v>
      </c>
      <c r="D25" s="43">
        <v>256464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0</v>
      </c>
      <c r="N25" s="43">
        <f t="shared" si="4"/>
        <v>256464</v>
      </c>
      <c r="O25" s="44">
        <f t="shared" si="1"/>
        <v>83.921465968586389</v>
      </c>
      <c r="P25" s="9"/>
    </row>
    <row r="26" spans="1:119" ht="15.75">
      <c r="A26" s="26" t="s">
        <v>63</v>
      </c>
      <c r="B26" s="27"/>
      <c r="C26" s="28"/>
      <c r="D26" s="29">
        <f t="shared" ref="D26:M26" si="8">SUM(D27:D28)</f>
        <v>214707</v>
      </c>
      <c r="E26" s="29">
        <f t="shared" si="8"/>
        <v>0</v>
      </c>
      <c r="F26" s="29">
        <f t="shared" si="8"/>
        <v>0</v>
      </c>
      <c r="G26" s="29">
        <f t="shared" si="8"/>
        <v>107216</v>
      </c>
      <c r="H26" s="29">
        <f t="shared" si="8"/>
        <v>0</v>
      </c>
      <c r="I26" s="29">
        <f t="shared" si="8"/>
        <v>0</v>
      </c>
      <c r="J26" s="29">
        <f t="shared" si="8"/>
        <v>0</v>
      </c>
      <c r="K26" s="29">
        <f t="shared" si="8"/>
        <v>0</v>
      </c>
      <c r="L26" s="29">
        <f t="shared" si="8"/>
        <v>0</v>
      </c>
      <c r="M26" s="29">
        <f t="shared" si="8"/>
        <v>0</v>
      </c>
      <c r="N26" s="29">
        <f t="shared" si="4"/>
        <v>321923</v>
      </c>
      <c r="O26" s="41">
        <f t="shared" si="1"/>
        <v>105.34129581151832</v>
      </c>
      <c r="P26" s="9"/>
    </row>
    <row r="27" spans="1:119">
      <c r="A27" s="12"/>
      <c r="B27" s="42">
        <v>581</v>
      </c>
      <c r="C27" s="19" t="s">
        <v>64</v>
      </c>
      <c r="D27" s="43">
        <v>67596</v>
      </c>
      <c r="E27" s="43">
        <v>0</v>
      </c>
      <c r="F27" s="43">
        <v>0</v>
      </c>
      <c r="G27" s="43">
        <v>107216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4"/>
        <v>174812</v>
      </c>
      <c r="O27" s="44">
        <f t="shared" si="1"/>
        <v>57.202879581151834</v>
      </c>
      <c r="P27" s="9"/>
    </row>
    <row r="28" spans="1:119" ht="15.75" thickBot="1">
      <c r="A28" s="12"/>
      <c r="B28" s="42">
        <v>590</v>
      </c>
      <c r="C28" s="19" t="s">
        <v>68</v>
      </c>
      <c r="D28" s="43">
        <v>147111</v>
      </c>
      <c r="E28" s="43">
        <v>0</v>
      </c>
      <c r="F28" s="43">
        <v>0</v>
      </c>
      <c r="G28" s="43">
        <v>0</v>
      </c>
      <c r="H28" s="43">
        <v>0</v>
      </c>
      <c r="I28" s="43">
        <v>0</v>
      </c>
      <c r="J28" s="43">
        <v>0</v>
      </c>
      <c r="K28" s="43">
        <v>0</v>
      </c>
      <c r="L28" s="43">
        <v>0</v>
      </c>
      <c r="M28" s="43">
        <v>0</v>
      </c>
      <c r="N28" s="43">
        <f t="shared" si="4"/>
        <v>147111</v>
      </c>
      <c r="O28" s="44">
        <f t="shared" si="1"/>
        <v>48.138416230366495</v>
      </c>
      <c r="P28" s="9"/>
    </row>
    <row r="29" spans="1:119" ht="16.5" thickBot="1">
      <c r="A29" s="13" t="s">
        <v>10</v>
      </c>
      <c r="B29" s="21"/>
      <c r="C29" s="20"/>
      <c r="D29" s="14">
        <f>SUM(D5,D13,D17,D22,D24,D26)</f>
        <v>3116699</v>
      </c>
      <c r="E29" s="14">
        <f t="shared" ref="E29:M29" si="9">SUM(E5,E13,E17,E22,E24,E26)</f>
        <v>0</v>
      </c>
      <c r="F29" s="14">
        <f t="shared" si="9"/>
        <v>64354</v>
      </c>
      <c r="G29" s="14">
        <f t="shared" si="9"/>
        <v>107216</v>
      </c>
      <c r="H29" s="14">
        <f t="shared" si="9"/>
        <v>0</v>
      </c>
      <c r="I29" s="14">
        <f t="shared" si="9"/>
        <v>3544263</v>
      </c>
      <c r="J29" s="14">
        <f t="shared" si="9"/>
        <v>0</v>
      </c>
      <c r="K29" s="14">
        <f t="shared" si="9"/>
        <v>658962</v>
      </c>
      <c r="L29" s="14">
        <f t="shared" si="9"/>
        <v>0</v>
      </c>
      <c r="M29" s="14">
        <f t="shared" si="9"/>
        <v>0</v>
      </c>
      <c r="N29" s="14">
        <f t="shared" si="4"/>
        <v>7491494</v>
      </c>
      <c r="O29" s="35">
        <f t="shared" si="1"/>
        <v>2451.405104712042</v>
      </c>
      <c r="P29" s="6"/>
      <c r="Q29" s="2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</row>
    <row r="30" spans="1:119">
      <c r="A30" s="15"/>
      <c r="B30" s="17"/>
      <c r="C30" s="17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8"/>
    </row>
    <row r="31" spans="1:119">
      <c r="A31" s="36"/>
      <c r="B31" s="37"/>
      <c r="C31" s="37"/>
      <c r="D31" s="38"/>
      <c r="E31" s="38"/>
      <c r="F31" s="38"/>
      <c r="G31" s="38"/>
      <c r="H31" s="38"/>
      <c r="I31" s="38"/>
      <c r="J31" s="38"/>
      <c r="K31" s="38"/>
      <c r="L31" s="93" t="s">
        <v>78</v>
      </c>
      <c r="M31" s="93"/>
      <c r="N31" s="93"/>
      <c r="O31" s="39">
        <v>3056</v>
      </c>
    </row>
    <row r="32" spans="1:119">
      <c r="A32" s="94"/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6"/>
    </row>
    <row r="33" spans="1:15" ht="15.75" customHeight="1" thickBot="1">
      <c r="A33" s="97" t="s">
        <v>38</v>
      </c>
      <c r="B33" s="98"/>
      <c r="C33" s="98"/>
      <c r="D33" s="98"/>
      <c r="E33" s="98"/>
      <c r="F33" s="98"/>
      <c r="G33" s="98"/>
      <c r="H33" s="98"/>
      <c r="I33" s="98"/>
      <c r="J33" s="98"/>
      <c r="K33" s="98"/>
      <c r="L33" s="98"/>
      <c r="M33" s="98"/>
      <c r="N33" s="98"/>
      <c r="O33" s="99"/>
    </row>
  </sheetData>
  <mergeCells count="10">
    <mergeCell ref="L31:N31"/>
    <mergeCell ref="A32:O32"/>
    <mergeCell ref="A33:O33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74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867144</v>
      </c>
      <c r="E5" s="24">
        <f t="shared" si="0"/>
        <v>0</v>
      </c>
      <c r="F5" s="24">
        <f t="shared" si="0"/>
        <v>800263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56641</v>
      </c>
      <c r="L5" s="24">
        <f t="shared" si="0"/>
        <v>0</v>
      </c>
      <c r="M5" s="24">
        <f t="shared" si="0"/>
        <v>0</v>
      </c>
      <c r="N5" s="25">
        <f t="shared" ref="N5:N28" si="1">SUM(D5:M5)</f>
        <v>1724048</v>
      </c>
      <c r="O5" s="30">
        <f t="shared" ref="O5:O28" si="2">(N5/O$30)</f>
        <v>589.01537410317735</v>
      </c>
      <c r="P5" s="6"/>
    </row>
    <row r="6" spans="1:133">
      <c r="A6" s="12"/>
      <c r="B6" s="42">
        <v>511</v>
      </c>
      <c r="C6" s="19" t="s">
        <v>19</v>
      </c>
      <c r="D6" s="43">
        <v>183563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183563</v>
      </c>
      <c r="O6" s="44">
        <f t="shared" si="2"/>
        <v>62.713700034164674</v>
      </c>
      <c r="P6" s="9"/>
    </row>
    <row r="7" spans="1:133">
      <c r="A7" s="12"/>
      <c r="B7" s="42">
        <v>512</v>
      </c>
      <c r="C7" s="19" t="s">
        <v>40</v>
      </c>
      <c r="D7" s="43">
        <v>111607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111607</v>
      </c>
      <c r="O7" s="44">
        <f t="shared" si="2"/>
        <v>38.130167406901265</v>
      </c>
      <c r="P7" s="9"/>
    </row>
    <row r="8" spans="1:133">
      <c r="A8" s="12"/>
      <c r="B8" s="42">
        <v>513</v>
      </c>
      <c r="C8" s="19" t="s">
        <v>20</v>
      </c>
      <c r="D8" s="43">
        <v>487541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487541</v>
      </c>
      <c r="O8" s="44">
        <f t="shared" si="2"/>
        <v>166.566791937137</v>
      </c>
      <c r="P8" s="9"/>
    </row>
    <row r="9" spans="1:133">
      <c r="A9" s="12"/>
      <c r="B9" s="42">
        <v>514</v>
      </c>
      <c r="C9" s="19" t="s">
        <v>21</v>
      </c>
      <c r="D9" s="43">
        <v>84433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84433</v>
      </c>
      <c r="O9" s="44">
        <f t="shared" si="2"/>
        <v>28.846258968226852</v>
      </c>
      <c r="P9" s="9"/>
    </row>
    <row r="10" spans="1:133">
      <c r="A10" s="12"/>
      <c r="B10" s="42">
        <v>517</v>
      </c>
      <c r="C10" s="19" t="s">
        <v>67</v>
      </c>
      <c r="D10" s="43">
        <v>0</v>
      </c>
      <c r="E10" s="43">
        <v>0</v>
      </c>
      <c r="F10" s="43">
        <v>800263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800263</v>
      </c>
      <c r="O10" s="44">
        <f t="shared" si="2"/>
        <v>273.40724291083018</v>
      </c>
      <c r="P10" s="9"/>
    </row>
    <row r="11" spans="1:133">
      <c r="A11" s="12"/>
      <c r="B11" s="42">
        <v>518</v>
      </c>
      <c r="C11" s="19" t="s">
        <v>43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56641</v>
      </c>
      <c r="L11" s="43">
        <v>0</v>
      </c>
      <c r="M11" s="43">
        <v>0</v>
      </c>
      <c r="N11" s="43">
        <f t="shared" si="1"/>
        <v>56641</v>
      </c>
      <c r="O11" s="44">
        <f t="shared" si="2"/>
        <v>19.35121284591732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1175086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1175086</v>
      </c>
      <c r="O12" s="41">
        <f t="shared" si="2"/>
        <v>401.46429791595489</v>
      </c>
      <c r="P12" s="10"/>
    </row>
    <row r="13" spans="1:133">
      <c r="A13" s="12"/>
      <c r="B13" s="42">
        <v>521</v>
      </c>
      <c r="C13" s="19" t="s">
        <v>23</v>
      </c>
      <c r="D13" s="43">
        <v>888285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888285</v>
      </c>
      <c r="O13" s="44">
        <f t="shared" si="2"/>
        <v>303.47967201913224</v>
      </c>
      <c r="P13" s="9"/>
    </row>
    <row r="14" spans="1:133">
      <c r="A14" s="12"/>
      <c r="B14" s="42">
        <v>522</v>
      </c>
      <c r="C14" s="19" t="s">
        <v>24</v>
      </c>
      <c r="D14" s="43">
        <v>112407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112407</v>
      </c>
      <c r="O14" s="44">
        <f t="shared" si="2"/>
        <v>38.403484796720193</v>
      </c>
      <c r="P14" s="9"/>
    </row>
    <row r="15" spans="1:133">
      <c r="A15" s="12"/>
      <c r="B15" s="42">
        <v>524</v>
      </c>
      <c r="C15" s="19" t="s">
        <v>25</v>
      </c>
      <c r="D15" s="43">
        <v>174394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174394</v>
      </c>
      <c r="O15" s="44">
        <f t="shared" si="2"/>
        <v>59.581141100102492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3329419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3329419</v>
      </c>
      <c r="O16" s="41">
        <f t="shared" si="2"/>
        <v>1137.4851383669286</v>
      </c>
      <c r="P16" s="10"/>
    </row>
    <row r="17" spans="1:119">
      <c r="A17" s="12"/>
      <c r="B17" s="42">
        <v>533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1167212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1167212</v>
      </c>
      <c r="O17" s="44">
        <f t="shared" si="2"/>
        <v>398.77417150666213</v>
      </c>
      <c r="P17" s="9"/>
    </row>
    <row r="18" spans="1:119">
      <c r="A18" s="12"/>
      <c r="B18" s="42">
        <v>534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863730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863730</v>
      </c>
      <c r="O18" s="44">
        <f t="shared" si="2"/>
        <v>295.0905363853775</v>
      </c>
      <c r="P18" s="9"/>
    </row>
    <row r="19" spans="1:119">
      <c r="A19" s="12"/>
      <c r="B19" s="42">
        <v>535</v>
      </c>
      <c r="C19" s="19" t="s">
        <v>47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1266730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1266730</v>
      </c>
      <c r="O19" s="44">
        <f t="shared" si="2"/>
        <v>432.77417150666213</v>
      </c>
      <c r="P19" s="9"/>
    </row>
    <row r="20" spans="1:119">
      <c r="A20" s="12"/>
      <c r="B20" s="42">
        <v>536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31747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31747</v>
      </c>
      <c r="O20" s="44">
        <f t="shared" si="2"/>
        <v>10.846258968226854</v>
      </c>
      <c r="P20" s="9"/>
    </row>
    <row r="21" spans="1:119" ht="15.75">
      <c r="A21" s="26" t="s">
        <v>29</v>
      </c>
      <c r="B21" s="27"/>
      <c r="C21" s="28"/>
      <c r="D21" s="29">
        <f t="shared" ref="D21:M21" si="5">SUM(D22:D22)</f>
        <v>606494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606494</v>
      </c>
      <c r="O21" s="41">
        <f t="shared" si="2"/>
        <v>207.20669627605056</v>
      </c>
      <c r="P21" s="10"/>
    </row>
    <row r="22" spans="1:119">
      <c r="A22" s="12"/>
      <c r="B22" s="42">
        <v>541</v>
      </c>
      <c r="C22" s="19" t="s">
        <v>59</v>
      </c>
      <c r="D22" s="43">
        <v>606494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606494</v>
      </c>
      <c r="O22" s="44">
        <f t="shared" si="2"/>
        <v>207.20669627605056</v>
      </c>
      <c r="P22" s="9"/>
    </row>
    <row r="23" spans="1:119" ht="15.75">
      <c r="A23" s="26" t="s">
        <v>48</v>
      </c>
      <c r="B23" s="27"/>
      <c r="C23" s="28"/>
      <c r="D23" s="29">
        <f t="shared" ref="D23:M23" si="6">SUM(D24:D24)</f>
        <v>206402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206402</v>
      </c>
      <c r="O23" s="41">
        <f t="shared" si="2"/>
        <v>70.516569866757777</v>
      </c>
      <c r="P23" s="9"/>
    </row>
    <row r="24" spans="1:119">
      <c r="A24" s="12"/>
      <c r="B24" s="42">
        <v>572</v>
      </c>
      <c r="C24" s="19" t="s">
        <v>62</v>
      </c>
      <c r="D24" s="43">
        <v>206402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206402</v>
      </c>
      <c r="O24" s="44">
        <f t="shared" si="2"/>
        <v>70.516569866757777</v>
      </c>
      <c r="P24" s="9"/>
    </row>
    <row r="25" spans="1:119" ht="15.75">
      <c r="A25" s="26" t="s">
        <v>63</v>
      </c>
      <c r="B25" s="27"/>
      <c r="C25" s="28"/>
      <c r="D25" s="29">
        <f t="shared" ref="D25:M25" si="7">SUM(D26:D27)</f>
        <v>968108</v>
      </c>
      <c r="E25" s="29">
        <f t="shared" si="7"/>
        <v>0</v>
      </c>
      <c r="F25" s="29">
        <f t="shared" si="7"/>
        <v>0</v>
      </c>
      <c r="G25" s="29">
        <f t="shared" si="7"/>
        <v>92216</v>
      </c>
      <c r="H25" s="29">
        <f t="shared" si="7"/>
        <v>0</v>
      </c>
      <c r="I25" s="29">
        <f t="shared" si="7"/>
        <v>145448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1205772</v>
      </c>
      <c r="O25" s="41">
        <f t="shared" si="2"/>
        <v>411.94806969593441</v>
      </c>
      <c r="P25" s="9"/>
    </row>
    <row r="26" spans="1:119">
      <c r="A26" s="12"/>
      <c r="B26" s="42">
        <v>581</v>
      </c>
      <c r="C26" s="19" t="s">
        <v>64</v>
      </c>
      <c r="D26" s="43">
        <v>799604</v>
      </c>
      <c r="E26" s="43">
        <v>0</v>
      </c>
      <c r="F26" s="43">
        <v>0</v>
      </c>
      <c r="G26" s="43">
        <v>92216</v>
      </c>
      <c r="H26" s="43">
        <v>0</v>
      </c>
      <c r="I26" s="43">
        <v>145448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1037268</v>
      </c>
      <c r="O26" s="44">
        <f t="shared" si="2"/>
        <v>354.37922787837374</v>
      </c>
      <c r="P26" s="9"/>
    </row>
    <row r="27" spans="1:119" ht="15.75" thickBot="1">
      <c r="A27" s="12"/>
      <c r="B27" s="42">
        <v>590</v>
      </c>
      <c r="C27" s="19" t="s">
        <v>68</v>
      </c>
      <c r="D27" s="43">
        <v>168504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168504</v>
      </c>
      <c r="O27" s="44">
        <f t="shared" si="2"/>
        <v>57.568841817560646</v>
      </c>
      <c r="P27" s="9"/>
    </row>
    <row r="28" spans="1:119" ht="16.5" thickBot="1">
      <c r="A28" s="13" t="s">
        <v>10</v>
      </c>
      <c r="B28" s="21"/>
      <c r="C28" s="20"/>
      <c r="D28" s="14">
        <f>SUM(D5,D12,D16,D21,D23,D25)</f>
        <v>3823234</v>
      </c>
      <c r="E28" s="14">
        <f t="shared" ref="E28:M28" si="8">SUM(E5,E12,E16,E21,E23,E25)</f>
        <v>0</v>
      </c>
      <c r="F28" s="14">
        <f t="shared" si="8"/>
        <v>800263</v>
      </c>
      <c r="G28" s="14">
        <f t="shared" si="8"/>
        <v>92216</v>
      </c>
      <c r="H28" s="14">
        <f t="shared" si="8"/>
        <v>0</v>
      </c>
      <c r="I28" s="14">
        <f t="shared" si="8"/>
        <v>3474867</v>
      </c>
      <c r="J28" s="14">
        <f t="shared" si="8"/>
        <v>0</v>
      </c>
      <c r="K28" s="14">
        <f t="shared" si="8"/>
        <v>56641</v>
      </c>
      <c r="L28" s="14">
        <f t="shared" si="8"/>
        <v>0</v>
      </c>
      <c r="M28" s="14">
        <f t="shared" si="8"/>
        <v>0</v>
      </c>
      <c r="N28" s="14">
        <f t="shared" si="1"/>
        <v>8247221</v>
      </c>
      <c r="O28" s="35">
        <f t="shared" si="2"/>
        <v>2817.6361462248037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75</v>
      </c>
      <c r="M30" s="93"/>
      <c r="N30" s="93"/>
      <c r="O30" s="39">
        <v>2927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38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72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830602</v>
      </c>
      <c r="E5" s="24">
        <f t="shared" si="0"/>
        <v>0</v>
      </c>
      <c r="F5" s="24">
        <f t="shared" si="0"/>
        <v>66595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0</v>
      </c>
      <c r="L5" s="24">
        <f t="shared" si="0"/>
        <v>0</v>
      </c>
      <c r="M5" s="24">
        <f t="shared" si="0"/>
        <v>0</v>
      </c>
      <c r="N5" s="25">
        <f t="shared" ref="N5:N28" si="1">SUM(D5:M5)</f>
        <v>897197</v>
      </c>
      <c r="O5" s="30">
        <f t="shared" ref="O5:O28" si="2">(N5/O$30)</f>
        <v>307.15405682985278</v>
      </c>
      <c r="P5" s="6"/>
    </row>
    <row r="6" spans="1:133">
      <c r="A6" s="12"/>
      <c r="B6" s="42">
        <v>511</v>
      </c>
      <c r="C6" s="19" t="s">
        <v>19</v>
      </c>
      <c r="D6" s="43">
        <v>152223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152223</v>
      </c>
      <c r="O6" s="44">
        <f t="shared" si="2"/>
        <v>52.113317357069498</v>
      </c>
      <c r="P6" s="9"/>
    </row>
    <row r="7" spans="1:133">
      <c r="A7" s="12"/>
      <c r="B7" s="42">
        <v>512</v>
      </c>
      <c r="C7" s="19" t="s">
        <v>40</v>
      </c>
      <c r="D7" s="43">
        <v>119889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119889</v>
      </c>
      <c r="O7" s="44">
        <f t="shared" si="2"/>
        <v>41.043820609380347</v>
      </c>
      <c r="P7" s="9"/>
    </row>
    <row r="8" spans="1:133">
      <c r="A8" s="12"/>
      <c r="B8" s="42">
        <v>513</v>
      </c>
      <c r="C8" s="19" t="s">
        <v>20</v>
      </c>
      <c r="D8" s="43">
        <v>325781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325781</v>
      </c>
      <c r="O8" s="44">
        <f t="shared" si="2"/>
        <v>111.53064019171516</v>
      </c>
      <c r="P8" s="9"/>
    </row>
    <row r="9" spans="1:133">
      <c r="A9" s="12"/>
      <c r="B9" s="42">
        <v>514</v>
      </c>
      <c r="C9" s="19" t="s">
        <v>21</v>
      </c>
      <c r="D9" s="43">
        <v>84077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84077</v>
      </c>
      <c r="O9" s="44">
        <f t="shared" si="2"/>
        <v>28.783635741184526</v>
      </c>
      <c r="P9" s="9"/>
    </row>
    <row r="10" spans="1:133">
      <c r="A10" s="12"/>
      <c r="B10" s="42">
        <v>517</v>
      </c>
      <c r="C10" s="19" t="s">
        <v>67</v>
      </c>
      <c r="D10" s="43">
        <v>105710</v>
      </c>
      <c r="E10" s="43">
        <v>0</v>
      </c>
      <c r="F10" s="43">
        <v>66595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172305</v>
      </c>
      <c r="O10" s="44">
        <f t="shared" si="2"/>
        <v>58.988360150633348</v>
      </c>
      <c r="P10" s="9"/>
    </row>
    <row r="11" spans="1:133">
      <c r="A11" s="12"/>
      <c r="B11" s="42">
        <v>519</v>
      </c>
      <c r="C11" s="19" t="s">
        <v>55</v>
      </c>
      <c r="D11" s="43">
        <v>42922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0</v>
      </c>
      <c r="L11" s="43">
        <v>0</v>
      </c>
      <c r="M11" s="43">
        <v>0</v>
      </c>
      <c r="N11" s="43">
        <f t="shared" si="1"/>
        <v>42922</v>
      </c>
      <c r="O11" s="44">
        <f t="shared" si="2"/>
        <v>14.694282779869907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1059302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37012</v>
      </c>
      <c r="L12" s="29">
        <f t="shared" si="3"/>
        <v>0</v>
      </c>
      <c r="M12" s="29">
        <f t="shared" si="3"/>
        <v>0</v>
      </c>
      <c r="N12" s="40">
        <f t="shared" si="1"/>
        <v>1096314</v>
      </c>
      <c r="O12" s="41">
        <f t="shared" si="2"/>
        <v>375.32146525162614</v>
      </c>
      <c r="P12" s="10"/>
    </row>
    <row r="13" spans="1:133">
      <c r="A13" s="12"/>
      <c r="B13" s="42">
        <v>521</v>
      </c>
      <c r="C13" s="19" t="s">
        <v>23</v>
      </c>
      <c r="D13" s="43">
        <v>777828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777828</v>
      </c>
      <c r="O13" s="44">
        <f t="shared" si="2"/>
        <v>266.28825744608014</v>
      </c>
      <c r="P13" s="9"/>
    </row>
    <row r="14" spans="1:133">
      <c r="A14" s="12"/>
      <c r="B14" s="42">
        <v>522</v>
      </c>
      <c r="C14" s="19" t="s">
        <v>24</v>
      </c>
      <c r="D14" s="43">
        <v>113599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37012</v>
      </c>
      <c r="L14" s="43">
        <v>0</v>
      </c>
      <c r="M14" s="43">
        <v>0</v>
      </c>
      <c r="N14" s="43">
        <f t="shared" si="1"/>
        <v>150611</v>
      </c>
      <c r="O14" s="44">
        <f t="shared" si="2"/>
        <v>51.561451557685722</v>
      </c>
      <c r="P14" s="9"/>
    </row>
    <row r="15" spans="1:133">
      <c r="A15" s="12"/>
      <c r="B15" s="42">
        <v>524</v>
      </c>
      <c r="C15" s="19" t="s">
        <v>25</v>
      </c>
      <c r="D15" s="43">
        <v>167875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167875</v>
      </c>
      <c r="O15" s="44">
        <f t="shared" si="2"/>
        <v>57.47175624786032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2741312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2741312</v>
      </c>
      <c r="O16" s="41">
        <f t="shared" si="2"/>
        <v>938.4840807942486</v>
      </c>
      <c r="P16" s="10"/>
    </row>
    <row r="17" spans="1:119">
      <c r="A17" s="12"/>
      <c r="B17" s="42">
        <v>533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1054773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1054773</v>
      </c>
      <c r="O17" s="44">
        <f t="shared" si="2"/>
        <v>361.09996576514891</v>
      </c>
      <c r="P17" s="9"/>
    </row>
    <row r="18" spans="1:119">
      <c r="A18" s="12"/>
      <c r="B18" s="42">
        <v>534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671015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671015</v>
      </c>
      <c r="O18" s="44">
        <f t="shared" si="2"/>
        <v>229.72098596371106</v>
      </c>
      <c r="P18" s="9"/>
    </row>
    <row r="19" spans="1:119">
      <c r="A19" s="12"/>
      <c r="B19" s="42">
        <v>535</v>
      </c>
      <c r="C19" s="19" t="s">
        <v>47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968756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968756</v>
      </c>
      <c r="O19" s="44">
        <f t="shared" si="2"/>
        <v>331.6521739130435</v>
      </c>
      <c r="P19" s="9"/>
    </row>
    <row r="20" spans="1:119">
      <c r="A20" s="12"/>
      <c r="B20" s="42">
        <v>536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46768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46768</v>
      </c>
      <c r="O20" s="44">
        <f t="shared" si="2"/>
        <v>16.010955152345087</v>
      </c>
      <c r="P20" s="9"/>
    </row>
    <row r="21" spans="1:119" ht="15.75">
      <c r="A21" s="26" t="s">
        <v>29</v>
      </c>
      <c r="B21" s="27"/>
      <c r="C21" s="28"/>
      <c r="D21" s="29">
        <f t="shared" ref="D21:M21" si="5">SUM(D22:D22)</f>
        <v>811409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811409</v>
      </c>
      <c r="O21" s="41">
        <f t="shared" si="2"/>
        <v>277.78466278671686</v>
      </c>
      <c r="P21" s="10"/>
    </row>
    <row r="22" spans="1:119">
      <c r="A22" s="12"/>
      <c r="B22" s="42">
        <v>541</v>
      </c>
      <c r="C22" s="19" t="s">
        <v>59</v>
      </c>
      <c r="D22" s="43">
        <v>811409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811409</v>
      </c>
      <c r="O22" s="44">
        <f t="shared" si="2"/>
        <v>277.78466278671686</v>
      </c>
      <c r="P22" s="9"/>
    </row>
    <row r="23" spans="1:119" ht="15.75">
      <c r="A23" s="26" t="s">
        <v>48</v>
      </c>
      <c r="B23" s="27"/>
      <c r="C23" s="28"/>
      <c r="D23" s="29">
        <f t="shared" ref="D23:M23" si="6">SUM(D24:D24)</f>
        <v>260258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260258</v>
      </c>
      <c r="O23" s="41">
        <f t="shared" si="2"/>
        <v>89.098938719616569</v>
      </c>
      <c r="P23" s="9"/>
    </row>
    <row r="24" spans="1:119">
      <c r="A24" s="12"/>
      <c r="B24" s="42">
        <v>572</v>
      </c>
      <c r="C24" s="19" t="s">
        <v>62</v>
      </c>
      <c r="D24" s="43">
        <v>260258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260258</v>
      </c>
      <c r="O24" s="44">
        <f t="shared" si="2"/>
        <v>89.098938719616569</v>
      </c>
      <c r="P24" s="9"/>
    </row>
    <row r="25" spans="1:119" ht="15.75">
      <c r="A25" s="26" t="s">
        <v>63</v>
      </c>
      <c r="B25" s="27"/>
      <c r="C25" s="28"/>
      <c r="D25" s="29">
        <f t="shared" ref="D25:M25" si="7">SUM(D26:D27)</f>
        <v>116522</v>
      </c>
      <c r="E25" s="29">
        <f t="shared" si="7"/>
        <v>0</v>
      </c>
      <c r="F25" s="29">
        <f t="shared" si="7"/>
        <v>0</v>
      </c>
      <c r="G25" s="29">
        <f t="shared" si="7"/>
        <v>92216</v>
      </c>
      <c r="H25" s="29">
        <f t="shared" si="7"/>
        <v>0</v>
      </c>
      <c r="I25" s="29">
        <f t="shared" si="7"/>
        <v>545955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754693</v>
      </c>
      <c r="O25" s="41">
        <f t="shared" si="2"/>
        <v>258.36802464909277</v>
      </c>
      <c r="P25" s="9"/>
    </row>
    <row r="26" spans="1:119">
      <c r="A26" s="12"/>
      <c r="B26" s="42">
        <v>581</v>
      </c>
      <c r="C26" s="19" t="s">
        <v>64</v>
      </c>
      <c r="D26" s="43">
        <v>67596</v>
      </c>
      <c r="E26" s="43">
        <v>0</v>
      </c>
      <c r="F26" s="43">
        <v>0</v>
      </c>
      <c r="G26" s="43">
        <v>92216</v>
      </c>
      <c r="H26" s="43">
        <v>0</v>
      </c>
      <c r="I26" s="43">
        <v>114294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274106</v>
      </c>
      <c r="O26" s="44">
        <f t="shared" si="2"/>
        <v>93.839780896953101</v>
      </c>
      <c r="P26" s="9"/>
    </row>
    <row r="27" spans="1:119" ht="15.75" thickBot="1">
      <c r="A27" s="12"/>
      <c r="B27" s="42">
        <v>590</v>
      </c>
      <c r="C27" s="19" t="s">
        <v>68</v>
      </c>
      <c r="D27" s="43">
        <v>48926</v>
      </c>
      <c r="E27" s="43">
        <v>0</v>
      </c>
      <c r="F27" s="43">
        <v>0</v>
      </c>
      <c r="G27" s="43">
        <v>0</v>
      </c>
      <c r="H27" s="43">
        <v>0</v>
      </c>
      <c r="I27" s="43">
        <v>431661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480587</v>
      </c>
      <c r="O27" s="44">
        <f t="shared" si="2"/>
        <v>164.52824375213967</v>
      </c>
      <c r="P27" s="9"/>
    </row>
    <row r="28" spans="1:119" ht="16.5" thickBot="1">
      <c r="A28" s="13" t="s">
        <v>10</v>
      </c>
      <c r="B28" s="21"/>
      <c r="C28" s="20"/>
      <c r="D28" s="14">
        <f>SUM(D5,D12,D16,D21,D23,D25)</f>
        <v>3078093</v>
      </c>
      <c r="E28" s="14">
        <f t="shared" ref="E28:M28" si="8">SUM(E5,E12,E16,E21,E23,E25)</f>
        <v>0</v>
      </c>
      <c r="F28" s="14">
        <f t="shared" si="8"/>
        <v>66595</v>
      </c>
      <c r="G28" s="14">
        <f t="shared" si="8"/>
        <v>92216</v>
      </c>
      <c r="H28" s="14">
        <f t="shared" si="8"/>
        <v>0</v>
      </c>
      <c r="I28" s="14">
        <f t="shared" si="8"/>
        <v>3287267</v>
      </c>
      <c r="J28" s="14">
        <f t="shared" si="8"/>
        <v>0</v>
      </c>
      <c r="K28" s="14">
        <f t="shared" si="8"/>
        <v>37012</v>
      </c>
      <c r="L28" s="14">
        <f t="shared" si="8"/>
        <v>0</v>
      </c>
      <c r="M28" s="14">
        <f t="shared" si="8"/>
        <v>0</v>
      </c>
      <c r="N28" s="14">
        <f t="shared" si="1"/>
        <v>6561183</v>
      </c>
      <c r="O28" s="35">
        <f t="shared" si="2"/>
        <v>2246.2112290311538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73</v>
      </c>
      <c r="M30" s="93"/>
      <c r="N30" s="93"/>
      <c r="O30" s="39">
        <v>2921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38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55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100" t="s">
        <v>35</v>
      </c>
      <c r="B1" s="101"/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2"/>
      <c r="P1" s="7"/>
      <c r="Q1"/>
    </row>
    <row r="2" spans="1:133" ht="24" thickBot="1">
      <c r="A2" s="103" t="s">
        <v>66</v>
      </c>
      <c r="B2" s="104"/>
      <c r="C2" s="104"/>
      <c r="D2" s="104"/>
      <c r="E2" s="104"/>
      <c r="F2" s="104"/>
      <c r="G2" s="104"/>
      <c r="H2" s="104"/>
      <c r="I2" s="104"/>
      <c r="J2" s="104"/>
      <c r="K2" s="104"/>
      <c r="L2" s="104"/>
      <c r="M2" s="104"/>
      <c r="N2" s="104"/>
      <c r="O2" s="105"/>
      <c r="P2" s="7"/>
      <c r="Q2"/>
    </row>
    <row r="3" spans="1:133" ht="18" customHeight="1">
      <c r="A3" s="106" t="s">
        <v>12</v>
      </c>
      <c r="B3" s="107"/>
      <c r="C3" s="108"/>
      <c r="D3" s="112" t="s">
        <v>6</v>
      </c>
      <c r="E3" s="113"/>
      <c r="F3" s="113"/>
      <c r="G3" s="113"/>
      <c r="H3" s="114"/>
      <c r="I3" s="112" t="s">
        <v>7</v>
      </c>
      <c r="J3" s="114"/>
      <c r="K3" s="112" t="s">
        <v>9</v>
      </c>
      <c r="L3" s="114"/>
      <c r="M3" s="33"/>
      <c r="N3" s="34"/>
      <c r="O3" s="115" t="s">
        <v>17</v>
      </c>
      <c r="P3" s="11"/>
      <c r="Q3"/>
    </row>
    <row r="4" spans="1:133" ht="32.25" customHeight="1" thickBot="1">
      <c r="A4" s="109"/>
      <c r="B4" s="110"/>
      <c r="C4" s="111"/>
      <c r="D4" s="31" t="s">
        <v>0</v>
      </c>
      <c r="E4" s="31" t="s">
        <v>13</v>
      </c>
      <c r="F4" s="31" t="s">
        <v>14</v>
      </c>
      <c r="G4" s="31" t="s">
        <v>15</v>
      </c>
      <c r="H4" s="31" t="s">
        <v>1</v>
      </c>
      <c r="I4" s="31" t="s">
        <v>2</v>
      </c>
      <c r="J4" s="32" t="s">
        <v>16</v>
      </c>
      <c r="K4" s="32" t="s">
        <v>3</v>
      </c>
      <c r="L4" s="32" t="s">
        <v>4</v>
      </c>
      <c r="M4" s="32" t="s">
        <v>5</v>
      </c>
      <c r="N4" s="32" t="s">
        <v>8</v>
      </c>
      <c r="O4" s="116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2" t="s">
        <v>18</v>
      </c>
      <c r="B5" s="23"/>
      <c r="C5" s="23"/>
      <c r="D5" s="24">
        <f t="shared" ref="D5:M5" si="0">SUM(D6:D11)</f>
        <v>723505</v>
      </c>
      <c r="E5" s="24">
        <f t="shared" si="0"/>
        <v>0</v>
      </c>
      <c r="F5" s="24">
        <f t="shared" si="0"/>
        <v>49946</v>
      </c>
      <c r="G5" s="24">
        <f t="shared" si="0"/>
        <v>0</v>
      </c>
      <c r="H5" s="24">
        <f t="shared" si="0"/>
        <v>0</v>
      </c>
      <c r="I5" s="24">
        <f t="shared" si="0"/>
        <v>0</v>
      </c>
      <c r="J5" s="24">
        <f t="shared" si="0"/>
        <v>0</v>
      </c>
      <c r="K5" s="24">
        <f t="shared" si="0"/>
        <v>19214</v>
      </c>
      <c r="L5" s="24">
        <f t="shared" si="0"/>
        <v>0</v>
      </c>
      <c r="M5" s="24">
        <f t="shared" si="0"/>
        <v>0</v>
      </c>
      <c r="N5" s="25">
        <f t="shared" ref="N5:N28" si="1">SUM(D5:M5)</f>
        <v>792665</v>
      </c>
      <c r="O5" s="30">
        <f t="shared" ref="O5:O28" si="2">(N5/O$30)</f>
        <v>275.70956521739129</v>
      </c>
      <c r="P5" s="6"/>
    </row>
    <row r="6" spans="1:133">
      <c r="A6" s="12"/>
      <c r="B6" s="42">
        <v>511</v>
      </c>
      <c r="C6" s="19" t="s">
        <v>19</v>
      </c>
      <c r="D6" s="43">
        <v>142377</v>
      </c>
      <c r="E6" s="43">
        <v>0</v>
      </c>
      <c r="F6" s="43">
        <v>0</v>
      </c>
      <c r="G6" s="43">
        <v>0</v>
      </c>
      <c r="H6" s="43">
        <v>0</v>
      </c>
      <c r="I6" s="43">
        <v>0</v>
      </c>
      <c r="J6" s="43">
        <v>0</v>
      </c>
      <c r="K6" s="43">
        <v>0</v>
      </c>
      <c r="L6" s="43">
        <v>0</v>
      </c>
      <c r="M6" s="43">
        <v>0</v>
      </c>
      <c r="N6" s="43">
        <f t="shared" si="1"/>
        <v>142377</v>
      </c>
      <c r="O6" s="44">
        <f t="shared" si="2"/>
        <v>49.522434782608698</v>
      </c>
      <c r="P6" s="9"/>
    </row>
    <row r="7" spans="1:133">
      <c r="A7" s="12"/>
      <c r="B7" s="42">
        <v>512</v>
      </c>
      <c r="C7" s="19" t="s">
        <v>40</v>
      </c>
      <c r="D7" s="43">
        <v>114458</v>
      </c>
      <c r="E7" s="43">
        <v>0</v>
      </c>
      <c r="F7" s="43">
        <v>0</v>
      </c>
      <c r="G7" s="43">
        <v>0</v>
      </c>
      <c r="H7" s="43">
        <v>0</v>
      </c>
      <c r="I7" s="43">
        <v>0</v>
      </c>
      <c r="J7" s="43">
        <v>0</v>
      </c>
      <c r="K7" s="43">
        <v>0</v>
      </c>
      <c r="L7" s="43">
        <v>0</v>
      </c>
      <c r="M7" s="43">
        <v>0</v>
      </c>
      <c r="N7" s="43">
        <f t="shared" si="1"/>
        <v>114458</v>
      </c>
      <c r="O7" s="44">
        <f t="shared" si="2"/>
        <v>39.811478260869563</v>
      </c>
      <c r="P7" s="9"/>
    </row>
    <row r="8" spans="1:133">
      <c r="A8" s="12"/>
      <c r="B8" s="42">
        <v>513</v>
      </c>
      <c r="C8" s="19" t="s">
        <v>20</v>
      </c>
      <c r="D8" s="43">
        <v>402927</v>
      </c>
      <c r="E8" s="43">
        <v>0</v>
      </c>
      <c r="F8" s="43">
        <v>0</v>
      </c>
      <c r="G8" s="43">
        <v>0</v>
      </c>
      <c r="H8" s="43">
        <v>0</v>
      </c>
      <c r="I8" s="43">
        <v>0</v>
      </c>
      <c r="J8" s="43">
        <v>0</v>
      </c>
      <c r="K8" s="43">
        <v>0</v>
      </c>
      <c r="L8" s="43">
        <v>0</v>
      </c>
      <c r="M8" s="43">
        <v>0</v>
      </c>
      <c r="N8" s="43">
        <f t="shared" si="1"/>
        <v>402927</v>
      </c>
      <c r="O8" s="44">
        <f t="shared" si="2"/>
        <v>140.14852173913044</v>
      </c>
      <c r="P8" s="9"/>
    </row>
    <row r="9" spans="1:133">
      <c r="A9" s="12"/>
      <c r="B9" s="42">
        <v>514</v>
      </c>
      <c r="C9" s="19" t="s">
        <v>21</v>
      </c>
      <c r="D9" s="43">
        <v>63743</v>
      </c>
      <c r="E9" s="43">
        <v>0</v>
      </c>
      <c r="F9" s="43">
        <v>0</v>
      </c>
      <c r="G9" s="43">
        <v>0</v>
      </c>
      <c r="H9" s="43">
        <v>0</v>
      </c>
      <c r="I9" s="43">
        <v>0</v>
      </c>
      <c r="J9" s="43">
        <v>0</v>
      </c>
      <c r="K9" s="43">
        <v>0</v>
      </c>
      <c r="L9" s="43">
        <v>0</v>
      </c>
      <c r="M9" s="43">
        <v>0</v>
      </c>
      <c r="N9" s="43">
        <f t="shared" si="1"/>
        <v>63743</v>
      </c>
      <c r="O9" s="44">
        <f t="shared" si="2"/>
        <v>22.171478260869566</v>
      </c>
      <c r="P9" s="9"/>
    </row>
    <row r="10" spans="1:133">
      <c r="A10" s="12"/>
      <c r="B10" s="42">
        <v>517</v>
      </c>
      <c r="C10" s="19" t="s">
        <v>67</v>
      </c>
      <c r="D10" s="43">
        <v>0</v>
      </c>
      <c r="E10" s="43">
        <v>0</v>
      </c>
      <c r="F10" s="43">
        <v>49946</v>
      </c>
      <c r="G10" s="43">
        <v>0</v>
      </c>
      <c r="H10" s="43">
        <v>0</v>
      </c>
      <c r="I10" s="43">
        <v>0</v>
      </c>
      <c r="J10" s="43">
        <v>0</v>
      </c>
      <c r="K10" s="43">
        <v>0</v>
      </c>
      <c r="L10" s="43">
        <v>0</v>
      </c>
      <c r="M10" s="43">
        <v>0</v>
      </c>
      <c r="N10" s="43">
        <f t="shared" si="1"/>
        <v>49946</v>
      </c>
      <c r="O10" s="44">
        <f t="shared" si="2"/>
        <v>17.372521739130434</v>
      </c>
      <c r="P10" s="9"/>
    </row>
    <row r="11" spans="1:133">
      <c r="A11" s="12"/>
      <c r="B11" s="42">
        <v>518</v>
      </c>
      <c r="C11" s="19" t="s">
        <v>43</v>
      </c>
      <c r="D11" s="43">
        <v>0</v>
      </c>
      <c r="E11" s="43">
        <v>0</v>
      </c>
      <c r="F11" s="43">
        <v>0</v>
      </c>
      <c r="G11" s="43">
        <v>0</v>
      </c>
      <c r="H11" s="43">
        <v>0</v>
      </c>
      <c r="I11" s="43">
        <v>0</v>
      </c>
      <c r="J11" s="43">
        <v>0</v>
      </c>
      <c r="K11" s="43">
        <v>19214</v>
      </c>
      <c r="L11" s="43">
        <v>0</v>
      </c>
      <c r="M11" s="43">
        <v>0</v>
      </c>
      <c r="N11" s="43">
        <f t="shared" si="1"/>
        <v>19214</v>
      </c>
      <c r="O11" s="44">
        <f t="shared" si="2"/>
        <v>6.6831304347826084</v>
      </c>
      <c r="P11" s="9"/>
    </row>
    <row r="12" spans="1:133" ht="15.75">
      <c r="A12" s="26" t="s">
        <v>22</v>
      </c>
      <c r="B12" s="27"/>
      <c r="C12" s="28"/>
      <c r="D12" s="29">
        <f t="shared" ref="D12:M12" si="3">SUM(D13:D15)</f>
        <v>1040386</v>
      </c>
      <c r="E12" s="29">
        <f t="shared" si="3"/>
        <v>0</v>
      </c>
      <c r="F12" s="29">
        <f t="shared" si="3"/>
        <v>0</v>
      </c>
      <c r="G12" s="29">
        <f t="shared" si="3"/>
        <v>0</v>
      </c>
      <c r="H12" s="29">
        <f t="shared" si="3"/>
        <v>0</v>
      </c>
      <c r="I12" s="29">
        <f t="shared" si="3"/>
        <v>0</v>
      </c>
      <c r="J12" s="29">
        <f t="shared" si="3"/>
        <v>0</v>
      </c>
      <c r="K12" s="29">
        <f t="shared" si="3"/>
        <v>0</v>
      </c>
      <c r="L12" s="29">
        <f t="shared" si="3"/>
        <v>0</v>
      </c>
      <c r="M12" s="29">
        <f t="shared" si="3"/>
        <v>0</v>
      </c>
      <c r="N12" s="40">
        <f t="shared" si="1"/>
        <v>1040386</v>
      </c>
      <c r="O12" s="41">
        <f t="shared" si="2"/>
        <v>361.87339130434782</v>
      </c>
      <c r="P12" s="10"/>
    </row>
    <row r="13" spans="1:133">
      <c r="A13" s="12"/>
      <c r="B13" s="42">
        <v>521</v>
      </c>
      <c r="C13" s="19" t="s">
        <v>23</v>
      </c>
      <c r="D13" s="43">
        <v>736517</v>
      </c>
      <c r="E13" s="43">
        <v>0</v>
      </c>
      <c r="F13" s="43">
        <v>0</v>
      </c>
      <c r="G13" s="43">
        <v>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0</v>
      </c>
      <c r="N13" s="43">
        <f t="shared" si="1"/>
        <v>736517</v>
      </c>
      <c r="O13" s="44">
        <f t="shared" si="2"/>
        <v>256.1798260869565</v>
      </c>
      <c r="P13" s="9"/>
    </row>
    <row r="14" spans="1:133">
      <c r="A14" s="12"/>
      <c r="B14" s="42">
        <v>522</v>
      </c>
      <c r="C14" s="19" t="s">
        <v>24</v>
      </c>
      <c r="D14" s="43">
        <v>97793</v>
      </c>
      <c r="E14" s="43">
        <v>0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0</v>
      </c>
      <c r="N14" s="43">
        <f t="shared" si="1"/>
        <v>97793</v>
      </c>
      <c r="O14" s="44">
        <f t="shared" si="2"/>
        <v>34.01495652173913</v>
      </c>
      <c r="P14" s="9"/>
    </row>
    <row r="15" spans="1:133">
      <c r="A15" s="12"/>
      <c r="B15" s="42">
        <v>524</v>
      </c>
      <c r="C15" s="19" t="s">
        <v>25</v>
      </c>
      <c r="D15" s="43">
        <v>206076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0</v>
      </c>
      <c r="N15" s="43">
        <f t="shared" si="1"/>
        <v>206076</v>
      </c>
      <c r="O15" s="44">
        <f t="shared" si="2"/>
        <v>71.678608695652173</v>
      </c>
      <c r="P15" s="9"/>
    </row>
    <row r="16" spans="1:133" ht="15.75">
      <c r="A16" s="26" t="s">
        <v>26</v>
      </c>
      <c r="B16" s="27"/>
      <c r="C16" s="28"/>
      <c r="D16" s="29">
        <f t="shared" ref="D16:M16" si="4">SUM(D17:D20)</f>
        <v>0</v>
      </c>
      <c r="E16" s="29">
        <f t="shared" si="4"/>
        <v>0</v>
      </c>
      <c r="F16" s="29">
        <f t="shared" si="4"/>
        <v>0</v>
      </c>
      <c r="G16" s="29">
        <f t="shared" si="4"/>
        <v>0</v>
      </c>
      <c r="H16" s="29">
        <f t="shared" si="4"/>
        <v>0</v>
      </c>
      <c r="I16" s="29">
        <f t="shared" si="4"/>
        <v>2965075</v>
      </c>
      <c r="J16" s="29">
        <f t="shared" si="4"/>
        <v>0</v>
      </c>
      <c r="K16" s="29">
        <f t="shared" si="4"/>
        <v>0</v>
      </c>
      <c r="L16" s="29">
        <f t="shared" si="4"/>
        <v>0</v>
      </c>
      <c r="M16" s="29">
        <f t="shared" si="4"/>
        <v>0</v>
      </c>
      <c r="N16" s="40">
        <f t="shared" si="1"/>
        <v>2965075</v>
      </c>
      <c r="O16" s="41">
        <f t="shared" si="2"/>
        <v>1031.3304347826088</v>
      </c>
      <c r="P16" s="10"/>
    </row>
    <row r="17" spans="1:119">
      <c r="A17" s="12"/>
      <c r="B17" s="42">
        <v>533</v>
      </c>
      <c r="C17" s="19" t="s">
        <v>56</v>
      </c>
      <c r="D17" s="43">
        <v>0</v>
      </c>
      <c r="E17" s="43">
        <v>0</v>
      </c>
      <c r="F17" s="43">
        <v>0</v>
      </c>
      <c r="G17" s="43">
        <v>0</v>
      </c>
      <c r="H17" s="43">
        <v>0</v>
      </c>
      <c r="I17" s="43">
        <v>1078406</v>
      </c>
      <c r="J17" s="43">
        <v>0</v>
      </c>
      <c r="K17" s="43">
        <v>0</v>
      </c>
      <c r="L17" s="43">
        <v>0</v>
      </c>
      <c r="M17" s="43">
        <v>0</v>
      </c>
      <c r="N17" s="43">
        <f t="shared" si="1"/>
        <v>1078406</v>
      </c>
      <c r="O17" s="44">
        <f t="shared" si="2"/>
        <v>375.09773913043477</v>
      </c>
      <c r="P17" s="9"/>
    </row>
    <row r="18" spans="1:119">
      <c r="A18" s="12"/>
      <c r="B18" s="42">
        <v>534</v>
      </c>
      <c r="C18" s="19" t="s">
        <v>57</v>
      </c>
      <c r="D18" s="43">
        <v>0</v>
      </c>
      <c r="E18" s="43">
        <v>0</v>
      </c>
      <c r="F18" s="43">
        <v>0</v>
      </c>
      <c r="G18" s="43">
        <v>0</v>
      </c>
      <c r="H18" s="43">
        <v>0</v>
      </c>
      <c r="I18" s="43">
        <v>708424</v>
      </c>
      <c r="J18" s="43">
        <v>0</v>
      </c>
      <c r="K18" s="43">
        <v>0</v>
      </c>
      <c r="L18" s="43">
        <v>0</v>
      </c>
      <c r="M18" s="43">
        <v>0</v>
      </c>
      <c r="N18" s="43">
        <f t="shared" si="1"/>
        <v>708424</v>
      </c>
      <c r="O18" s="44">
        <f t="shared" si="2"/>
        <v>246.40834782608695</v>
      </c>
      <c r="P18" s="9"/>
    </row>
    <row r="19" spans="1:119">
      <c r="A19" s="12"/>
      <c r="B19" s="42">
        <v>535</v>
      </c>
      <c r="C19" s="19" t="s">
        <v>47</v>
      </c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1062006</v>
      </c>
      <c r="J19" s="43">
        <v>0</v>
      </c>
      <c r="K19" s="43">
        <v>0</v>
      </c>
      <c r="L19" s="43">
        <v>0</v>
      </c>
      <c r="M19" s="43">
        <v>0</v>
      </c>
      <c r="N19" s="43">
        <f t="shared" si="1"/>
        <v>1062006</v>
      </c>
      <c r="O19" s="44">
        <f t="shared" si="2"/>
        <v>369.3933913043478</v>
      </c>
      <c r="P19" s="9"/>
    </row>
    <row r="20" spans="1:119">
      <c r="A20" s="12"/>
      <c r="B20" s="42">
        <v>536</v>
      </c>
      <c r="C20" s="19" t="s">
        <v>58</v>
      </c>
      <c r="D20" s="43">
        <v>0</v>
      </c>
      <c r="E20" s="43">
        <v>0</v>
      </c>
      <c r="F20" s="43">
        <v>0</v>
      </c>
      <c r="G20" s="43">
        <v>0</v>
      </c>
      <c r="H20" s="43">
        <v>0</v>
      </c>
      <c r="I20" s="43">
        <v>116239</v>
      </c>
      <c r="J20" s="43">
        <v>0</v>
      </c>
      <c r="K20" s="43">
        <v>0</v>
      </c>
      <c r="L20" s="43">
        <v>0</v>
      </c>
      <c r="M20" s="43">
        <v>0</v>
      </c>
      <c r="N20" s="43">
        <f t="shared" si="1"/>
        <v>116239</v>
      </c>
      <c r="O20" s="44">
        <f t="shared" si="2"/>
        <v>40.430956521739134</v>
      </c>
      <c r="P20" s="9"/>
    </row>
    <row r="21" spans="1:119" ht="15.75">
      <c r="A21" s="26" t="s">
        <v>29</v>
      </c>
      <c r="B21" s="27"/>
      <c r="C21" s="28"/>
      <c r="D21" s="29">
        <f t="shared" ref="D21:M21" si="5">SUM(D22:D22)</f>
        <v>872637</v>
      </c>
      <c r="E21" s="29">
        <f t="shared" si="5"/>
        <v>0</v>
      </c>
      <c r="F21" s="29">
        <f t="shared" si="5"/>
        <v>0</v>
      </c>
      <c r="G21" s="29">
        <f t="shared" si="5"/>
        <v>0</v>
      </c>
      <c r="H21" s="29">
        <f t="shared" si="5"/>
        <v>0</v>
      </c>
      <c r="I21" s="29">
        <f t="shared" si="5"/>
        <v>0</v>
      </c>
      <c r="J21" s="29">
        <f t="shared" si="5"/>
        <v>0</v>
      </c>
      <c r="K21" s="29">
        <f t="shared" si="5"/>
        <v>0</v>
      </c>
      <c r="L21" s="29">
        <f t="shared" si="5"/>
        <v>0</v>
      </c>
      <c r="M21" s="29">
        <f t="shared" si="5"/>
        <v>0</v>
      </c>
      <c r="N21" s="29">
        <f t="shared" si="1"/>
        <v>872637</v>
      </c>
      <c r="O21" s="41">
        <f t="shared" si="2"/>
        <v>303.52591304347828</v>
      </c>
      <c r="P21" s="10"/>
    </row>
    <row r="22" spans="1:119">
      <c r="A22" s="12"/>
      <c r="B22" s="42">
        <v>541</v>
      </c>
      <c r="C22" s="19" t="s">
        <v>59</v>
      </c>
      <c r="D22" s="43">
        <v>872637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f t="shared" si="1"/>
        <v>872637</v>
      </c>
      <c r="O22" s="44">
        <f t="shared" si="2"/>
        <v>303.52591304347828</v>
      </c>
      <c r="P22" s="9"/>
    </row>
    <row r="23" spans="1:119" ht="15.75">
      <c r="A23" s="26" t="s">
        <v>48</v>
      </c>
      <c r="B23" s="27"/>
      <c r="C23" s="28"/>
      <c r="D23" s="29">
        <f t="shared" ref="D23:M23" si="6">SUM(D24:D24)</f>
        <v>183879</v>
      </c>
      <c r="E23" s="29">
        <f t="shared" si="6"/>
        <v>0</v>
      </c>
      <c r="F23" s="29">
        <f t="shared" si="6"/>
        <v>0</v>
      </c>
      <c r="G23" s="29">
        <f t="shared" si="6"/>
        <v>0</v>
      </c>
      <c r="H23" s="29">
        <f t="shared" si="6"/>
        <v>0</v>
      </c>
      <c r="I23" s="29">
        <f t="shared" si="6"/>
        <v>0</v>
      </c>
      <c r="J23" s="29">
        <f t="shared" si="6"/>
        <v>0</v>
      </c>
      <c r="K23" s="29">
        <f t="shared" si="6"/>
        <v>0</v>
      </c>
      <c r="L23" s="29">
        <f t="shared" si="6"/>
        <v>0</v>
      </c>
      <c r="M23" s="29">
        <f t="shared" si="6"/>
        <v>0</v>
      </c>
      <c r="N23" s="29">
        <f t="shared" si="1"/>
        <v>183879</v>
      </c>
      <c r="O23" s="41">
        <f t="shared" si="2"/>
        <v>63.957913043478264</v>
      </c>
      <c r="P23" s="9"/>
    </row>
    <row r="24" spans="1:119">
      <c r="A24" s="12"/>
      <c r="B24" s="42">
        <v>572</v>
      </c>
      <c r="C24" s="19" t="s">
        <v>62</v>
      </c>
      <c r="D24" s="43">
        <v>183879</v>
      </c>
      <c r="E24" s="43">
        <v>0</v>
      </c>
      <c r="F24" s="43">
        <v>0</v>
      </c>
      <c r="G24" s="43">
        <v>0</v>
      </c>
      <c r="H24" s="43">
        <v>0</v>
      </c>
      <c r="I24" s="43">
        <v>0</v>
      </c>
      <c r="J24" s="43">
        <v>0</v>
      </c>
      <c r="K24" s="43">
        <v>0</v>
      </c>
      <c r="L24" s="43">
        <v>0</v>
      </c>
      <c r="M24" s="43">
        <v>0</v>
      </c>
      <c r="N24" s="43">
        <f t="shared" si="1"/>
        <v>183879</v>
      </c>
      <c r="O24" s="44">
        <f t="shared" si="2"/>
        <v>63.957913043478264</v>
      </c>
      <c r="P24" s="9"/>
    </row>
    <row r="25" spans="1:119" ht="15.75">
      <c r="A25" s="26" t="s">
        <v>63</v>
      </c>
      <c r="B25" s="27"/>
      <c r="C25" s="28"/>
      <c r="D25" s="29">
        <f t="shared" ref="D25:M25" si="7">SUM(D26:D27)</f>
        <v>1191677</v>
      </c>
      <c r="E25" s="29">
        <f t="shared" si="7"/>
        <v>0</v>
      </c>
      <c r="F25" s="29">
        <f t="shared" si="7"/>
        <v>0</v>
      </c>
      <c r="G25" s="29">
        <f t="shared" si="7"/>
        <v>218389</v>
      </c>
      <c r="H25" s="29">
        <f t="shared" si="7"/>
        <v>0</v>
      </c>
      <c r="I25" s="29">
        <f t="shared" si="7"/>
        <v>103182</v>
      </c>
      <c r="J25" s="29">
        <f t="shared" si="7"/>
        <v>0</v>
      </c>
      <c r="K25" s="29">
        <f t="shared" si="7"/>
        <v>0</v>
      </c>
      <c r="L25" s="29">
        <f t="shared" si="7"/>
        <v>0</v>
      </c>
      <c r="M25" s="29">
        <f t="shared" si="7"/>
        <v>0</v>
      </c>
      <c r="N25" s="29">
        <f t="shared" si="1"/>
        <v>1513248</v>
      </c>
      <c r="O25" s="41">
        <f t="shared" si="2"/>
        <v>526.34713043478257</v>
      </c>
      <c r="P25" s="9"/>
    </row>
    <row r="26" spans="1:119">
      <c r="A26" s="12"/>
      <c r="B26" s="42">
        <v>581</v>
      </c>
      <c r="C26" s="19" t="s">
        <v>64</v>
      </c>
      <c r="D26" s="43">
        <v>49946</v>
      </c>
      <c r="E26" s="43">
        <v>0</v>
      </c>
      <c r="F26" s="43">
        <v>0</v>
      </c>
      <c r="G26" s="43">
        <v>218389</v>
      </c>
      <c r="H26" s="43">
        <v>0</v>
      </c>
      <c r="I26" s="43">
        <v>103182</v>
      </c>
      <c r="J26" s="43">
        <v>0</v>
      </c>
      <c r="K26" s="43">
        <v>0</v>
      </c>
      <c r="L26" s="43">
        <v>0</v>
      </c>
      <c r="M26" s="43">
        <v>0</v>
      </c>
      <c r="N26" s="43">
        <f t="shared" si="1"/>
        <v>371517</v>
      </c>
      <c r="O26" s="44">
        <f t="shared" si="2"/>
        <v>129.22330434782609</v>
      </c>
      <c r="P26" s="9"/>
    </row>
    <row r="27" spans="1:119" ht="15.75" thickBot="1">
      <c r="A27" s="12"/>
      <c r="B27" s="42">
        <v>590</v>
      </c>
      <c r="C27" s="19" t="s">
        <v>68</v>
      </c>
      <c r="D27" s="43">
        <v>1141731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0</v>
      </c>
      <c r="N27" s="43">
        <f t="shared" si="1"/>
        <v>1141731</v>
      </c>
      <c r="O27" s="44">
        <f t="shared" si="2"/>
        <v>397.12382608695651</v>
      </c>
      <c r="P27" s="9"/>
    </row>
    <row r="28" spans="1:119" ht="16.5" thickBot="1">
      <c r="A28" s="13" t="s">
        <v>10</v>
      </c>
      <c r="B28" s="21"/>
      <c r="C28" s="20"/>
      <c r="D28" s="14">
        <f>SUM(D5,D12,D16,D21,D23,D25)</f>
        <v>4012084</v>
      </c>
      <c r="E28" s="14">
        <f t="shared" ref="E28:M28" si="8">SUM(E5,E12,E16,E21,E23,E25)</f>
        <v>0</v>
      </c>
      <c r="F28" s="14">
        <f t="shared" si="8"/>
        <v>49946</v>
      </c>
      <c r="G28" s="14">
        <f t="shared" si="8"/>
        <v>218389</v>
      </c>
      <c r="H28" s="14">
        <f t="shared" si="8"/>
        <v>0</v>
      </c>
      <c r="I28" s="14">
        <f t="shared" si="8"/>
        <v>3068257</v>
      </c>
      <c r="J28" s="14">
        <f t="shared" si="8"/>
        <v>0</v>
      </c>
      <c r="K28" s="14">
        <f t="shared" si="8"/>
        <v>19214</v>
      </c>
      <c r="L28" s="14">
        <f t="shared" si="8"/>
        <v>0</v>
      </c>
      <c r="M28" s="14">
        <f t="shared" si="8"/>
        <v>0</v>
      </c>
      <c r="N28" s="14">
        <f t="shared" si="1"/>
        <v>7367890</v>
      </c>
      <c r="O28" s="35">
        <f t="shared" si="2"/>
        <v>2562.7443478260871</v>
      </c>
      <c r="P28" s="6"/>
      <c r="Q28" s="2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</row>
    <row r="29" spans="1:119">
      <c r="A29" s="15"/>
      <c r="B29" s="17"/>
      <c r="C29" s="17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8"/>
    </row>
    <row r="30" spans="1:119">
      <c r="A30" s="36"/>
      <c r="B30" s="37"/>
      <c r="C30" s="37"/>
      <c r="D30" s="38"/>
      <c r="E30" s="38"/>
      <c r="F30" s="38"/>
      <c r="G30" s="38"/>
      <c r="H30" s="38"/>
      <c r="I30" s="38"/>
      <c r="J30" s="38"/>
      <c r="K30" s="38"/>
      <c r="L30" s="93" t="s">
        <v>69</v>
      </c>
      <c r="M30" s="93"/>
      <c r="N30" s="93"/>
      <c r="O30" s="39">
        <v>2875</v>
      </c>
    </row>
    <row r="31" spans="1:119">
      <c r="A31" s="94"/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6"/>
    </row>
    <row r="32" spans="1:119" ht="15.75" customHeight="1" thickBot="1">
      <c r="A32" s="97" t="s">
        <v>38</v>
      </c>
      <c r="B32" s="98"/>
      <c r="C32" s="98"/>
      <c r="D32" s="98"/>
      <c r="E32" s="98"/>
      <c r="F32" s="98"/>
      <c r="G32" s="98"/>
      <c r="H32" s="98"/>
      <c r="I32" s="98"/>
      <c r="J32" s="98"/>
      <c r="K32" s="98"/>
      <c r="L32" s="98"/>
      <c r="M32" s="98"/>
      <c r="N32" s="98"/>
      <c r="O32" s="99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32"/>
  <sheetViews>
    <sheetView workbookViewId="0">
      <selection sqref="A1:O1"/>
    </sheetView>
  </sheetViews>
  <sheetFormatPr defaultColWidth="9.77734375" defaultRowHeight="15"/>
  <cols>
    <col min="1" max="1" width="1.77734375" style="60" customWidth="1"/>
    <col min="2" max="2" width="6.77734375" style="60" customWidth="1"/>
    <col min="3" max="3" width="55.77734375" style="60" customWidth="1"/>
    <col min="4" max="5" width="16.77734375" style="89" customWidth="1"/>
    <col min="6" max="7" width="15.77734375" style="89" customWidth="1"/>
    <col min="8" max="8" width="13.77734375" style="89" customWidth="1"/>
    <col min="9" max="10" width="15.77734375" style="89" customWidth="1"/>
    <col min="11" max="13" width="13.77734375" style="89" customWidth="1"/>
    <col min="14" max="14" width="16.77734375" style="89" customWidth="1"/>
    <col min="15" max="15" width="13.77734375" style="60" customWidth="1"/>
    <col min="16" max="16" width="9.77734375" style="60" customWidth="1"/>
    <col min="17" max="17" width="9.77734375" style="60"/>
    <col min="18" max="16384" width="9.77734375" style="46"/>
  </cols>
  <sheetData>
    <row r="1" spans="1:133" ht="27.75">
      <c r="A1" s="124" t="s">
        <v>35</v>
      </c>
      <c r="B1" s="125"/>
      <c r="C1" s="125"/>
      <c r="D1" s="125"/>
      <c r="E1" s="125"/>
      <c r="F1" s="125"/>
      <c r="G1" s="125"/>
      <c r="H1" s="125"/>
      <c r="I1" s="125"/>
      <c r="J1" s="125"/>
      <c r="K1" s="125"/>
      <c r="L1" s="125"/>
      <c r="M1" s="125"/>
      <c r="N1" s="125"/>
      <c r="O1" s="126"/>
      <c r="P1" s="45"/>
      <c r="Q1" s="46"/>
    </row>
    <row r="2" spans="1:133" ht="24" thickBot="1">
      <c r="A2" s="127" t="s">
        <v>54</v>
      </c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45"/>
      <c r="Q2" s="46"/>
    </row>
    <row r="3" spans="1:133" ht="18" customHeight="1">
      <c r="A3" s="130" t="s">
        <v>12</v>
      </c>
      <c r="B3" s="131"/>
      <c r="C3" s="132"/>
      <c r="D3" s="136" t="s">
        <v>6</v>
      </c>
      <c r="E3" s="137"/>
      <c r="F3" s="137"/>
      <c r="G3" s="137"/>
      <c r="H3" s="138"/>
      <c r="I3" s="136" t="s">
        <v>7</v>
      </c>
      <c r="J3" s="138"/>
      <c r="K3" s="136" t="s">
        <v>9</v>
      </c>
      <c r="L3" s="138"/>
      <c r="M3" s="47"/>
      <c r="N3" s="48"/>
      <c r="O3" s="139" t="s">
        <v>17</v>
      </c>
      <c r="P3" s="49"/>
      <c r="Q3" s="46"/>
    </row>
    <row r="4" spans="1:133" ht="32.25" customHeight="1" thickBot="1">
      <c r="A4" s="133"/>
      <c r="B4" s="134"/>
      <c r="C4" s="135"/>
      <c r="D4" s="50" t="s">
        <v>0</v>
      </c>
      <c r="E4" s="50" t="s">
        <v>13</v>
      </c>
      <c r="F4" s="50" t="s">
        <v>14</v>
      </c>
      <c r="G4" s="50" t="s">
        <v>15</v>
      </c>
      <c r="H4" s="50" t="s">
        <v>1</v>
      </c>
      <c r="I4" s="50" t="s">
        <v>2</v>
      </c>
      <c r="J4" s="51" t="s">
        <v>16</v>
      </c>
      <c r="K4" s="51" t="s">
        <v>3</v>
      </c>
      <c r="L4" s="51" t="s">
        <v>4</v>
      </c>
      <c r="M4" s="51" t="s">
        <v>5</v>
      </c>
      <c r="N4" s="51" t="s">
        <v>8</v>
      </c>
      <c r="O4" s="140"/>
      <c r="P4" s="52"/>
      <c r="Q4" s="53"/>
      <c r="R4" s="53"/>
      <c r="S4" s="53"/>
      <c r="T4" s="53"/>
      <c r="U4" s="53"/>
      <c r="V4" s="53"/>
      <c r="W4" s="53"/>
      <c r="X4" s="53"/>
      <c r="Y4" s="53"/>
      <c r="Z4" s="53"/>
      <c r="AA4" s="53"/>
      <c r="AB4" s="53"/>
      <c r="AC4" s="53"/>
      <c r="AD4" s="53"/>
      <c r="AE4" s="53"/>
      <c r="AF4" s="53"/>
      <c r="AG4" s="53"/>
      <c r="AH4" s="53"/>
      <c r="AI4" s="53"/>
      <c r="AJ4" s="53"/>
      <c r="AK4" s="53"/>
      <c r="AL4" s="53"/>
      <c r="AM4" s="53"/>
      <c r="AN4" s="53"/>
      <c r="AO4" s="53"/>
      <c r="AP4" s="53"/>
      <c r="AQ4" s="53"/>
      <c r="AR4" s="53"/>
      <c r="AS4" s="53"/>
      <c r="AT4" s="53"/>
      <c r="AU4" s="53"/>
      <c r="AV4" s="53"/>
      <c r="AW4" s="53"/>
      <c r="AX4" s="53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  <c r="CQ4" s="53"/>
      <c r="CR4" s="53"/>
      <c r="CS4" s="53"/>
      <c r="CT4" s="53"/>
      <c r="CU4" s="53"/>
      <c r="CV4" s="53"/>
      <c r="CW4" s="53"/>
      <c r="CX4" s="53"/>
      <c r="CY4" s="53"/>
      <c r="CZ4" s="53"/>
      <c r="DA4" s="53"/>
      <c r="DB4" s="53"/>
      <c r="DC4" s="53"/>
      <c r="DD4" s="53"/>
      <c r="DE4" s="53"/>
      <c r="DF4" s="53"/>
      <c r="DG4" s="53"/>
      <c r="DH4" s="53"/>
      <c r="DI4" s="53"/>
      <c r="DJ4" s="53"/>
      <c r="DK4" s="53"/>
      <c r="DL4" s="53"/>
      <c r="DM4" s="53"/>
      <c r="DN4" s="53"/>
      <c r="DO4" s="53"/>
      <c r="DP4" s="53"/>
      <c r="DQ4" s="53"/>
      <c r="DR4" s="53"/>
      <c r="DS4" s="53"/>
      <c r="DT4" s="53"/>
      <c r="DU4" s="53"/>
      <c r="DV4" s="53"/>
      <c r="DW4" s="53"/>
      <c r="DX4" s="53"/>
      <c r="DY4" s="53"/>
      <c r="DZ4" s="53"/>
      <c r="EA4" s="53"/>
      <c r="EB4" s="53"/>
      <c r="EC4" s="53"/>
    </row>
    <row r="5" spans="1:133" ht="15.75">
      <c r="A5" s="54" t="s">
        <v>18</v>
      </c>
      <c r="B5" s="55"/>
      <c r="C5" s="55"/>
      <c r="D5" s="56">
        <f t="shared" ref="D5:M5" si="0">SUM(D6:D10)</f>
        <v>1733440</v>
      </c>
      <c r="E5" s="56">
        <f t="shared" si="0"/>
        <v>0</v>
      </c>
      <c r="F5" s="56">
        <f t="shared" si="0"/>
        <v>0</v>
      </c>
      <c r="G5" s="56">
        <f t="shared" si="0"/>
        <v>0</v>
      </c>
      <c r="H5" s="56">
        <f t="shared" si="0"/>
        <v>0</v>
      </c>
      <c r="I5" s="56">
        <f t="shared" si="0"/>
        <v>0</v>
      </c>
      <c r="J5" s="56">
        <f t="shared" si="0"/>
        <v>0</v>
      </c>
      <c r="K5" s="56">
        <f t="shared" si="0"/>
        <v>0</v>
      </c>
      <c r="L5" s="56">
        <f t="shared" si="0"/>
        <v>0</v>
      </c>
      <c r="M5" s="56">
        <f t="shared" si="0"/>
        <v>0</v>
      </c>
      <c r="N5" s="57">
        <f t="shared" ref="N5:N28" si="1">SUM(D5:M5)</f>
        <v>1733440</v>
      </c>
      <c r="O5" s="58">
        <f t="shared" ref="O5:O28" si="2">(N5/O$30)</f>
        <v>621.97344815213489</v>
      </c>
      <c r="P5" s="59"/>
    </row>
    <row r="6" spans="1:133">
      <c r="A6" s="61"/>
      <c r="B6" s="62">
        <v>511</v>
      </c>
      <c r="C6" s="63" t="s">
        <v>19</v>
      </c>
      <c r="D6" s="64">
        <v>146630</v>
      </c>
      <c r="E6" s="64">
        <v>0</v>
      </c>
      <c r="F6" s="64">
        <v>0</v>
      </c>
      <c r="G6" s="64">
        <v>0</v>
      </c>
      <c r="H6" s="64">
        <v>0</v>
      </c>
      <c r="I6" s="64">
        <v>0</v>
      </c>
      <c r="J6" s="64">
        <v>0</v>
      </c>
      <c r="K6" s="64">
        <v>0</v>
      </c>
      <c r="L6" s="64">
        <v>0</v>
      </c>
      <c r="M6" s="64">
        <v>0</v>
      </c>
      <c r="N6" s="64">
        <f t="shared" si="1"/>
        <v>146630</v>
      </c>
      <c r="O6" s="65">
        <f t="shared" si="2"/>
        <v>52.612127735916758</v>
      </c>
      <c r="P6" s="66"/>
    </row>
    <row r="7" spans="1:133">
      <c r="A7" s="61"/>
      <c r="B7" s="62">
        <v>512</v>
      </c>
      <c r="C7" s="63" t="s">
        <v>40</v>
      </c>
      <c r="D7" s="64">
        <v>144977</v>
      </c>
      <c r="E7" s="64">
        <v>0</v>
      </c>
      <c r="F7" s="64">
        <v>0</v>
      </c>
      <c r="G7" s="64">
        <v>0</v>
      </c>
      <c r="H7" s="64">
        <v>0</v>
      </c>
      <c r="I7" s="64">
        <v>0</v>
      </c>
      <c r="J7" s="64">
        <v>0</v>
      </c>
      <c r="K7" s="64">
        <v>0</v>
      </c>
      <c r="L7" s="64">
        <v>0</v>
      </c>
      <c r="M7" s="64">
        <v>0</v>
      </c>
      <c r="N7" s="64">
        <f t="shared" si="1"/>
        <v>144977</v>
      </c>
      <c r="O7" s="65">
        <f t="shared" si="2"/>
        <v>52.019016864011483</v>
      </c>
      <c r="P7" s="66"/>
    </row>
    <row r="8" spans="1:133">
      <c r="A8" s="61"/>
      <c r="B8" s="62">
        <v>513</v>
      </c>
      <c r="C8" s="63" t="s">
        <v>20</v>
      </c>
      <c r="D8" s="64">
        <v>525934</v>
      </c>
      <c r="E8" s="64">
        <v>0</v>
      </c>
      <c r="F8" s="64">
        <v>0</v>
      </c>
      <c r="G8" s="64">
        <v>0</v>
      </c>
      <c r="H8" s="64">
        <v>0</v>
      </c>
      <c r="I8" s="64">
        <v>0</v>
      </c>
      <c r="J8" s="64">
        <v>0</v>
      </c>
      <c r="K8" s="64">
        <v>0</v>
      </c>
      <c r="L8" s="64">
        <v>0</v>
      </c>
      <c r="M8" s="64">
        <v>0</v>
      </c>
      <c r="N8" s="64">
        <f t="shared" si="1"/>
        <v>525934</v>
      </c>
      <c r="O8" s="65">
        <f t="shared" si="2"/>
        <v>188.7097237172587</v>
      </c>
      <c r="P8" s="66"/>
    </row>
    <row r="9" spans="1:133">
      <c r="A9" s="61"/>
      <c r="B9" s="62">
        <v>514</v>
      </c>
      <c r="C9" s="63" t="s">
        <v>21</v>
      </c>
      <c r="D9" s="64">
        <v>99323</v>
      </c>
      <c r="E9" s="64">
        <v>0</v>
      </c>
      <c r="F9" s="64">
        <v>0</v>
      </c>
      <c r="G9" s="64">
        <v>0</v>
      </c>
      <c r="H9" s="64">
        <v>0</v>
      </c>
      <c r="I9" s="64">
        <v>0</v>
      </c>
      <c r="J9" s="64">
        <v>0</v>
      </c>
      <c r="K9" s="64">
        <v>0</v>
      </c>
      <c r="L9" s="64">
        <v>0</v>
      </c>
      <c r="M9" s="64">
        <v>0</v>
      </c>
      <c r="N9" s="64">
        <f t="shared" si="1"/>
        <v>99323</v>
      </c>
      <c r="O9" s="65">
        <f t="shared" si="2"/>
        <v>35.63796196627198</v>
      </c>
      <c r="P9" s="66"/>
    </row>
    <row r="10" spans="1:133">
      <c r="A10" s="61"/>
      <c r="B10" s="62">
        <v>519</v>
      </c>
      <c r="C10" s="63" t="s">
        <v>55</v>
      </c>
      <c r="D10" s="64">
        <v>816576</v>
      </c>
      <c r="E10" s="64">
        <v>0</v>
      </c>
      <c r="F10" s="64">
        <v>0</v>
      </c>
      <c r="G10" s="64">
        <v>0</v>
      </c>
      <c r="H10" s="64">
        <v>0</v>
      </c>
      <c r="I10" s="64">
        <v>0</v>
      </c>
      <c r="J10" s="64">
        <v>0</v>
      </c>
      <c r="K10" s="64">
        <v>0</v>
      </c>
      <c r="L10" s="64">
        <v>0</v>
      </c>
      <c r="M10" s="64">
        <v>0</v>
      </c>
      <c r="N10" s="64">
        <f t="shared" si="1"/>
        <v>816576</v>
      </c>
      <c r="O10" s="65">
        <f t="shared" si="2"/>
        <v>292.99461786867602</v>
      </c>
      <c r="P10" s="66"/>
    </row>
    <row r="11" spans="1:133" ht="15.75">
      <c r="A11" s="67" t="s">
        <v>22</v>
      </c>
      <c r="B11" s="68"/>
      <c r="C11" s="69"/>
      <c r="D11" s="70">
        <f t="shared" ref="D11:M11" si="3">SUM(D12:D14)</f>
        <v>1387714</v>
      </c>
      <c r="E11" s="70">
        <f t="shared" si="3"/>
        <v>0</v>
      </c>
      <c r="F11" s="70">
        <f t="shared" si="3"/>
        <v>0</v>
      </c>
      <c r="G11" s="70">
        <f t="shared" si="3"/>
        <v>0</v>
      </c>
      <c r="H11" s="70">
        <f t="shared" si="3"/>
        <v>0</v>
      </c>
      <c r="I11" s="70">
        <f t="shared" si="3"/>
        <v>0</v>
      </c>
      <c r="J11" s="70">
        <f t="shared" si="3"/>
        <v>0</v>
      </c>
      <c r="K11" s="70">
        <f t="shared" si="3"/>
        <v>14226</v>
      </c>
      <c r="L11" s="70">
        <f t="shared" si="3"/>
        <v>0</v>
      </c>
      <c r="M11" s="70">
        <f t="shared" si="3"/>
        <v>0</v>
      </c>
      <c r="N11" s="71">
        <f t="shared" si="1"/>
        <v>1401940</v>
      </c>
      <c r="O11" s="72">
        <f t="shared" si="2"/>
        <v>503.02834589163973</v>
      </c>
      <c r="P11" s="73"/>
    </row>
    <row r="12" spans="1:133">
      <c r="A12" s="61"/>
      <c r="B12" s="62">
        <v>521</v>
      </c>
      <c r="C12" s="63" t="s">
        <v>23</v>
      </c>
      <c r="D12" s="64">
        <v>1014256</v>
      </c>
      <c r="E12" s="64">
        <v>0</v>
      </c>
      <c r="F12" s="64">
        <v>0</v>
      </c>
      <c r="G12" s="64">
        <v>0</v>
      </c>
      <c r="H12" s="64">
        <v>0</v>
      </c>
      <c r="I12" s="64">
        <v>0</v>
      </c>
      <c r="J12" s="64">
        <v>0</v>
      </c>
      <c r="K12" s="64">
        <v>0</v>
      </c>
      <c r="L12" s="64">
        <v>0</v>
      </c>
      <c r="M12" s="64">
        <v>0</v>
      </c>
      <c r="N12" s="64">
        <f t="shared" si="1"/>
        <v>1014256</v>
      </c>
      <c r="O12" s="65">
        <f t="shared" si="2"/>
        <v>363.92393254395409</v>
      </c>
      <c r="P12" s="66"/>
    </row>
    <row r="13" spans="1:133">
      <c r="A13" s="61"/>
      <c r="B13" s="62">
        <v>522</v>
      </c>
      <c r="C13" s="63" t="s">
        <v>24</v>
      </c>
      <c r="D13" s="64">
        <v>109965</v>
      </c>
      <c r="E13" s="64">
        <v>0</v>
      </c>
      <c r="F13" s="64">
        <v>0</v>
      </c>
      <c r="G13" s="64">
        <v>0</v>
      </c>
      <c r="H13" s="64">
        <v>0</v>
      </c>
      <c r="I13" s="64">
        <v>0</v>
      </c>
      <c r="J13" s="64">
        <v>0</v>
      </c>
      <c r="K13" s="64">
        <v>14226</v>
      </c>
      <c r="L13" s="64">
        <v>0</v>
      </c>
      <c r="M13" s="64">
        <v>0</v>
      </c>
      <c r="N13" s="64">
        <f t="shared" si="1"/>
        <v>124191</v>
      </c>
      <c r="O13" s="65">
        <f t="shared" si="2"/>
        <v>44.560818083961252</v>
      </c>
      <c r="P13" s="66"/>
    </row>
    <row r="14" spans="1:133">
      <c r="A14" s="61"/>
      <c r="B14" s="62">
        <v>524</v>
      </c>
      <c r="C14" s="63" t="s">
        <v>25</v>
      </c>
      <c r="D14" s="64">
        <v>263493</v>
      </c>
      <c r="E14" s="64">
        <v>0</v>
      </c>
      <c r="F14" s="64">
        <v>0</v>
      </c>
      <c r="G14" s="64">
        <v>0</v>
      </c>
      <c r="H14" s="64">
        <v>0</v>
      </c>
      <c r="I14" s="64">
        <v>0</v>
      </c>
      <c r="J14" s="64">
        <v>0</v>
      </c>
      <c r="K14" s="64">
        <v>0</v>
      </c>
      <c r="L14" s="64">
        <v>0</v>
      </c>
      <c r="M14" s="64">
        <v>0</v>
      </c>
      <c r="N14" s="64">
        <f t="shared" si="1"/>
        <v>263493</v>
      </c>
      <c r="O14" s="65">
        <f t="shared" si="2"/>
        <v>94.543595263724441</v>
      </c>
      <c r="P14" s="66"/>
    </row>
    <row r="15" spans="1:133" ht="15.75">
      <c r="A15" s="67" t="s">
        <v>26</v>
      </c>
      <c r="B15" s="68"/>
      <c r="C15" s="69"/>
      <c r="D15" s="70">
        <f t="shared" ref="D15:M15" si="4">SUM(D16:D19)</f>
        <v>0</v>
      </c>
      <c r="E15" s="70">
        <f t="shared" si="4"/>
        <v>0</v>
      </c>
      <c r="F15" s="70">
        <f t="shared" si="4"/>
        <v>0</v>
      </c>
      <c r="G15" s="70">
        <f t="shared" si="4"/>
        <v>0</v>
      </c>
      <c r="H15" s="70">
        <f t="shared" si="4"/>
        <v>0</v>
      </c>
      <c r="I15" s="70">
        <f t="shared" si="4"/>
        <v>2734067</v>
      </c>
      <c r="J15" s="70">
        <f t="shared" si="4"/>
        <v>0</v>
      </c>
      <c r="K15" s="70">
        <f t="shared" si="4"/>
        <v>0</v>
      </c>
      <c r="L15" s="70">
        <f t="shared" si="4"/>
        <v>0</v>
      </c>
      <c r="M15" s="70">
        <f t="shared" si="4"/>
        <v>0</v>
      </c>
      <c r="N15" s="71">
        <f t="shared" si="1"/>
        <v>2734067</v>
      </c>
      <c r="O15" s="72">
        <f t="shared" si="2"/>
        <v>981.00717617509872</v>
      </c>
      <c r="P15" s="73"/>
    </row>
    <row r="16" spans="1:133">
      <c r="A16" s="61"/>
      <c r="B16" s="62">
        <v>533</v>
      </c>
      <c r="C16" s="63" t="s">
        <v>56</v>
      </c>
      <c r="D16" s="64">
        <v>0</v>
      </c>
      <c r="E16" s="64">
        <v>0</v>
      </c>
      <c r="F16" s="64">
        <v>0</v>
      </c>
      <c r="G16" s="64">
        <v>0</v>
      </c>
      <c r="H16" s="64">
        <v>0</v>
      </c>
      <c r="I16" s="64">
        <v>905781</v>
      </c>
      <c r="J16" s="64">
        <v>0</v>
      </c>
      <c r="K16" s="64">
        <v>0</v>
      </c>
      <c r="L16" s="64">
        <v>0</v>
      </c>
      <c r="M16" s="64">
        <v>0</v>
      </c>
      <c r="N16" s="64">
        <f t="shared" si="1"/>
        <v>905781</v>
      </c>
      <c r="O16" s="65">
        <f t="shared" si="2"/>
        <v>325.0021528525296</v>
      </c>
      <c r="P16" s="66"/>
    </row>
    <row r="17" spans="1:119">
      <c r="A17" s="61"/>
      <c r="B17" s="62">
        <v>534</v>
      </c>
      <c r="C17" s="63" t="s">
        <v>57</v>
      </c>
      <c r="D17" s="64">
        <v>0</v>
      </c>
      <c r="E17" s="64">
        <v>0</v>
      </c>
      <c r="F17" s="64">
        <v>0</v>
      </c>
      <c r="G17" s="64">
        <v>0</v>
      </c>
      <c r="H17" s="64">
        <v>0</v>
      </c>
      <c r="I17" s="64">
        <v>726190</v>
      </c>
      <c r="J17" s="64">
        <v>0</v>
      </c>
      <c r="K17" s="64">
        <v>0</v>
      </c>
      <c r="L17" s="64">
        <v>0</v>
      </c>
      <c r="M17" s="64">
        <v>0</v>
      </c>
      <c r="N17" s="64">
        <f t="shared" si="1"/>
        <v>726190</v>
      </c>
      <c r="O17" s="65">
        <f t="shared" si="2"/>
        <v>260.56332974524577</v>
      </c>
      <c r="P17" s="66"/>
    </row>
    <row r="18" spans="1:119">
      <c r="A18" s="61"/>
      <c r="B18" s="62">
        <v>535</v>
      </c>
      <c r="C18" s="63" t="s">
        <v>47</v>
      </c>
      <c r="D18" s="64">
        <v>0</v>
      </c>
      <c r="E18" s="64">
        <v>0</v>
      </c>
      <c r="F18" s="64">
        <v>0</v>
      </c>
      <c r="G18" s="64">
        <v>0</v>
      </c>
      <c r="H18" s="64">
        <v>0</v>
      </c>
      <c r="I18" s="64">
        <v>958957</v>
      </c>
      <c r="J18" s="64">
        <v>0</v>
      </c>
      <c r="K18" s="64">
        <v>0</v>
      </c>
      <c r="L18" s="64">
        <v>0</v>
      </c>
      <c r="M18" s="64">
        <v>0</v>
      </c>
      <c r="N18" s="64">
        <f t="shared" si="1"/>
        <v>958957</v>
      </c>
      <c r="O18" s="65">
        <f t="shared" si="2"/>
        <v>344.0821672048798</v>
      </c>
      <c r="P18" s="66"/>
    </row>
    <row r="19" spans="1:119">
      <c r="A19" s="61"/>
      <c r="B19" s="62">
        <v>536</v>
      </c>
      <c r="C19" s="63" t="s">
        <v>58</v>
      </c>
      <c r="D19" s="64">
        <v>0</v>
      </c>
      <c r="E19" s="64">
        <v>0</v>
      </c>
      <c r="F19" s="64">
        <v>0</v>
      </c>
      <c r="G19" s="64">
        <v>0</v>
      </c>
      <c r="H19" s="64">
        <v>0</v>
      </c>
      <c r="I19" s="64">
        <v>143139</v>
      </c>
      <c r="J19" s="64">
        <v>0</v>
      </c>
      <c r="K19" s="64">
        <v>0</v>
      </c>
      <c r="L19" s="64">
        <v>0</v>
      </c>
      <c r="M19" s="64">
        <v>0</v>
      </c>
      <c r="N19" s="64">
        <f t="shared" si="1"/>
        <v>143139</v>
      </c>
      <c r="O19" s="65">
        <f t="shared" si="2"/>
        <v>51.35952637244349</v>
      </c>
      <c r="P19" s="66"/>
    </row>
    <row r="20" spans="1:119" ht="15.75">
      <c r="A20" s="67" t="s">
        <v>29</v>
      </c>
      <c r="B20" s="68"/>
      <c r="C20" s="69"/>
      <c r="D20" s="70">
        <f t="shared" ref="D20:M20" si="5">SUM(D21:D21)</f>
        <v>1304114</v>
      </c>
      <c r="E20" s="70">
        <f t="shared" si="5"/>
        <v>0</v>
      </c>
      <c r="F20" s="70">
        <f t="shared" si="5"/>
        <v>0</v>
      </c>
      <c r="G20" s="70">
        <f t="shared" si="5"/>
        <v>0</v>
      </c>
      <c r="H20" s="70">
        <f t="shared" si="5"/>
        <v>0</v>
      </c>
      <c r="I20" s="70">
        <f t="shared" si="5"/>
        <v>0</v>
      </c>
      <c r="J20" s="70">
        <f t="shared" si="5"/>
        <v>0</v>
      </c>
      <c r="K20" s="70">
        <f t="shared" si="5"/>
        <v>0</v>
      </c>
      <c r="L20" s="70">
        <f t="shared" si="5"/>
        <v>0</v>
      </c>
      <c r="M20" s="70">
        <f t="shared" si="5"/>
        <v>0</v>
      </c>
      <c r="N20" s="70">
        <f t="shared" si="1"/>
        <v>1304114</v>
      </c>
      <c r="O20" s="72">
        <f t="shared" si="2"/>
        <v>467.9275206315034</v>
      </c>
      <c r="P20" s="73"/>
    </row>
    <row r="21" spans="1:119">
      <c r="A21" s="61"/>
      <c r="B21" s="62">
        <v>541</v>
      </c>
      <c r="C21" s="63" t="s">
        <v>59</v>
      </c>
      <c r="D21" s="64">
        <v>1304114</v>
      </c>
      <c r="E21" s="64">
        <v>0</v>
      </c>
      <c r="F21" s="64">
        <v>0</v>
      </c>
      <c r="G21" s="64">
        <v>0</v>
      </c>
      <c r="H21" s="64">
        <v>0</v>
      </c>
      <c r="I21" s="64">
        <v>0</v>
      </c>
      <c r="J21" s="64">
        <v>0</v>
      </c>
      <c r="K21" s="64">
        <v>0</v>
      </c>
      <c r="L21" s="64">
        <v>0</v>
      </c>
      <c r="M21" s="64">
        <v>0</v>
      </c>
      <c r="N21" s="64">
        <f t="shared" si="1"/>
        <v>1304114</v>
      </c>
      <c r="O21" s="65">
        <f t="shared" si="2"/>
        <v>467.9275206315034</v>
      </c>
      <c r="P21" s="66"/>
    </row>
    <row r="22" spans="1:119" ht="15.75">
      <c r="A22" s="67" t="s">
        <v>60</v>
      </c>
      <c r="B22" s="68"/>
      <c r="C22" s="69"/>
      <c r="D22" s="70">
        <f t="shared" ref="D22:M22" si="6">SUM(D23:D23)</f>
        <v>0</v>
      </c>
      <c r="E22" s="70">
        <f t="shared" si="6"/>
        <v>3996</v>
      </c>
      <c r="F22" s="70">
        <f t="shared" si="6"/>
        <v>0</v>
      </c>
      <c r="G22" s="70">
        <f t="shared" si="6"/>
        <v>0</v>
      </c>
      <c r="H22" s="70">
        <f t="shared" si="6"/>
        <v>0</v>
      </c>
      <c r="I22" s="70">
        <f t="shared" si="6"/>
        <v>0</v>
      </c>
      <c r="J22" s="70">
        <f t="shared" si="6"/>
        <v>0</v>
      </c>
      <c r="K22" s="70">
        <f t="shared" si="6"/>
        <v>0</v>
      </c>
      <c r="L22" s="70">
        <f t="shared" si="6"/>
        <v>0</v>
      </c>
      <c r="M22" s="70">
        <f t="shared" si="6"/>
        <v>0</v>
      </c>
      <c r="N22" s="70">
        <f t="shared" si="1"/>
        <v>3996</v>
      </c>
      <c r="O22" s="72">
        <f t="shared" si="2"/>
        <v>1.433799784714747</v>
      </c>
      <c r="P22" s="73"/>
    </row>
    <row r="23" spans="1:119">
      <c r="A23" s="61"/>
      <c r="B23" s="62">
        <v>559</v>
      </c>
      <c r="C23" s="63" t="s">
        <v>61</v>
      </c>
      <c r="D23" s="64">
        <v>0</v>
      </c>
      <c r="E23" s="64">
        <v>3996</v>
      </c>
      <c r="F23" s="64">
        <v>0</v>
      </c>
      <c r="G23" s="64">
        <v>0</v>
      </c>
      <c r="H23" s="64">
        <v>0</v>
      </c>
      <c r="I23" s="64">
        <v>0</v>
      </c>
      <c r="J23" s="64">
        <v>0</v>
      </c>
      <c r="K23" s="64">
        <v>0</v>
      </c>
      <c r="L23" s="64">
        <v>0</v>
      </c>
      <c r="M23" s="64">
        <v>0</v>
      </c>
      <c r="N23" s="64">
        <f t="shared" si="1"/>
        <v>3996</v>
      </c>
      <c r="O23" s="65">
        <f t="shared" si="2"/>
        <v>1.433799784714747</v>
      </c>
      <c r="P23" s="66"/>
    </row>
    <row r="24" spans="1:119" ht="15.75">
      <c r="A24" s="67" t="s">
        <v>48</v>
      </c>
      <c r="B24" s="68"/>
      <c r="C24" s="69"/>
      <c r="D24" s="70">
        <f t="shared" ref="D24:M24" si="7">SUM(D25:D25)</f>
        <v>161782</v>
      </c>
      <c r="E24" s="70">
        <f t="shared" si="7"/>
        <v>0</v>
      </c>
      <c r="F24" s="70">
        <f t="shared" si="7"/>
        <v>0</v>
      </c>
      <c r="G24" s="70">
        <f t="shared" si="7"/>
        <v>0</v>
      </c>
      <c r="H24" s="70">
        <f t="shared" si="7"/>
        <v>0</v>
      </c>
      <c r="I24" s="70">
        <f t="shared" si="7"/>
        <v>0</v>
      </c>
      <c r="J24" s="70">
        <f t="shared" si="7"/>
        <v>0</v>
      </c>
      <c r="K24" s="70">
        <f t="shared" si="7"/>
        <v>0</v>
      </c>
      <c r="L24" s="70">
        <f t="shared" si="7"/>
        <v>0</v>
      </c>
      <c r="M24" s="70">
        <f t="shared" si="7"/>
        <v>0</v>
      </c>
      <c r="N24" s="70">
        <f t="shared" si="1"/>
        <v>161782</v>
      </c>
      <c r="O24" s="72">
        <f t="shared" si="2"/>
        <v>58.04879799067097</v>
      </c>
      <c r="P24" s="66"/>
    </row>
    <row r="25" spans="1:119">
      <c r="A25" s="61"/>
      <c r="B25" s="62">
        <v>572</v>
      </c>
      <c r="C25" s="63" t="s">
        <v>62</v>
      </c>
      <c r="D25" s="64">
        <v>161782</v>
      </c>
      <c r="E25" s="64">
        <v>0</v>
      </c>
      <c r="F25" s="64">
        <v>0</v>
      </c>
      <c r="G25" s="64">
        <v>0</v>
      </c>
      <c r="H25" s="64">
        <v>0</v>
      </c>
      <c r="I25" s="64">
        <v>0</v>
      </c>
      <c r="J25" s="64">
        <v>0</v>
      </c>
      <c r="K25" s="64">
        <v>0</v>
      </c>
      <c r="L25" s="64">
        <v>0</v>
      </c>
      <c r="M25" s="64">
        <v>0</v>
      </c>
      <c r="N25" s="64">
        <f t="shared" si="1"/>
        <v>161782</v>
      </c>
      <c r="O25" s="65">
        <f t="shared" si="2"/>
        <v>58.04879799067097</v>
      </c>
      <c r="P25" s="66"/>
    </row>
    <row r="26" spans="1:119" ht="15.75">
      <c r="A26" s="67" t="s">
        <v>63</v>
      </c>
      <c r="B26" s="68"/>
      <c r="C26" s="69"/>
      <c r="D26" s="70">
        <f t="shared" ref="D26:M26" si="8">SUM(D27:D27)</f>
        <v>3898</v>
      </c>
      <c r="E26" s="70">
        <f t="shared" si="8"/>
        <v>0</v>
      </c>
      <c r="F26" s="70">
        <f t="shared" si="8"/>
        <v>0</v>
      </c>
      <c r="G26" s="70">
        <f t="shared" si="8"/>
        <v>150000</v>
      </c>
      <c r="H26" s="70">
        <f t="shared" si="8"/>
        <v>0</v>
      </c>
      <c r="I26" s="70">
        <f t="shared" si="8"/>
        <v>0</v>
      </c>
      <c r="J26" s="70">
        <f t="shared" si="8"/>
        <v>0</v>
      </c>
      <c r="K26" s="70">
        <f t="shared" si="8"/>
        <v>0</v>
      </c>
      <c r="L26" s="70">
        <f t="shared" si="8"/>
        <v>0</v>
      </c>
      <c r="M26" s="70">
        <f t="shared" si="8"/>
        <v>0</v>
      </c>
      <c r="N26" s="70">
        <f t="shared" si="1"/>
        <v>153898</v>
      </c>
      <c r="O26" s="72">
        <f t="shared" si="2"/>
        <v>55.219949766774306</v>
      </c>
      <c r="P26" s="66"/>
    </row>
    <row r="27" spans="1:119" ht="15.75" thickBot="1">
      <c r="A27" s="61"/>
      <c r="B27" s="62">
        <v>581</v>
      </c>
      <c r="C27" s="63" t="s">
        <v>64</v>
      </c>
      <c r="D27" s="64">
        <v>3898</v>
      </c>
      <c r="E27" s="64">
        <v>0</v>
      </c>
      <c r="F27" s="64">
        <v>0</v>
      </c>
      <c r="G27" s="64">
        <v>150000</v>
      </c>
      <c r="H27" s="64">
        <v>0</v>
      </c>
      <c r="I27" s="64">
        <v>0</v>
      </c>
      <c r="J27" s="64">
        <v>0</v>
      </c>
      <c r="K27" s="64">
        <v>0</v>
      </c>
      <c r="L27" s="64">
        <v>0</v>
      </c>
      <c r="M27" s="64">
        <v>0</v>
      </c>
      <c r="N27" s="64">
        <f t="shared" si="1"/>
        <v>153898</v>
      </c>
      <c r="O27" s="65">
        <f t="shared" si="2"/>
        <v>55.219949766774306</v>
      </c>
      <c r="P27" s="66"/>
    </row>
    <row r="28" spans="1:119" ht="16.5" thickBot="1">
      <c r="A28" s="74" t="s">
        <v>10</v>
      </c>
      <c r="B28" s="75"/>
      <c r="C28" s="76"/>
      <c r="D28" s="77">
        <f>SUM(D5,D11,D15,D20,D22,D24,D26)</f>
        <v>4590948</v>
      </c>
      <c r="E28" s="77">
        <f t="shared" ref="E28:M28" si="9">SUM(E5,E11,E15,E20,E22,E24,E26)</f>
        <v>3996</v>
      </c>
      <c r="F28" s="77">
        <f t="shared" si="9"/>
        <v>0</v>
      </c>
      <c r="G28" s="77">
        <f t="shared" si="9"/>
        <v>150000</v>
      </c>
      <c r="H28" s="77">
        <f t="shared" si="9"/>
        <v>0</v>
      </c>
      <c r="I28" s="77">
        <f t="shared" si="9"/>
        <v>2734067</v>
      </c>
      <c r="J28" s="77">
        <f t="shared" si="9"/>
        <v>0</v>
      </c>
      <c r="K28" s="77">
        <f t="shared" si="9"/>
        <v>14226</v>
      </c>
      <c r="L28" s="77">
        <f t="shared" si="9"/>
        <v>0</v>
      </c>
      <c r="M28" s="77">
        <f t="shared" si="9"/>
        <v>0</v>
      </c>
      <c r="N28" s="77">
        <f t="shared" si="1"/>
        <v>7493237</v>
      </c>
      <c r="O28" s="78">
        <f t="shared" si="2"/>
        <v>2688.6390383925368</v>
      </c>
      <c r="P28" s="59"/>
      <c r="Q28" s="79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80"/>
      <c r="AR28" s="80"/>
      <c r="AS28" s="80"/>
      <c r="AT28" s="80"/>
      <c r="AU28" s="80"/>
      <c r="AV28" s="80"/>
      <c r="AW28" s="80"/>
      <c r="AX28" s="80"/>
      <c r="AY28" s="80"/>
      <c r="AZ28" s="80"/>
      <c r="BA28" s="80"/>
      <c r="BB28" s="80"/>
      <c r="BC28" s="80"/>
      <c r="BD28" s="80"/>
      <c r="BE28" s="80"/>
      <c r="BF28" s="80"/>
      <c r="BG28" s="80"/>
      <c r="BH28" s="80"/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/>
      <c r="BV28" s="80"/>
      <c r="BW28" s="80"/>
      <c r="BX28" s="80"/>
      <c r="BY28" s="80"/>
      <c r="BZ28" s="80"/>
      <c r="CA28" s="80"/>
      <c r="CB28" s="80"/>
      <c r="CC28" s="80"/>
      <c r="CD28" s="80"/>
      <c r="CE28" s="80"/>
      <c r="CF28" s="80"/>
      <c r="CG28" s="80"/>
      <c r="CH28" s="80"/>
      <c r="CI28" s="80"/>
      <c r="CJ28" s="80"/>
      <c r="CK28" s="80"/>
      <c r="CL28" s="80"/>
      <c r="CM28" s="80"/>
      <c r="CN28" s="80"/>
      <c r="CO28" s="80"/>
      <c r="CP28" s="80"/>
      <c r="CQ28" s="80"/>
      <c r="CR28" s="80"/>
      <c r="CS28" s="80"/>
      <c r="CT28" s="80"/>
      <c r="CU28" s="80"/>
      <c r="CV28" s="80"/>
      <c r="CW28" s="80"/>
      <c r="CX28" s="80"/>
      <c r="CY28" s="80"/>
      <c r="CZ28" s="80"/>
      <c r="DA28" s="80"/>
      <c r="DB28" s="80"/>
      <c r="DC28" s="80"/>
      <c r="DD28" s="80"/>
      <c r="DE28" s="80"/>
      <c r="DF28" s="80"/>
      <c r="DG28" s="80"/>
      <c r="DH28" s="80"/>
      <c r="DI28" s="80"/>
      <c r="DJ28" s="80"/>
      <c r="DK28" s="80"/>
      <c r="DL28" s="80"/>
      <c r="DM28" s="80"/>
      <c r="DN28" s="80"/>
      <c r="DO28" s="80"/>
    </row>
    <row r="29" spans="1:119">
      <c r="A29" s="81"/>
      <c r="B29" s="82"/>
      <c r="C29" s="82"/>
      <c r="D29" s="83"/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4"/>
    </row>
    <row r="30" spans="1:119">
      <c r="A30" s="85"/>
      <c r="B30" s="86"/>
      <c r="C30" s="86"/>
      <c r="D30" s="87"/>
      <c r="E30" s="87"/>
      <c r="F30" s="87"/>
      <c r="G30" s="87"/>
      <c r="H30" s="87"/>
      <c r="I30" s="87"/>
      <c r="J30" s="87"/>
      <c r="K30" s="87"/>
      <c r="L30" s="117" t="s">
        <v>65</v>
      </c>
      <c r="M30" s="117"/>
      <c r="N30" s="117"/>
      <c r="O30" s="88">
        <v>2787</v>
      </c>
    </row>
    <row r="31" spans="1:119">
      <c r="A31" s="118"/>
      <c r="B31" s="119"/>
      <c r="C31" s="119"/>
      <c r="D31" s="119"/>
      <c r="E31" s="119"/>
      <c r="F31" s="119"/>
      <c r="G31" s="119"/>
      <c r="H31" s="119"/>
      <c r="I31" s="119"/>
      <c r="J31" s="119"/>
      <c r="K31" s="119"/>
      <c r="L31" s="119"/>
      <c r="M31" s="119"/>
      <c r="N31" s="119"/>
      <c r="O31" s="120"/>
    </row>
    <row r="32" spans="1:119" ht="15.75" customHeight="1" thickBot="1">
      <c r="A32" s="121" t="s">
        <v>38</v>
      </c>
      <c r="B32" s="122"/>
      <c r="C32" s="122"/>
      <c r="D32" s="122"/>
      <c r="E32" s="122"/>
      <c r="F32" s="122"/>
      <c r="G32" s="122"/>
      <c r="H32" s="122"/>
      <c r="I32" s="122"/>
      <c r="J32" s="122"/>
      <c r="K32" s="122"/>
      <c r="L32" s="122"/>
      <c r="M32" s="122"/>
      <c r="N32" s="122"/>
      <c r="O32" s="123"/>
    </row>
  </sheetData>
  <mergeCells count="10">
    <mergeCell ref="L30:N30"/>
    <mergeCell ref="A31:O31"/>
    <mergeCell ref="A32:O32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6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32</vt:i4>
      </vt:variant>
    </vt:vector>
  </HeadingPairs>
  <TitlesOfParts>
    <vt:vector size="48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2007</vt:lpstr>
      <vt:lpstr>'2007'!Print_Area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'2007'!Print_Titles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2024-02-22T00:03:16Z</cp:lastPrinted>
  <dcterms:created xsi:type="dcterms:W3CDTF">2000-08-31T21:26:31Z</dcterms:created>
  <dcterms:modified xsi:type="dcterms:W3CDTF">2024-02-22T00:03:19Z</dcterms:modified>
</cp:coreProperties>
</file>