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3" sheetId="48" r:id="rId1"/>
    <sheet name="2022" sheetId="47" r:id="rId2"/>
    <sheet name="2021" sheetId="46" r:id="rId3"/>
    <sheet name="2020" sheetId="45" r:id="rId4"/>
    <sheet name="2019" sheetId="44" r:id="rId5"/>
    <sheet name="2018" sheetId="43" r:id="rId6"/>
    <sheet name="2017" sheetId="42" r:id="rId7"/>
    <sheet name="2016" sheetId="41" r:id="rId8"/>
    <sheet name="2015" sheetId="40" r:id="rId9"/>
    <sheet name="2014" sheetId="39" r:id="rId10"/>
    <sheet name="2013" sheetId="37" r:id="rId11"/>
    <sheet name="2012" sheetId="36" r:id="rId12"/>
    <sheet name="2011" sheetId="35" r:id="rId13"/>
    <sheet name="2010" sheetId="34" r:id="rId14"/>
    <sheet name="2009" sheetId="33" r:id="rId15"/>
    <sheet name="2008" sheetId="38" r:id="rId16"/>
  </sheets>
  <definedNames>
    <definedName name="_xlnm.Print_Area" localSheetId="15">'2008'!$A$1:$O$57</definedName>
    <definedName name="_xlnm.Print_Area" localSheetId="14">'2009'!$A$1:$O$51</definedName>
    <definedName name="_xlnm.Print_Area" localSheetId="13">'2010'!$A$1:$O$49</definedName>
    <definedName name="_xlnm.Print_Area" localSheetId="12">'2011'!$A$1:$O$55</definedName>
    <definedName name="_xlnm.Print_Area" localSheetId="11">'2012'!$A$1:$O$54</definedName>
    <definedName name="_xlnm.Print_Area" localSheetId="10">'2013'!$A$1:$O$53</definedName>
    <definedName name="_xlnm.Print_Area" localSheetId="9">'2014'!$A$1:$O$55</definedName>
    <definedName name="_xlnm.Print_Area" localSheetId="8">'2015'!$A$1:$O$54</definedName>
    <definedName name="_xlnm.Print_Area" localSheetId="7">'2016'!$A$1:$O$55</definedName>
    <definedName name="_xlnm.Print_Area" localSheetId="6">'2017'!$A$1:$O$57</definedName>
    <definedName name="_xlnm.Print_Area" localSheetId="5">'2018'!$A$1:$O$52</definedName>
    <definedName name="_xlnm.Print_Area" localSheetId="4">'2019'!$A$1:$O$51</definedName>
    <definedName name="_xlnm.Print_Area" localSheetId="3">'2020'!$A$1:$O$53</definedName>
    <definedName name="_xlnm.Print_Area" localSheetId="2">'2021'!$A$1:$P$52</definedName>
    <definedName name="_xlnm.Print_Area" localSheetId="1">'2022'!$A$1:$P$54</definedName>
    <definedName name="_xlnm.Print_Area" localSheetId="0">'2023'!$A$1:$P$56</definedName>
    <definedName name="_xlnm.Print_Titles" localSheetId="15">'2008'!$1:$4</definedName>
    <definedName name="_xlnm.Print_Titles" localSheetId="14">'2009'!$1:$4</definedName>
    <definedName name="_xlnm.Print_Titles" localSheetId="13">'2010'!$1:$4</definedName>
    <definedName name="_xlnm.Print_Titles" localSheetId="12">'2011'!$1:$4</definedName>
    <definedName name="_xlnm.Print_Titles" localSheetId="11">'2012'!$1:$4</definedName>
    <definedName name="_xlnm.Print_Titles" localSheetId="10">'2013'!$1:$4</definedName>
    <definedName name="_xlnm.Print_Titles" localSheetId="9">'2014'!$1:$4</definedName>
    <definedName name="_xlnm.Print_Titles" localSheetId="8">'2015'!$1:$4</definedName>
    <definedName name="_xlnm.Print_Titles" localSheetId="7">'2016'!$1:$4</definedName>
    <definedName name="_xlnm.Print_Titles" localSheetId="6">'2017'!$1:$4</definedName>
    <definedName name="_xlnm.Print_Titles" localSheetId="5">'2018'!$1:$4</definedName>
    <definedName name="_xlnm.Print_Titles" localSheetId="4">'2019'!$1:$4</definedName>
    <definedName name="_xlnm.Print_Titles" localSheetId="3">'2020'!$1:$4</definedName>
    <definedName name="_xlnm.Print_Titles" localSheetId="2">'2021'!$1:$4</definedName>
    <definedName name="_xlnm.Print_Titles" localSheetId="1">'2022'!$1:$4</definedName>
    <definedName name="_xlnm.Print_Titles" localSheetId="0">'2023'!$1:$4</definedName>
  </definedNames>
  <calcPr calcId="162913"/>
</workbook>
</file>

<file path=xl/calcChain.xml><?xml version="1.0" encoding="utf-8"?>
<calcChain xmlns="http://schemas.openxmlformats.org/spreadsheetml/2006/main">
  <c r="O51" i="48" l="1"/>
  <c r="P51" i="48" s="1"/>
  <c r="O50" i="48"/>
  <c r="P50" i="48" s="1"/>
  <c r="O49" i="48"/>
  <c r="P49" i="48" s="1"/>
  <c r="O48" i="48"/>
  <c r="P48" i="48" s="1"/>
  <c r="O47" i="48"/>
  <c r="P47" i="48" s="1"/>
  <c r="O46" i="48"/>
  <c r="P46" i="48" s="1"/>
  <c r="N45" i="48"/>
  <c r="M45" i="48"/>
  <c r="L45" i="48"/>
  <c r="K45" i="48"/>
  <c r="J45" i="48"/>
  <c r="I45" i="48"/>
  <c r="H45" i="48"/>
  <c r="G45" i="48"/>
  <c r="F45" i="48"/>
  <c r="E45" i="48"/>
  <c r="D45" i="48"/>
  <c r="O44" i="48"/>
  <c r="P44" i="48" s="1"/>
  <c r="O43" i="48"/>
  <c r="P43" i="48" s="1"/>
  <c r="O42" i="48"/>
  <c r="P42" i="48" s="1"/>
  <c r="O41" i="48"/>
  <c r="P41" i="48" s="1"/>
  <c r="O40" i="48"/>
  <c r="P40" i="48" s="1"/>
  <c r="O39" i="48"/>
  <c r="P39" i="48" s="1"/>
  <c r="N38" i="48"/>
  <c r="M38" i="48"/>
  <c r="L38" i="48"/>
  <c r="K38" i="48"/>
  <c r="J38" i="48"/>
  <c r="I38" i="48"/>
  <c r="H38" i="48"/>
  <c r="G38" i="48"/>
  <c r="F38" i="48"/>
  <c r="E38" i="48"/>
  <c r="D38" i="48"/>
  <c r="O37" i="48"/>
  <c r="P37" i="48" s="1"/>
  <c r="N36" i="48"/>
  <c r="M36" i="48"/>
  <c r="L36" i="48"/>
  <c r="K36" i="48"/>
  <c r="J36" i="48"/>
  <c r="I36" i="48"/>
  <c r="H36" i="48"/>
  <c r="G36" i="48"/>
  <c r="F36" i="48"/>
  <c r="E36" i="48"/>
  <c r="D36" i="48"/>
  <c r="O35" i="48"/>
  <c r="P35" i="48" s="1"/>
  <c r="O34" i="48"/>
  <c r="P34" i="48" s="1"/>
  <c r="O33" i="48"/>
  <c r="P33" i="48" s="1"/>
  <c r="O32" i="48"/>
  <c r="P32" i="48" s="1"/>
  <c r="O31" i="48"/>
  <c r="P31" i="48" s="1"/>
  <c r="O30" i="48"/>
  <c r="P30" i="48" s="1"/>
  <c r="O29" i="48"/>
  <c r="P29" i="48" s="1"/>
  <c r="N28" i="48"/>
  <c r="M28" i="48"/>
  <c r="L28" i="48"/>
  <c r="K28" i="48"/>
  <c r="J28" i="48"/>
  <c r="I28" i="48"/>
  <c r="H28" i="48"/>
  <c r="G28" i="48"/>
  <c r="F28" i="48"/>
  <c r="E28" i="48"/>
  <c r="D28" i="48"/>
  <c r="O27" i="48"/>
  <c r="P27" i="48" s="1"/>
  <c r="O26" i="48"/>
  <c r="P26" i="48" s="1"/>
  <c r="O25" i="48"/>
  <c r="P25" i="48" s="1"/>
  <c r="O24" i="48"/>
  <c r="P24" i="48" s="1"/>
  <c r="O23" i="48"/>
  <c r="P23" i="48" s="1"/>
  <c r="O22" i="48"/>
  <c r="P22" i="48" s="1"/>
  <c r="O21" i="48"/>
  <c r="P21" i="48" s="1"/>
  <c r="O20" i="48"/>
  <c r="P20" i="48" s="1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O13" i="48"/>
  <c r="P13" i="48" s="1"/>
  <c r="N12" i="48"/>
  <c r="M12" i="48"/>
  <c r="L12" i="48"/>
  <c r="K12" i="48"/>
  <c r="J12" i="48"/>
  <c r="I12" i="48"/>
  <c r="H12" i="48"/>
  <c r="G12" i="48"/>
  <c r="F12" i="48"/>
  <c r="E12" i="48"/>
  <c r="D12" i="48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36" i="48" l="1"/>
  <c r="P36" i="48" s="1"/>
  <c r="O45" i="48"/>
  <c r="P45" i="48" s="1"/>
  <c r="O38" i="48"/>
  <c r="P38" i="48" s="1"/>
  <c r="O28" i="48"/>
  <c r="P28" i="48" s="1"/>
  <c r="G52" i="48"/>
  <c r="O12" i="48"/>
  <c r="P12" i="48" s="1"/>
  <c r="K52" i="48"/>
  <c r="L52" i="48"/>
  <c r="J52" i="48"/>
  <c r="M52" i="48"/>
  <c r="D52" i="48"/>
  <c r="E52" i="48"/>
  <c r="F52" i="48"/>
  <c r="H52" i="48"/>
  <c r="I52" i="48"/>
  <c r="N52" i="48"/>
  <c r="O16" i="48"/>
  <c r="P16" i="48" s="1"/>
  <c r="O5" i="48"/>
  <c r="P5" i="48" s="1"/>
  <c r="O49" i="47"/>
  <c r="P49" i="47" s="1"/>
  <c r="O48" i="47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 s="1"/>
  <c r="N38" i="47"/>
  <c r="M38" i="47"/>
  <c r="L38" i="47"/>
  <c r="K38" i="47"/>
  <c r="J38" i="47"/>
  <c r="I38" i="47"/>
  <c r="H38" i="47"/>
  <c r="G38" i="47"/>
  <c r="F38" i="47"/>
  <c r="E38" i="47"/>
  <c r="D38" i="47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N16" i="47"/>
  <c r="M16" i="47"/>
  <c r="L16" i="47"/>
  <c r="K16" i="47"/>
  <c r="J16" i="47"/>
  <c r="I16" i="47"/>
  <c r="H16" i="47"/>
  <c r="G16" i="47"/>
  <c r="F16" i="47"/>
  <c r="E16" i="47"/>
  <c r="D16" i="47"/>
  <c r="O15" i="47"/>
  <c r="P15" i="47" s="1"/>
  <c r="O14" i="47"/>
  <c r="P14" i="47" s="1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2" i="48" l="1"/>
  <c r="P52" i="48" s="1"/>
  <c r="O47" i="47"/>
  <c r="P47" i="47" s="1"/>
  <c r="O40" i="47"/>
  <c r="P40" i="47" s="1"/>
  <c r="O38" i="47"/>
  <c r="P38" i="47" s="1"/>
  <c r="O30" i="47"/>
  <c r="P30" i="47" s="1"/>
  <c r="O16" i="47"/>
  <c r="P16" i="47" s="1"/>
  <c r="K50" i="47"/>
  <c r="L50" i="47"/>
  <c r="D50" i="47"/>
  <c r="J50" i="47"/>
  <c r="F50" i="47"/>
  <c r="G50" i="47"/>
  <c r="O12" i="47"/>
  <c r="P12" i="47" s="1"/>
  <c r="N50" i="47"/>
  <c r="E50" i="47"/>
  <c r="H50" i="47"/>
  <c r="I50" i="47"/>
  <c r="M50" i="47"/>
  <c r="O5" i="47"/>
  <c r="P5" i="47" s="1"/>
  <c r="O47" i="46"/>
  <c r="P47" i="46"/>
  <c r="N46" i="46"/>
  <c r="M46" i="46"/>
  <c r="L46" i="46"/>
  <c r="K46" i="46"/>
  <c r="J46" i="46"/>
  <c r="I46" i="46"/>
  <c r="H46" i="46"/>
  <c r="G46" i="46"/>
  <c r="O46" i="46" s="1"/>
  <c r="P46" i="46" s="1"/>
  <c r="F46" i="46"/>
  <c r="E46" i="46"/>
  <c r="D46" i="46"/>
  <c r="O45" i="46"/>
  <c r="P45" i="46" s="1"/>
  <c r="O44" i="46"/>
  <c r="P44" i="46" s="1"/>
  <c r="O43" i="46"/>
  <c r="P43" i="46" s="1"/>
  <c r="O42" i="46"/>
  <c r="P42" i="46" s="1"/>
  <c r="O41" i="46"/>
  <c r="P41" i="46" s="1"/>
  <c r="O40" i="46"/>
  <c r="P40" i="46"/>
  <c r="O39" i="46"/>
  <c r="P39" i="46" s="1"/>
  <c r="N38" i="46"/>
  <c r="M38" i="46"/>
  <c r="L38" i="46"/>
  <c r="K38" i="46"/>
  <c r="J38" i="46"/>
  <c r="I38" i="46"/>
  <c r="H38" i="46"/>
  <c r="O38" i="46" s="1"/>
  <c r="P38" i="46" s="1"/>
  <c r="G38" i="46"/>
  <c r="F38" i="46"/>
  <c r="E38" i="46"/>
  <c r="D38" i="46"/>
  <c r="O37" i="46"/>
  <c r="P37" i="46"/>
  <c r="N36" i="46"/>
  <c r="M36" i="46"/>
  <c r="L36" i="46"/>
  <c r="K36" i="46"/>
  <c r="J36" i="46"/>
  <c r="I36" i="46"/>
  <c r="O36" i="46" s="1"/>
  <c r="P36" i="46" s="1"/>
  <c r="H36" i="46"/>
  <c r="G36" i="46"/>
  <c r="F36" i="46"/>
  <c r="E36" i="46"/>
  <c r="D36" i="46"/>
  <c r="O35" i="46"/>
  <c r="P35" i="46" s="1"/>
  <c r="O34" i="46"/>
  <c r="P34" i="46" s="1"/>
  <c r="O33" i="46"/>
  <c r="P33" i="46" s="1"/>
  <c r="O32" i="46"/>
  <c r="P32" i="46" s="1"/>
  <c r="O31" i="46"/>
  <c r="P31" i="46"/>
  <c r="O30" i="46"/>
  <c r="P30" i="46" s="1"/>
  <c r="O29" i="46"/>
  <c r="P29" i="46" s="1"/>
  <c r="N28" i="46"/>
  <c r="M28" i="46"/>
  <c r="L28" i="46"/>
  <c r="K28" i="46"/>
  <c r="J28" i="46"/>
  <c r="O28" i="46" s="1"/>
  <c r="P28" i="46" s="1"/>
  <c r="I28" i="46"/>
  <c r="H28" i="46"/>
  <c r="G28" i="46"/>
  <c r="F28" i="46"/>
  <c r="E28" i="46"/>
  <c r="D28" i="46"/>
  <c r="O27" i="46"/>
  <c r="P27" i="46"/>
  <c r="O26" i="46"/>
  <c r="P26" i="46"/>
  <c r="O25" i="46"/>
  <c r="P25" i="46"/>
  <c r="O24" i="46"/>
  <c r="P24" i="46"/>
  <c r="O23" i="46"/>
  <c r="P23" i="46"/>
  <c r="O22" i="46"/>
  <c r="P22" i="46"/>
  <c r="O21" i="46"/>
  <c r="P21" i="46"/>
  <c r="O20" i="46"/>
  <c r="P20" i="46"/>
  <c r="O19" i="46"/>
  <c r="P19" i="46"/>
  <c r="O18" i="46"/>
  <c r="P18" i="46"/>
  <c r="N17" i="46"/>
  <c r="M17" i="46"/>
  <c r="L17" i="46"/>
  <c r="K17" i="46"/>
  <c r="J17" i="46"/>
  <c r="I17" i="46"/>
  <c r="H17" i="46"/>
  <c r="G17" i="46"/>
  <c r="F17" i="46"/>
  <c r="E17" i="46"/>
  <c r="O17" i="46" s="1"/>
  <c r="P17" i="46" s="1"/>
  <c r="D17" i="46"/>
  <c r="O16" i="46"/>
  <c r="P16" i="46"/>
  <c r="O15" i="46"/>
  <c r="P15" i="46" s="1"/>
  <c r="O14" i="46"/>
  <c r="P14" i="46" s="1"/>
  <c r="N13" i="46"/>
  <c r="M13" i="46"/>
  <c r="L13" i="46"/>
  <c r="K13" i="46"/>
  <c r="J13" i="46"/>
  <c r="O13" i="46" s="1"/>
  <c r="P13" i="46" s="1"/>
  <c r="I13" i="46"/>
  <c r="H13" i="46"/>
  <c r="G13" i="46"/>
  <c r="F13" i="46"/>
  <c r="E13" i="46"/>
  <c r="D13" i="46"/>
  <c r="O12" i="46"/>
  <c r="P12" i="46"/>
  <c r="O11" i="46"/>
  <c r="P11" i="46"/>
  <c r="O10" i="46"/>
  <c r="P10" i="46"/>
  <c r="O9" i="46"/>
  <c r="P9" i="46"/>
  <c r="O8" i="46"/>
  <c r="P8" i="46"/>
  <c r="O7" i="46"/>
  <c r="P7" i="46"/>
  <c r="N29" i="45"/>
  <c r="O29" i="45"/>
  <c r="N30" i="45"/>
  <c r="O30" i="45" s="1"/>
  <c r="N31" i="45"/>
  <c r="O31" i="45"/>
  <c r="N32" i="45"/>
  <c r="O32" i="45"/>
  <c r="N33" i="45"/>
  <c r="O33" i="45"/>
  <c r="N48" i="45"/>
  <c r="O48" i="45"/>
  <c r="N47" i="45"/>
  <c r="O47" i="45"/>
  <c r="M46" i="45"/>
  <c r="L46" i="45"/>
  <c r="K46" i="45"/>
  <c r="J46" i="45"/>
  <c r="N46" i="45" s="1"/>
  <c r="O46" i="45" s="1"/>
  <c r="I46" i="45"/>
  <c r="H46" i="45"/>
  <c r="G46" i="45"/>
  <c r="F46" i="45"/>
  <c r="E46" i="45"/>
  <c r="D46" i="45"/>
  <c r="N45" i="45"/>
  <c r="O45" i="45"/>
  <c r="N44" i="45"/>
  <c r="O44" i="45" s="1"/>
  <c r="N43" i="45"/>
  <c r="O43" i="45"/>
  <c r="N42" i="45"/>
  <c r="O42" i="45"/>
  <c r="N41" i="45"/>
  <c r="O41" i="45"/>
  <c r="N40" i="45"/>
  <c r="O40" i="45"/>
  <c r="M39" i="45"/>
  <c r="L39" i="45"/>
  <c r="K39" i="45"/>
  <c r="J39" i="45"/>
  <c r="I39" i="45"/>
  <c r="H39" i="45"/>
  <c r="N39" i="45" s="1"/>
  <c r="O39" i="45" s="1"/>
  <c r="G39" i="45"/>
  <c r="F39" i="45"/>
  <c r="E39" i="45"/>
  <c r="D39" i="45"/>
  <c r="N38" i="45"/>
  <c r="O38" i="45"/>
  <c r="M37" i="45"/>
  <c r="L37" i="45"/>
  <c r="K37" i="45"/>
  <c r="J37" i="45"/>
  <c r="I37" i="45"/>
  <c r="H37" i="45"/>
  <c r="N37" i="45" s="1"/>
  <c r="O37" i="45" s="1"/>
  <c r="G37" i="45"/>
  <c r="F37" i="45"/>
  <c r="E37" i="45"/>
  <c r="D37" i="45"/>
  <c r="N36" i="45"/>
  <c r="O36" i="45"/>
  <c r="N35" i="45"/>
  <c r="O35" i="45"/>
  <c r="N34" i="45"/>
  <c r="O34" i="45" s="1"/>
  <c r="M28" i="45"/>
  <c r="L28" i="45"/>
  <c r="N28" i="45" s="1"/>
  <c r="O28" i="45" s="1"/>
  <c r="K28" i="45"/>
  <c r="J28" i="45"/>
  <c r="I28" i="45"/>
  <c r="H28" i="45"/>
  <c r="G28" i="45"/>
  <c r="F28" i="45"/>
  <c r="E28" i="45"/>
  <c r="D28" i="45"/>
  <c r="N27" i="45"/>
  <c r="O27" i="45" s="1"/>
  <c r="N26" i="45"/>
  <c r="O26" i="45"/>
  <c r="N25" i="45"/>
  <c r="O25" i="45"/>
  <c r="N24" i="45"/>
  <c r="O24" i="45"/>
  <c r="N23" i="45"/>
  <c r="O23" i="45"/>
  <c r="N22" i="45"/>
  <c r="O22" i="45"/>
  <c r="N21" i="45"/>
  <c r="O21" i="45" s="1"/>
  <c r="N20" i="45"/>
  <c r="O20" i="45"/>
  <c r="N19" i="45"/>
  <c r="O19" i="45"/>
  <c r="M18" i="45"/>
  <c r="L18" i="45"/>
  <c r="K18" i="45"/>
  <c r="J18" i="45"/>
  <c r="I18" i="45"/>
  <c r="H18" i="45"/>
  <c r="G18" i="45"/>
  <c r="F18" i="45"/>
  <c r="E18" i="45"/>
  <c r="D18" i="45"/>
  <c r="N18" i="45" s="1"/>
  <c r="O18" i="45" s="1"/>
  <c r="N17" i="45"/>
  <c r="O17" i="45"/>
  <c r="N16" i="45"/>
  <c r="O16" i="45"/>
  <c r="N15" i="45"/>
  <c r="O15" i="45"/>
  <c r="M14" i="45"/>
  <c r="L14" i="45"/>
  <c r="K14" i="45"/>
  <c r="J14" i="45"/>
  <c r="I14" i="45"/>
  <c r="H14" i="45"/>
  <c r="N14" i="45" s="1"/>
  <c r="O14" i="45" s="1"/>
  <c r="G14" i="45"/>
  <c r="F14" i="45"/>
  <c r="E14" i="45"/>
  <c r="D14" i="45"/>
  <c r="N13" i="45"/>
  <c r="O13" i="45"/>
  <c r="N12" i="45"/>
  <c r="O12" i="45"/>
  <c r="N11" i="45"/>
  <c r="O11" i="45" s="1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J49" i="45" s="1"/>
  <c r="I5" i="45"/>
  <c r="H5" i="45"/>
  <c r="G5" i="45"/>
  <c r="F5" i="45"/>
  <c r="E5" i="45"/>
  <c r="D5" i="45"/>
  <c r="N46" i="44"/>
  <c r="O46" i="44"/>
  <c r="N45" i="44"/>
  <c r="O45" i="44" s="1"/>
  <c r="M44" i="44"/>
  <c r="L44" i="44"/>
  <c r="N44" i="44" s="1"/>
  <c r="K44" i="44"/>
  <c r="J44" i="44"/>
  <c r="I44" i="44"/>
  <c r="H44" i="44"/>
  <c r="G44" i="44"/>
  <c r="F44" i="44"/>
  <c r="E44" i="44"/>
  <c r="D44" i="44"/>
  <c r="N43" i="44"/>
  <c r="O43" i="44" s="1"/>
  <c r="N42" i="44"/>
  <c r="O42" i="44"/>
  <c r="N41" i="44"/>
  <c r="O41" i="44"/>
  <c r="N40" i="44"/>
  <c r="O40" i="44"/>
  <c r="N39" i="44"/>
  <c r="O39" i="44"/>
  <c r="N38" i="44"/>
  <c r="O38" i="44"/>
  <c r="M37" i="44"/>
  <c r="L37" i="44"/>
  <c r="K37" i="44"/>
  <c r="J37" i="44"/>
  <c r="N37" i="44" s="1"/>
  <c r="O37" i="44" s="1"/>
  <c r="I37" i="44"/>
  <c r="H37" i="44"/>
  <c r="G37" i="44"/>
  <c r="F37" i="44"/>
  <c r="E37" i="44"/>
  <c r="D37" i="44"/>
  <c r="N36" i="44"/>
  <c r="O36" i="44"/>
  <c r="M35" i="44"/>
  <c r="L35" i="44"/>
  <c r="K35" i="44"/>
  <c r="J35" i="44"/>
  <c r="J47" i="44" s="1"/>
  <c r="I35" i="44"/>
  <c r="H35" i="44"/>
  <c r="G35" i="44"/>
  <c r="F35" i="44"/>
  <c r="E35" i="44"/>
  <c r="D35" i="44"/>
  <c r="N34" i="44"/>
  <c r="O34" i="44"/>
  <c r="N33" i="44"/>
  <c r="O33" i="44" s="1"/>
  <c r="N32" i="44"/>
  <c r="O32" i="44"/>
  <c r="N31" i="44"/>
  <c r="O31" i="44"/>
  <c r="N30" i="44"/>
  <c r="O30" i="44"/>
  <c r="N29" i="44"/>
  <c r="O29" i="44"/>
  <c r="N28" i="44"/>
  <c r="O28" i="44"/>
  <c r="N27" i="44"/>
  <c r="O27" i="44" s="1"/>
  <c r="M26" i="44"/>
  <c r="L26" i="44"/>
  <c r="N26" i="44" s="1"/>
  <c r="O26" i="44" s="1"/>
  <c r="K26" i="44"/>
  <c r="J26" i="44"/>
  <c r="I26" i="44"/>
  <c r="H26" i="44"/>
  <c r="G26" i="44"/>
  <c r="F26" i="44"/>
  <c r="E26" i="44"/>
  <c r="D26" i="44"/>
  <c r="N25" i="44"/>
  <c r="O25" i="44" s="1"/>
  <c r="N24" i="44"/>
  <c r="O24" i="44"/>
  <c r="N23" i="44"/>
  <c r="O23" i="44"/>
  <c r="N22" i="44"/>
  <c r="O22" i="44"/>
  <c r="N21" i="44"/>
  <c r="O21" i="44"/>
  <c r="N20" i="44"/>
  <c r="O20" i="44"/>
  <c r="N19" i="44"/>
  <c r="O19" i="44" s="1"/>
  <c r="M18" i="44"/>
  <c r="L18" i="44"/>
  <c r="L47" i="44" s="1"/>
  <c r="K18" i="44"/>
  <c r="J18" i="44"/>
  <c r="I18" i="44"/>
  <c r="H18" i="44"/>
  <c r="G18" i="44"/>
  <c r="F18" i="44"/>
  <c r="E18" i="44"/>
  <c r="D18" i="44"/>
  <c r="N17" i="44"/>
  <c r="O17" i="44" s="1"/>
  <c r="N16" i="44"/>
  <c r="O16" i="44"/>
  <c r="M15" i="44"/>
  <c r="L15" i="44"/>
  <c r="K15" i="44"/>
  <c r="J15" i="44"/>
  <c r="I15" i="44"/>
  <c r="H15" i="44"/>
  <c r="G15" i="44"/>
  <c r="F15" i="44"/>
  <c r="E15" i="44"/>
  <c r="D15" i="44"/>
  <c r="N14" i="44"/>
  <c r="O14" i="44"/>
  <c r="N13" i="44"/>
  <c r="O13" i="44"/>
  <c r="N12" i="44"/>
  <c r="O12" i="44"/>
  <c r="N11" i="44"/>
  <c r="O11" i="44"/>
  <c r="N10" i="44"/>
  <c r="O10" i="44"/>
  <c r="N9" i="44"/>
  <c r="O9" i="44" s="1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N5" i="44" s="1"/>
  <c r="O5" i="44" s="1"/>
  <c r="E5" i="44"/>
  <c r="D5" i="44"/>
  <c r="N47" i="43"/>
  <c r="O47" i="43"/>
  <c r="N46" i="43"/>
  <c r="O46" i="43"/>
  <c r="M45" i="43"/>
  <c r="L45" i="43"/>
  <c r="K45" i="43"/>
  <c r="J45" i="43"/>
  <c r="I45" i="43"/>
  <c r="H45" i="43"/>
  <c r="N45" i="43" s="1"/>
  <c r="O45" i="43" s="1"/>
  <c r="G45" i="43"/>
  <c r="F45" i="43"/>
  <c r="E45" i="43"/>
  <c r="D45" i="43"/>
  <c r="N44" i="43"/>
  <c r="O44" i="43"/>
  <c r="N43" i="43"/>
  <c r="O43" i="43"/>
  <c r="N42" i="43"/>
  <c r="O42" i="43" s="1"/>
  <c r="N41" i="43"/>
  <c r="O41" i="43"/>
  <c r="N40" i="43"/>
  <c r="O40" i="43"/>
  <c r="N39" i="43"/>
  <c r="O39" i="43"/>
  <c r="N38" i="43"/>
  <c r="O38" i="43"/>
  <c r="M37" i="43"/>
  <c r="L37" i="43"/>
  <c r="K37" i="43"/>
  <c r="J37" i="43"/>
  <c r="I37" i="43"/>
  <c r="H37" i="43"/>
  <c r="N37" i="43" s="1"/>
  <c r="O37" i="43" s="1"/>
  <c r="G37" i="43"/>
  <c r="F37" i="43"/>
  <c r="E37" i="43"/>
  <c r="D37" i="43"/>
  <c r="N36" i="43"/>
  <c r="O36" i="43"/>
  <c r="M35" i="43"/>
  <c r="L35" i="43"/>
  <c r="K35" i="43"/>
  <c r="J35" i="43"/>
  <c r="I35" i="43"/>
  <c r="H35" i="43"/>
  <c r="H48" i="43" s="1"/>
  <c r="G35" i="43"/>
  <c r="F35" i="43"/>
  <c r="E35" i="43"/>
  <c r="D35" i="43"/>
  <c r="N34" i="43"/>
  <c r="O34" i="43"/>
  <c r="N33" i="43"/>
  <c r="O33" i="43"/>
  <c r="N32" i="43"/>
  <c r="O32" i="43" s="1"/>
  <c r="N31" i="43"/>
  <c r="O31" i="43"/>
  <c r="N30" i="43"/>
  <c r="O30" i="43"/>
  <c r="N29" i="43"/>
  <c r="O29" i="43"/>
  <c r="N28" i="43"/>
  <c r="O28" i="43"/>
  <c r="N27" i="43"/>
  <c r="O27" i="43"/>
  <c r="N26" i="43"/>
  <c r="O26" i="43" s="1"/>
  <c r="M25" i="43"/>
  <c r="L25" i="43"/>
  <c r="K25" i="43"/>
  <c r="J25" i="43"/>
  <c r="I25" i="43"/>
  <c r="H25" i="43"/>
  <c r="N25" i="43" s="1"/>
  <c r="O25" i="43" s="1"/>
  <c r="G25" i="43"/>
  <c r="F25" i="43"/>
  <c r="E25" i="43"/>
  <c r="D25" i="43"/>
  <c r="N24" i="43"/>
  <c r="O24" i="43" s="1"/>
  <c r="N23" i="43"/>
  <c r="O23" i="43"/>
  <c r="N22" i="43"/>
  <c r="O22" i="43"/>
  <c r="N21" i="43"/>
  <c r="O21" i="43"/>
  <c r="N20" i="43"/>
  <c r="O20" i="43"/>
  <c r="N19" i="43"/>
  <c r="O19" i="43"/>
  <c r="M18" i="43"/>
  <c r="L18" i="43"/>
  <c r="K18" i="43"/>
  <c r="J18" i="43"/>
  <c r="J48" i="43" s="1"/>
  <c r="I18" i="43"/>
  <c r="H18" i="43"/>
  <c r="G18" i="43"/>
  <c r="F18" i="43"/>
  <c r="E18" i="43"/>
  <c r="D18" i="43"/>
  <c r="N17" i="43"/>
  <c r="O17" i="43"/>
  <c r="N16" i="43"/>
  <c r="O16" i="43" s="1"/>
  <c r="M15" i="43"/>
  <c r="L15" i="43"/>
  <c r="K15" i="43"/>
  <c r="J15" i="43"/>
  <c r="I15" i="43"/>
  <c r="H15" i="43"/>
  <c r="G15" i="43"/>
  <c r="F15" i="43"/>
  <c r="E15" i="43"/>
  <c r="D15" i="43"/>
  <c r="N14" i="43"/>
  <c r="O14" i="43" s="1"/>
  <c r="N13" i="43"/>
  <c r="O13" i="43"/>
  <c r="N12" i="43"/>
  <c r="O12" i="43"/>
  <c r="N11" i="43"/>
  <c r="O11" i="43"/>
  <c r="N10" i="43"/>
  <c r="O10" i="43"/>
  <c r="N9" i="43"/>
  <c r="O9" i="43"/>
  <c r="N8" i="43"/>
  <c r="O8" i="43" s="1"/>
  <c r="N7" i="43"/>
  <c r="O7" i="43"/>
  <c r="N6" i="43"/>
  <c r="O6" i="43"/>
  <c r="M5" i="43"/>
  <c r="L5" i="43"/>
  <c r="L48" i="43" s="1"/>
  <c r="K5" i="43"/>
  <c r="J5" i="43"/>
  <c r="I5" i="43"/>
  <c r="H5" i="43"/>
  <c r="G5" i="43"/>
  <c r="F5" i="43"/>
  <c r="E5" i="43"/>
  <c r="D5" i="43"/>
  <c r="N5" i="43" s="1"/>
  <c r="O5" i="43" s="1"/>
  <c r="N52" i="42"/>
  <c r="O52" i="42" s="1"/>
  <c r="N51" i="42"/>
  <c r="O51" i="42"/>
  <c r="N50" i="42"/>
  <c r="O50" i="42"/>
  <c r="M49" i="42"/>
  <c r="L49" i="42"/>
  <c r="K49" i="42"/>
  <c r="J49" i="42"/>
  <c r="I49" i="42"/>
  <c r="H49" i="42"/>
  <c r="G49" i="42"/>
  <c r="F49" i="42"/>
  <c r="E49" i="42"/>
  <c r="D49" i="42"/>
  <c r="N49" i="42" s="1"/>
  <c r="O49" i="42" s="1"/>
  <c r="N48" i="42"/>
  <c r="O48" i="42"/>
  <c r="N47" i="42"/>
  <c r="O47" i="42"/>
  <c r="N46" i="42"/>
  <c r="O46" i="42" s="1"/>
  <c r="N45" i="42"/>
  <c r="O45" i="42"/>
  <c r="N44" i="42"/>
  <c r="O44" i="42" s="1"/>
  <c r="N43" i="42"/>
  <c r="O43" i="42"/>
  <c r="N42" i="42"/>
  <c r="O42" i="42"/>
  <c r="M41" i="42"/>
  <c r="L41" i="42"/>
  <c r="K41" i="42"/>
  <c r="J41" i="42"/>
  <c r="I41" i="42"/>
  <c r="H41" i="42"/>
  <c r="G41" i="42"/>
  <c r="F41" i="42"/>
  <c r="E41" i="42"/>
  <c r="D41" i="42"/>
  <c r="N41" i="42" s="1"/>
  <c r="O41" i="42" s="1"/>
  <c r="N40" i="42"/>
  <c r="O40" i="42"/>
  <c r="M39" i="42"/>
  <c r="L39" i="42"/>
  <c r="K39" i="42"/>
  <c r="J39" i="42"/>
  <c r="I39" i="42"/>
  <c r="H39" i="42"/>
  <c r="G39" i="42"/>
  <c r="F39" i="42"/>
  <c r="E39" i="42"/>
  <c r="D39" i="42"/>
  <c r="N39" i="42" s="1"/>
  <c r="O39" i="42" s="1"/>
  <c r="N38" i="42"/>
  <c r="O38" i="42"/>
  <c r="N37" i="42"/>
  <c r="O37" i="42"/>
  <c r="N36" i="42"/>
  <c r="O36" i="42" s="1"/>
  <c r="N35" i="42"/>
  <c r="O35" i="42"/>
  <c r="N34" i="42"/>
  <c r="O34" i="42" s="1"/>
  <c r="N33" i="42"/>
  <c r="O33" i="42"/>
  <c r="N32" i="42"/>
  <c r="O32" i="42"/>
  <c r="N31" i="42"/>
  <c r="O31" i="42"/>
  <c r="N30" i="42"/>
  <c r="O30" i="42" s="1"/>
  <c r="N29" i="42"/>
  <c r="O29" i="42"/>
  <c r="M28" i="42"/>
  <c r="L28" i="42"/>
  <c r="K28" i="42"/>
  <c r="J28" i="42"/>
  <c r="J53" i="42" s="1"/>
  <c r="I28" i="42"/>
  <c r="H28" i="42"/>
  <c r="G28" i="42"/>
  <c r="F28" i="42"/>
  <c r="E28" i="42"/>
  <c r="D28" i="42"/>
  <c r="N27" i="42"/>
  <c r="O27" i="42"/>
  <c r="N26" i="42"/>
  <c r="O26" i="42" s="1"/>
  <c r="N25" i="42"/>
  <c r="O25" i="42"/>
  <c r="N24" i="42"/>
  <c r="O24" i="42"/>
  <c r="N23" i="42"/>
  <c r="O23" i="42"/>
  <c r="N22" i="42"/>
  <c r="O22" i="42" s="1"/>
  <c r="N21" i="42"/>
  <c r="O21" i="42"/>
  <c r="N20" i="42"/>
  <c r="O20" i="42" s="1"/>
  <c r="N19" i="42"/>
  <c r="O19" i="42"/>
  <c r="M18" i="42"/>
  <c r="L18" i="42"/>
  <c r="K18" i="42"/>
  <c r="J18" i="42"/>
  <c r="I18" i="42"/>
  <c r="H18" i="42"/>
  <c r="G18" i="42"/>
  <c r="F18" i="42"/>
  <c r="F53" i="42" s="1"/>
  <c r="E18" i="42"/>
  <c r="D18" i="42"/>
  <c r="N17" i="42"/>
  <c r="O17" i="42"/>
  <c r="N16" i="42"/>
  <c r="O16" i="42"/>
  <c r="M15" i="42"/>
  <c r="L15" i="42"/>
  <c r="K15" i="42"/>
  <c r="J15" i="42"/>
  <c r="I15" i="42"/>
  <c r="H15" i="42"/>
  <c r="G15" i="42"/>
  <c r="F15" i="42"/>
  <c r="E15" i="42"/>
  <c r="D15" i="42"/>
  <c r="N15" i="42" s="1"/>
  <c r="O15" i="42" s="1"/>
  <c r="N14" i="42"/>
  <c r="O14" i="42"/>
  <c r="N13" i="42"/>
  <c r="O13" i="42"/>
  <c r="N12" i="42"/>
  <c r="O12" i="42" s="1"/>
  <c r="N11" i="42"/>
  <c r="O11" i="42"/>
  <c r="N10" i="42"/>
  <c r="O10" i="42" s="1"/>
  <c r="N9" i="42"/>
  <c r="O9" i="42"/>
  <c r="N8" i="42"/>
  <c r="O8" i="42"/>
  <c r="N7" i="42"/>
  <c r="O7" i="42"/>
  <c r="N6" i="42"/>
  <c r="O6" i="42" s="1"/>
  <c r="M5" i="42"/>
  <c r="L5" i="42"/>
  <c r="L53" i="42" s="1"/>
  <c r="K5" i="42"/>
  <c r="J5" i="42"/>
  <c r="I5" i="42"/>
  <c r="H5" i="42"/>
  <c r="H53" i="42" s="1"/>
  <c r="G5" i="42"/>
  <c r="F5" i="42"/>
  <c r="E5" i="42"/>
  <c r="D5" i="42"/>
  <c r="N50" i="41"/>
  <c r="O50" i="41" s="1"/>
  <c r="N49" i="41"/>
  <c r="O49" i="41"/>
  <c r="M48" i="41"/>
  <c r="L48" i="41"/>
  <c r="K48" i="41"/>
  <c r="J48" i="41"/>
  <c r="N48" i="41" s="1"/>
  <c r="I48" i="41"/>
  <c r="H48" i="41"/>
  <c r="G48" i="41"/>
  <c r="F48" i="41"/>
  <c r="E48" i="41"/>
  <c r="D48" i="41"/>
  <c r="N47" i="41"/>
  <c r="O47" i="41"/>
  <c r="N46" i="41"/>
  <c r="O46" i="41" s="1"/>
  <c r="N45" i="41"/>
  <c r="O45" i="41"/>
  <c r="N44" i="41"/>
  <c r="O44" i="41"/>
  <c r="N43" i="41"/>
  <c r="O43" i="41"/>
  <c r="N42" i="41"/>
  <c r="O42" i="41" s="1"/>
  <c r="N41" i="41"/>
  <c r="O41" i="41"/>
  <c r="M40" i="41"/>
  <c r="L40" i="41"/>
  <c r="K40" i="41"/>
  <c r="J40" i="41"/>
  <c r="I40" i="41"/>
  <c r="H40" i="41"/>
  <c r="G40" i="41"/>
  <c r="F40" i="41"/>
  <c r="E40" i="41"/>
  <c r="D40" i="41"/>
  <c r="N39" i="41"/>
  <c r="O39" i="41"/>
  <c r="M38" i="41"/>
  <c r="L38" i="41"/>
  <c r="K38" i="41"/>
  <c r="J38" i="41"/>
  <c r="N38" i="41" s="1"/>
  <c r="O38" i="41" s="1"/>
  <c r="I38" i="41"/>
  <c r="H38" i="41"/>
  <c r="G38" i="41"/>
  <c r="F38" i="41"/>
  <c r="E38" i="41"/>
  <c r="D38" i="41"/>
  <c r="N37" i="41"/>
  <c r="O37" i="41"/>
  <c r="N36" i="41"/>
  <c r="O36" i="41" s="1"/>
  <c r="N35" i="41"/>
  <c r="O35" i="41"/>
  <c r="N34" i="41"/>
  <c r="O34" i="41"/>
  <c r="N33" i="41"/>
  <c r="O33" i="41"/>
  <c r="N32" i="41"/>
  <c r="O32" i="41" s="1"/>
  <c r="N31" i="41"/>
  <c r="O31" i="41"/>
  <c r="N30" i="41"/>
  <c r="O30" i="41" s="1"/>
  <c r="N29" i="41"/>
  <c r="O29" i="41"/>
  <c r="N28" i="41"/>
  <c r="O28" i="41"/>
  <c r="M27" i="41"/>
  <c r="L27" i="41"/>
  <c r="K27" i="41"/>
  <c r="J27" i="41"/>
  <c r="I27" i="41"/>
  <c r="H27" i="41"/>
  <c r="G27" i="41"/>
  <c r="F27" i="41"/>
  <c r="E27" i="41"/>
  <c r="D27" i="41"/>
  <c r="N27" i="41" s="1"/>
  <c r="O27" i="41" s="1"/>
  <c r="N26" i="41"/>
  <c r="O26" i="41"/>
  <c r="N25" i="41"/>
  <c r="O25" i="41"/>
  <c r="N24" i="41"/>
  <c r="O24" i="41" s="1"/>
  <c r="N23" i="41"/>
  <c r="O23" i="41"/>
  <c r="N22" i="41"/>
  <c r="O22" i="41" s="1"/>
  <c r="N21" i="41"/>
  <c r="O21" i="41"/>
  <c r="N20" i="41"/>
  <c r="O20" i="41"/>
  <c r="N19" i="41"/>
  <c r="O19" i="41"/>
  <c r="M18" i="41"/>
  <c r="L18" i="41"/>
  <c r="K18" i="41"/>
  <c r="J18" i="41"/>
  <c r="J51" i="41" s="1"/>
  <c r="I18" i="41"/>
  <c r="H18" i="41"/>
  <c r="G18" i="41"/>
  <c r="F18" i="41"/>
  <c r="F51" i="41" s="1"/>
  <c r="E18" i="41"/>
  <c r="D18" i="41"/>
  <c r="N17" i="41"/>
  <c r="O17" i="41"/>
  <c r="N16" i="41"/>
  <c r="O16" i="41" s="1"/>
  <c r="M15" i="41"/>
  <c r="L15" i="41"/>
  <c r="K15" i="41"/>
  <c r="J15" i="41"/>
  <c r="I15" i="41"/>
  <c r="H15" i="41"/>
  <c r="H51" i="41" s="1"/>
  <c r="G15" i="41"/>
  <c r="F15" i="41"/>
  <c r="E15" i="41"/>
  <c r="D15" i="41"/>
  <c r="N14" i="41"/>
  <c r="O14" i="41" s="1"/>
  <c r="N13" i="41"/>
  <c r="O13" i="41"/>
  <c r="N12" i="41"/>
  <c r="O12" i="41" s="1"/>
  <c r="N11" i="41"/>
  <c r="O11" i="41"/>
  <c r="N10" i="41"/>
  <c r="O10" i="41"/>
  <c r="N9" i="41"/>
  <c r="O9" i="41"/>
  <c r="N8" i="41"/>
  <c r="O8" i="41" s="1"/>
  <c r="N7" i="41"/>
  <c r="O7" i="41"/>
  <c r="N6" i="41"/>
  <c r="O6" i="41" s="1"/>
  <c r="M5" i="41"/>
  <c r="L5" i="41"/>
  <c r="L51" i="41" s="1"/>
  <c r="K5" i="41"/>
  <c r="J5" i="41"/>
  <c r="I5" i="41"/>
  <c r="H5" i="41"/>
  <c r="G5" i="41"/>
  <c r="F5" i="41"/>
  <c r="E5" i="41"/>
  <c r="D5" i="41"/>
  <c r="D51" i="41" s="1"/>
  <c r="N51" i="41" s="1"/>
  <c r="O51" i="41" s="1"/>
  <c r="N49" i="40"/>
  <c r="O49" i="40" s="1"/>
  <c r="N48" i="40"/>
  <c r="O48" i="40"/>
  <c r="M47" i="40"/>
  <c r="L47" i="40"/>
  <c r="K47" i="40"/>
  <c r="J47" i="40"/>
  <c r="I47" i="40"/>
  <c r="H47" i="40"/>
  <c r="G47" i="40"/>
  <c r="F47" i="40"/>
  <c r="N47" i="40" s="1"/>
  <c r="O47" i="40" s="1"/>
  <c r="E47" i="40"/>
  <c r="D47" i="40"/>
  <c r="N46" i="40"/>
  <c r="O46" i="40"/>
  <c r="N45" i="40"/>
  <c r="O45" i="40"/>
  <c r="N44" i="40"/>
  <c r="O44" i="40"/>
  <c r="N43" i="40"/>
  <c r="O43" i="40" s="1"/>
  <c r="N42" i="40"/>
  <c r="O42" i="40"/>
  <c r="N41" i="40"/>
  <c r="O41" i="40" s="1"/>
  <c r="N40" i="40"/>
  <c r="O40" i="40"/>
  <c r="N39" i="40"/>
  <c r="O39" i="40"/>
  <c r="M38" i="40"/>
  <c r="L38" i="40"/>
  <c r="K38" i="40"/>
  <c r="J38" i="40"/>
  <c r="I38" i="40"/>
  <c r="H38" i="40"/>
  <c r="G38" i="40"/>
  <c r="F38" i="40"/>
  <c r="E38" i="40"/>
  <c r="D38" i="40"/>
  <c r="N38" i="40" s="1"/>
  <c r="O38" i="40" s="1"/>
  <c r="N37" i="40"/>
  <c r="O37" i="40"/>
  <c r="M36" i="40"/>
  <c r="L36" i="40"/>
  <c r="K36" i="40"/>
  <c r="J36" i="40"/>
  <c r="I36" i="40"/>
  <c r="H36" i="40"/>
  <c r="G36" i="40"/>
  <c r="F36" i="40"/>
  <c r="E36" i="40"/>
  <c r="D36" i="40"/>
  <c r="D50" i="40" s="1"/>
  <c r="N35" i="40"/>
  <c r="O35" i="40"/>
  <c r="N34" i="40"/>
  <c r="O34" i="40"/>
  <c r="N33" i="40"/>
  <c r="O33" i="40" s="1"/>
  <c r="N32" i="40"/>
  <c r="O32" i="40"/>
  <c r="N31" i="40"/>
  <c r="O31" i="40" s="1"/>
  <c r="N30" i="40"/>
  <c r="O30" i="40"/>
  <c r="N29" i="40"/>
  <c r="O29" i="40"/>
  <c r="N28" i="40"/>
  <c r="O28" i="40"/>
  <c r="N27" i="40"/>
  <c r="O27" i="40" s="1"/>
  <c r="M26" i="40"/>
  <c r="L26" i="40"/>
  <c r="K26" i="40"/>
  <c r="J26" i="40"/>
  <c r="I26" i="40"/>
  <c r="H26" i="40"/>
  <c r="N26" i="40" s="1"/>
  <c r="O26" i="40" s="1"/>
  <c r="G26" i="40"/>
  <c r="F26" i="40"/>
  <c r="E26" i="40"/>
  <c r="D26" i="40"/>
  <c r="N25" i="40"/>
  <c r="O25" i="40" s="1"/>
  <c r="N24" i="40"/>
  <c r="O24" i="40"/>
  <c r="N23" i="40"/>
  <c r="O23" i="40" s="1"/>
  <c r="N22" i="40"/>
  <c r="O22" i="40"/>
  <c r="N21" i="40"/>
  <c r="O21" i="40"/>
  <c r="N20" i="40"/>
  <c r="O20" i="40"/>
  <c r="N19" i="40"/>
  <c r="O19" i="40" s="1"/>
  <c r="M18" i="40"/>
  <c r="L18" i="40"/>
  <c r="L50" i="40" s="1"/>
  <c r="K18" i="40"/>
  <c r="J18" i="40"/>
  <c r="I18" i="40"/>
  <c r="H18" i="40"/>
  <c r="N18" i="40" s="1"/>
  <c r="O18" i="40" s="1"/>
  <c r="G18" i="40"/>
  <c r="F18" i="40"/>
  <c r="E18" i="40"/>
  <c r="D18" i="40"/>
  <c r="N17" i="40"/>
  <c r="O17" i="40" s="1"/>
  <c r="N16" i="40"/>
  <c r="O16" i="40"/>
  <c r="M15" i="40"/>
  <c r="L15" i="40"/>
  <c r="K15" i="40"/>
  <c r="J15" i="40"/>
  <c r="N15" i="40" s="1"/>
  <c r="I15" i="40"/>
  <c r="H15" i="40"/>
  <c r="G15" i="40"/>
  <c r="F15" i="40"/>
  <c r="E15" i="40"/>
  <c r="D15" i="40"/>
  <c r="N14" i="40"/>
  <c r="O14" i="40"/>
  <c r="N13" i="40"/>
  <c r="O13" i="40" s="1"/>
  <c r="N12" i="40"/>
  <c r="O12" i="40"/>
  <c r="N11" i="40"/>
  <c r="O11" i="40"/>
  <c r="N10" i="40"/>
  <c r="O10" i="40"/>
  <c r="N9" i="40"/>
  <c r="O9" i="40" s="1"/>
  <c r="N8" i="40"/>
  <c r="O8" i="40"/>
  <c r="N7" i="40"/>
  <c r="O7" i="40" s="1"/>
  <c r="N6" i="40"/>
  <c r="O6" i="40"/>
  <c r="M5" i="40"/>
  <c r="L5" i="40"/>
  <c r="K5" i="40"/>
  <c r="J5" i="40"/>
  <c r="I5" i="40"/>
  <c r="H5" i="40"/>
  <c r="G5" i="40"/>
  <c r="F5" i="40"/>
  <c r="N5" i="40" s="1"/>
  <c r="O5" i="40" s="1"/>
  <c r="E5" i="40"/>
  <c r="D5" i="40"/>
  <c r="N50" i="39"/>
  <c r="O50" i="39"/>
  <c r="N49" i="39"/>
  <c r="O49" i="39"/>
  <c r="N48" i="39"/>
  <c r="O48" i="39"/>
  <c r="M47" i="39"/>
  <c r="L47" i="39"/>
  <c r="K47" i="39"/>
  <c r="J47" i="39"/>
  <c r="I47" i="39"/>
  <c r="H47" i="39"/>
  <c r="G47" i="39"/>
  <c r="F47" i="39"/>
  <c r="N47" i="39" s="1"/>
  <c r="O47" i="39" s="1"/>
  <c r="E47" i="39"/>
  <c r="D47" i="39"/>
  <c r="N46" i="39"/>
  <c r="O46" i="39"/>
  <c r="N45" i="39"/>
  <c r="O45" i="39" s="1"/>
  <c r="N44" i="39"/>
  <c r="O44" i="39"/>
  <c r="N43" i="39"/>
  <c r="O43" i="39" s="1"/>
  <c r="N42" i="39"/>
  <c r="O42" i="39"/>
  <c r="N41" i="39"/>
  <c r="O41" i="39"/>
  <c r="N40" i="39"/>
  <c r="O40" i="39"/>
  <c r="N39" i="39"/>
  <c r="O39" i="39" s="1"/>
  <c r="M38" i="39"/>
  <c r="L38" i="39"/>
  <c r="K38" i="39"/>
  <c r="J38" i="39"/>
  <c r="I38" i="39"/>
  <c r="H38" i="39"/>
  <c r="N38" i="39" s="1"/>
  <c r="O38" i="39" s="1"/>
  <c r="G38" i="39"/>
  <c r="F38" i="39"/>
  <c r="E38" i="39"/>
  <c r="D38" i="39"/>
  <c r="N37" i="39"/>
  <c r="O37" i="39" s="1"/>
  <c r="M36" i="39"/>
  <c r="L36" i="39"/>
  <c r="K36" i="39"/>
  <c r="J36" i="39"/>
  <c r="I36" i="39"/>
  <c r="I51" i="39" s="1"/>
  <c r="H36" i="39"/>
  <c r="G36" i="39"/>
  <c r="F36" i="39"/>
  <c r="E36" i="39"/>
  <c r="N36" i="39" s="1"/>
  <c r="O36" i="39" s="1"/>
  <c r="D36" i="39"/>
  <c r="N35" i="39"/>
  <c r="O35" i="39" s="1"/>
  <c r="N34" i="39"/>
  <c r="O34" i="39"/>
  <c r="N33" i="39"/>
  <c r="O33" i="39"/>
  <c r="N32" i="39"/>
  <c r="O32" i="39"/>
  <c r="N31" i="39"/>
  <c r="O31" i="39" s="1"/>
  <c r="N30" i="39"/>
  <c r="O30" i="39"/>
  <c r="N29" i="39"/>
  <c r="O29" i="39" s="1"/>
  <c r="N28" i="39"/>
  <c r="O28" i="39"/>
  <c r="N27" i="39"/>
  <c r="O27" i="39"/>
  <c r="M26" i="39"/>
  <c r="L26" i="39"/>
  <c r="K26" i="39"/>
  <c r="J26" i="39"/>
  <c r="I26" i="39"/>
  <c r="H26" i="39"/>
  <c r="G26" i="39"/>
  <c r="F26" i="39"/>
  <c r="E26" i="39"/>
  <c r="D26" i="39"/>
  <c r="N26" i="39" s="1"/>
  <c r="O26" i="39" s="1"/>
  <c r="N25" i="39"/>
  <c r="O25" i="39"/>
  <c r="N24" i="39"/>
  <c r="O24" i="39"/>
  <c r="N23" i="39"/>
  <c r="O23" i="39" s="1"/>
  <c r="N22" i="39"/>
  <c r="O22" i="39"/>
  <c r="N21" i="39"/>
  <c r="O21" i="39" s="1"/>
  <c r="N20" i="39"/>
  <c r="O20" i="39"/>
  <c r="N19" i="39"/>
  <c r="O19" i="39"/>
  <c r="M18" i="39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/>
  <c r="N16" i="39"/>
  <c r="O16" i="39"/>
  <c r="M15" i="39"/>
  <c r="L15" i="39"/>
  <c r="K15" i="39"/>
  <c r="J15" i="39"/>
  <c r="I15" i="39"/>
  <c r="H15" i="39"/>
  <c r="G15" i="39"/>
  <c r="F15" i="39"/>
  <c r="F51" i="39" s="1"/>
  <c r="E15" i="39"/>
  <c r="D15" i="39"/>
  <c r="N14" i="39"/>
  <c r="O14" i="39"/>
  <c r="N13" i="39"/>
  <c r="O13" i="39" s="1"/>
  <c r="N12" i="39"/>
  <c r="O12" i="39"/>
  <c r="N11" i="39"/>
  <c r="O11" i="39" s="1"/>
  <c r="N10" i="39"/>
  <c r="O10" i="39"/>
  <c r="N9" i="39"/>
  <c r="O9" i="39"/>
  <c r="N8" i="39"/>
  <c r="O8" i="39"/>
  <c r="N7" i="39"/>
  <c r="O7" i="39" s="1"/>
  <c r="N6" i="39"/>
  <c r="O6" i="39"/>
  <c r="M5" i="39"/>
  <c r="L5" i="39"/>
  <c r="L51" i="39" s="1"/>
  <c r="K5" i="39"/>
  <c r="J5" i="39"/>
  <c r="J51" i="39" s="1"/>
  <c r="I5" i="39"/>
  <c r="H5" i="39"/>
  <c r="H51" i="39" s="1"/>
  <c r="G5" i="39"/>
  <c r="F5" i="39"/>
  <c r="E5" i="39"/>
  <c r="D5" i="39"/>
  <c r="N52" i="38"/>
  <c r="O52" i="38"/>
  <c r="N51" i="38"/>
  <c r="O51" i="38" s="1"/>
  <c r="N50" i="38"/>
  <c r="O50" i="38"/>
  <c r="N49" i="38"/>
  <c r="O49" i="38"/>
  <c r="N48" i="38"/>
  <c r="O48" i="38"/>
  <c r="M47" i="38"/>
  <c r="L47" i="38"/>
  <c r="K47" i="38"/>
  <c r="J47" i="38"/>
  <c r="N47" i="38" s="1"/>
  <c r="O47" i="38" s="1"/>
  <c r="I47" i="38"/>
  <c r="H47" i="38"/>
  <c r="G47" i="38"/>
  <c r="F47" i="38"/>
  <c r="E47" i="38"/>
  <c r="D47" i="38"/>
  <c r="N46" i="38"/>
  <c r="O46" i="38" s="1"/>
  <c r="N45" i="38"/>
  <c r="O45" i="38"/>
  <c r="N44" i="38"/>
  <c r="O44" i="38" s="1"/>
  <c r="N43" i="38"/>
  <c r="O43" i="38"/>
  <c r="N42" i="38"/>
  <c r="O42" i="38"/>
  <c r="N41" i="38"/>
  <c r="O41" i="38"/>
  <c r="M40" i="38"/>
  <c r="L40" i="38"/>
  <c r="K40" i="38"/>
  <c r="J40" i="38"/>
  <c r="I40" i="38"/>
  <c r="H40" i="38"/>
  <c r="G40" i="38"/>
  <c r="F40" i="38"/>
  <c r="N40" i="38" s="1"/>
  <c r="O40" i="38" s="1"/>
  <c r="E40" i="38"/>
  <c r="D40" i="38"/>
  <c r="N39" i="38"/>
  <c r="O39" i="38"/>
  <c r="N38" i="38"/>
  <c r="O38" i="38" s="1"/>
  <c r="M37" i="38"/>
  <c r="L37" i="38"/>
  <c r="K37" i="38"/>
  <c r="J37" i="38"/>
  <c r="I37" i="38"/>
  <c r="H37" i="38"/>
  <c r="N37" i="38" s="1"/>
  <c r="O37" i="38" s="1"/>
  <c r="G37" i="38"/>
  <c r="F37" i="38"/>
  <c r="E37" i="38"/>
  <c r="D37" i="38"/>
  <c r="N36" i="38"/>
  <c r="O36" i="38" s="1"/>
  <c r="N35" i="38"/>
  <c r="O35" i="38"/>
  <c r="N34" i="38"/>
  <c r="O34" i="38" s="1"/>
  <c r="N33" i="38"/>
  <c r="O33" i="38"/>
  <c r="N32" i="38"/>
  <c r="O32" i="38" s="1"/>
  <c r="N31" i="38"/>
  <c r="O31" i="38"/>
  <c r="N30" i="38"/>
  <c r="O30" i="38" s="1"/>
  <c r="M29" i="38"/>
  <c r="L29" i="38"/>
  <c r="K29" i="38"/>
  <c r="J29" i="38"/>
  <c r="I29" i="38"/>
  <c r="H29" i="38"/>
  <c r="N29" i="38" s="1"/>
  <c r="O29" i="38" s="1"/>
  <c r="G29" i="38"/>
  <c r="F29" i="38"/>
  <c r="E29" i="38"/>
  <c r="D29" i="38"/>
  <c r="N28" i="38"/>
  <c r="O28" i="38" s="1"/>
  <c r="N27" i="38"/>
  <c r="O27" i="38"/>
  <c r="N26" i="38"/>
  <c r="O26" i="38" s="1"/>
  <c r="N25" i="38"/>
  <c r="O25" i="38"/>
  <c r="N24" i="38"/>
  <c r="O24" i="38" s="1"/>
  <c r="N23" i="38"/>
  <c r="O23" i="38"/>
  <c r="N22" i="38"/>
  <c r="O22" i="38" s="1"/>
  <c r="N21" i="38"/>
  <c r="O21" i="38"/>
  <c r="N20" i="38"/>
  <c r="O20" i="38" s="1"/>
  <c r="N19" i="38"/>
  <c r="O19" i="38"/>
  <c r="M18" i="38"/>
  <c r="L18" i="38"/>
  <c r="K18" i="38"/>
  <c r="J18" i="38"/>
  <c r="I18" i="38"/>
  <c r="H18" i="38"/>
  <c r="G18" i="38"/>
  <c r="F18" i="38"/>
  <c r="N18" i="38" s="1"/>
  <c r="O18" i="38" s="1"/>
  <c r="E18" i="38"/>
  <c r="D18" i="38"/>
  <c r="N17" i="38"/>
  <c r="O17" i="38"/>
  <c r="N16" i="38"/>
  <c r="O16" i="38" s="1"/>
  <c r="M15" i="38"/>
  <c r="L15" i="38"/>
  <c r="K15" i="38"/>
  <c r="J15" i="38"/>
  <c r="I15" i="38"/>
  <c r="H15" i="38"/>
  <c r="G15" i="38"/>
  <c r="F15" i="38"/>
  <c r="E15" i="38"/>
  <c r="D15" i="38"/>
  <c r="N15" i="38" s="1"/>
  <c r="O15" i="38" s="1"/>
  <c r="N14" i="38"/>
  <c r="O14" i="38" s="1"/>
  <c r="N13" i="38"/>
  <c r="O13" i="38"/>
  <c r="N12" i="38"/>
  <c r="O12" i="38" s="1"/>
  <c r="N11" i="38"/>
  <c r="O11" i="38"/>
  <c r="N10" i="38"/>
  <c r="O10" i="38" s="1"/>
  <c r="N9" i="38"/>
  <c r="O9" i="38"/>
  <c r="N8" i="38"/>
  <c r="O8" i="38" s="1"/>
  <c r="N7" i="38"/>
  <c r="O7" i="38"/>
  <c r="N6" i="38"/>
  <c r="O6" i="38" s="1"/>
  <c r="M5" i="38"/>
  <c r="L5" i="38"/>
  <c r="L53" i="38" s="1"/>
  <c r="K5" i="38"/>
  <c r="J5" i="38"/>
  <c r="I5" i="38"/>
  <c r="H5" i="38"/>
  <c r="N5" i="38" s="1"/>
  <c r="O5" i="38" s="1"/>
  <c r="G5" i="38"/>
  <c r="F5" i="38"/>
  <c r="E5" i="38"/>
  <c r="D5" i="38"/>
  <c r="N48" i="37"/>
  <c r="O48" i="37" s="1"/>
  <c r="N47" i="37"/>
  <c r="O47" i="37" s="1"/>
  <c r="M46" i="37"/>
  <c r="L46" i="37"/>
  <c r="K46" i="37"/>
  <c r="N46" i="37" s="1"/>
  <c r="O46" i="37" s="1"/>
  <c r="J46" i="37"/>
  <c r="I46" i="37"/>
  <c r="H46" i="37"/>
  <c r="G46" i="37"/>
  <c r="F46" i="37"/>
  <c r="E46" i="37"/>
  <c r="D46" i="37"/>
  <c r="N45" i="37"/>
  <c r="O45" i="37" s="1"/>
  <c r="N44" i="37"/>
  <c r="O44" i="37" s="1"/>
  <c r="N43" i="37"/>
  <c r="O43" i="37" s="1"/>
  <c r="N42" i="37"/>
  <c r="O42" i="37"/>
  <c r="N41" i="37"/>
  <c r="O41" i="37" s="1"/>
  <c r="N40" i="37"/>
  <c r="O40" i="37" s="1"/>
  <c r="N39" i="37"/>
  <c r="O39" i="37" s="1"/>
  <c r="N38" i="37"/>
  <c r="O38" i="37" s="1"/>
  <c r="M37" i="37"/>
  <c r="L37" i="37"/>
  <c r="K37" i="37"/>
  <c r="J37" i="37"/>
  <c r="I37" i="37"/>
  <c r="H37" i="37"/>
  <c r="G37" i="37"/>
  <c r="F37" i="37"/>
  <c r="E37" i="37"/>
  <c r="N37" i="37" s="1"/>
  <c r="O37" i="37" s="1"/>
  <c r="D37" i="37"/>
  <c r="N36" i="37"/>
  <c r="O36" i="37" s="1"/>
  <c r="M35" i="37"/>
  <c r="M49" i="37" s="1"/>
  <c r="L35" i="37"/>
  <c r="K35" i="37"/>
  <c r="J35" i="37"/>
  <c r="I35" i="37"/>
  <c r="H35" i="37"/>
  <c r="G35" i="37"/>
  <c r="F35" i="37"/>
  <c r="E35" i="37"/>
  <c r="N35" i="37" s="1"/>
  <c r="O35" i="37" s="1"/>
  <c r="D35" i="37"/>
  <c r="N34" i="37"/>
  <c r="O34" i="37" s="1"/>
  <c r="N33" i="37"/>
  <c r="O33" i="37" s="1"/>
  <c r="N32" i="37"/>
  <c r="O32" i="37"/>
  <c r="N31" i="37"/>
  <c r="O31" i="37" s="1"/>
  <c r="N30" i="37"/>
  <c r="O30" i="37" s="1"/>
  <c r="N29" i="37"/>
  <c r="O29" i="37" s="1"/>
  <c r="N28" i="37"/>
  <c r="O28" i="37" s="1"/>
  <c r="N27" i="37"/>
  <c r="O27" i="37" s="1"/>
  <c r="N26" i="37"/>
  <c r="O26" i="37"/>
  <c r="M25" i="37"/>
  <c r="L25" i="37"/>
  <c r="K25" i="37"/>
  <c r="J25" i="37"/>
  <c r="I25" i="37"/>
  <c r="H25" i="37"/>
  <c r="G25" i="37"/>
  <c r="F25" i="37"/>
  <c r="E25" i="37"/>
  <c r="E49" i="37" s="1"/>
  <c r="D25" i="37"/>
  <c r="N24" i="37"/>
  <c r="O24" i="37"/>
  <c r="N23" i="37"/>
  <c r="O23" i="37" s="1"/>
  <c r="N22" i="37"/>
  <c r="O22" i="37" s="1"/>
  <c r="N21" i="37"/>
  <c r="O21" i="37" s="1"/>
  <c r="N20" i="37"/>
  <c r="O20" i="37" s="1"/>
  <c r="N19" i="37"/>
  <c r="O19" i="37" s="1"/>
  <c r="M18" i="37"/>
  <c r="L18" i="37"/>
  <c r="K18" i="37"/>
  <c r="J18" i="37"/>
  <c r="I18" i="37"/>
  <c r="H18" i="37"/>
  <c r="G18" i="37"/>
  <c r="N18" i="37" s="1"/>
  <c r="O18" i="37" s="1"/>
  <c r="F18" i="37"/>
  <c r="E18" i="37"/>
  <c r="D18" i="37"/>
  <c r="N17" i="37"/>
  <c r="O17" i="37" s="1"/>
  <c r="N16" i="37"/>
  <c r="O16" i="37"/>
  <c r="M15" i="37"/>
  <c r="L15" i="37"/>
  <c r="K15" i="37"/>
  <c r="J15" i="37"/>
  <c r="I15" i="37"/>
  <c r="H15" i="37"/>
  <c r="G15" i="37"/>
  <c r="F15" i="37"/>
  <c r="F49" i="37" s="1"/>
  <c r="E15" i="37"/>
  <c r="D15" i="37"/>
  <c r="N14" i="37"/>
  <c r="O14" i="37"/>
  <c r="N13" i="37"/>
  <c r="O13" i="37" s="1"/>
  <c r="N12" i="37"/>
  <c r="O12" i="37"/>
  <c r="N11" i="37"/>
  <c r="O11" i="37" s="1"/>
  <c r="N10" i="37"/>
  <c r="O10" i="37"/>
  <c r="N9" i="37"/>
  <c r="O9" i="37"/>
  <c r="N8" i="37"/>
  <c r="O8" i="37"/>
  <c r="N7" i="37"/>
  <c r="O7" i="37" s="1"/>
  <c r="N6" i="37"/>
  <c r="O6" i="37"/>
  <c r="M5" i="37"/>
  <c r="L5" i="37"/>
  <c r="K5" i="37"/>
  <c r="J5" i="37"/>
  <c r="J49" i="37" s="1"/>
  <c r="I5" i="37"/>
  <c r="H5" i="37"/>
  <c r="G5" i="37"/>
  <c r="G49" i="37" s="1"/>
  <c r="F5" i="37"/>
  <c r="E5" i="37"/>
  <c r="D5" i="37"/>
  <c r="D49" i="37" s="1"/>
  <c r="N49" i="36"/>
  <c r="O49" i="36" s="1"/>
  <c r="N48" i="36"/>
  <c r="O48" i="36"/>
  <c r="M47" i="36"/>
  <c r="L47" i="36"/>
  <c r="K47" i="36"/>
  <c r="J47" i="36"/>
  <c r="I47" i="36"/>
  <c r="H47" i="36"/>
  <c r="G47" i="36"/>
  <c r="N47" i="36"/>
  <c r="O47" i="36" s="1"/>
  <c r="F47" i="36"/>
  <c r="E47" i="36"/>
  <c r="D47" i="36"/>
  <c r="N46" i="36"/>
  <c r="O46" i="36" s="1"/>
  <c r="N45" i="36"/>
  <c r="O45" i="36"/>
  <c r="N44" i="36"/>
  <c r="O44" i="36" s="1"/>
  <c r="N43" i="36"/>
  <c r="O43" i="36" s="1"/>
  <c r="N42" i="36"/>
  <c r="O42" i="36" s="1"/>
  <c r="M41" i="36"/>
  <c r="L41" i="36"/>
  <c r="K41" i="36"/>
  <c r="J41" i="36"/>
  <c r="I41" i="36"/>
  <c r="H41" i="36"/>
  <c r="G41" i="36"/>
  <c r="F41" i="36"/>
  <c r="E41" i="36"/>
  <c r="D41" i="36"/>
  <c r="N41" i="36" s="1"/>
  <c r="O41" i="36" s="1"/>
  <c r="N40" i="36"/>
  <c r="O40" i="36"/>
  <c r="M39" i="36"/>
  <c r="L39" i="36"/>
  <c r="K39" i="36"/>
  <c r="J39" i="36"/>
  <c r="I39" i="36"/>
  <c r="H39" i="36"/>
  <c r="G39" i="36"/>
  <c r="F39" i="36"/>
  <c r="E39" i="36"/>
  <c r="N39" i="36" s="1"/>
  <c r="O39" i="36" s="1"/>
  <c r="D39" i="36"/>
  <c r="N38" i="36"/>
  <c r="O38" i="36" s="1"/>
  <c r="N37" i="36"/>
  <c r="O37" i="36" s="1"/>
  <c r="N36" i="36"/>
  <c r="O36" i="36"/>
  <c r="N35" i="36"/>
  <c r="O35" i="36" s="1"/>
  <c r="N34" i="36"/>
  <c r="O34" i="36" s="1"/>
  <c r="N33" i="36"/>
  <c r="O33" i="36" s="1"/>
  <c r="N32" i="36"/>
  <c r="O32" i="36" s="1"/>
  <c r="N31" i="36"/>
  <c r="O31" i="36" s="1"/>
  <c r="N30" i="36"/>
  <c r="O30" i="36"/>
  <c r="M29" i="36"/>
  <c r="L29" i="36"/>
  <c r="K29" i="36"/>
  <c r="J29" i="36"/>
  <c r="I29" i="36"/>
  <c r="H29" i="36"/>
  <c r="G29" i="36"/>
  <c r="F29" i="36"/>
  <c r="E29" i="36"/>
  <c r="E50" i="36" s="1"/>
  <c r="D29" i="36"/>
  <c r="N28" i="36"/>
  <c r="O28" i="36"/>
  <c r="N27" i="36"/>
  <c r="O27" i="36" s="1"/>
  <c r="N26" i="36"/>
  <c r="O26" i="36" s="1"/>
  <c r="N25" i="36"/>
  <c r="O25" i="36" s="1"/>
  <c r="N24" i="36"/>
  <c r="O24" i="36" s="1"/>
  <c r="N23" i="36"/>
  <c r="O23" i="36" s="1"/>
  <c r="N22" i="36"/>
  <c r="O22" i="36"/>
  <c r="N21" i="36"/>
  <c r="O21" i="36" s="1"/>
  <c r="N20" i="36"/>
  <c r="O20" i="36" s="1"/>
  <c r="M19" i="36"/>
  <c r="L19" i="36"/>
  <c r="K19" i="36"/>
  <c r="J19" i="36"/>
  <c r="I19" i="36"/>
  <c r="N19" i="36" s="1"/>
  <c r="O19" i="36" s="1"/>
  <c r="H19" i="36"/>
  <c r="G19" i="36"/>
  <c r="F19" i="36"/>
  <c r="E19" i="36"/>
  <c r="D19" i="36"/>
  <c r="N18" i="36"/>
  <c r="O18" i="36" s="1"/>
  <c r="N17" i="36"/>
  <c r="O17" i="36" s="1"/>
  <c r="M16" i="36"/>
  <c r="L16" i="36"/>
  <c r="K16" i="36"/>
  <c r="N16" i="36" s="1"/>
  <c r="O16" i="36" s="1"/>
  <c r="J16" i="36"/>
  <c r="I16" i="36"/>
  <c r="H16" i="36"/>
  <c r="G16" i="36"/>
  <c r="G50" i="36" s="1"/>
  <c r="F16" i="36"/>
  <c r="E16" i="36"/>
  <c r="D16" i="36"/>
  <c r="N15" i="36"/>
  <c r="O15" i="36" s="1"/>
  <c r="N14" i="36"/>
  <c r="O14" i="36" s="1"/>
  <c r="N13" i="36"/>
  <c r="O13" i="36" s="1"/>
  <c r="N12" i="36"/>
  <c r="O12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/>
  <c r="M5" i="36"/>
  <c r="M50" i="36" s="1"/>
  <c r="L5" i="36"/>
  <c r="K5" i="36"/>
  <c r="K50" i="36" s="1"/>
  <c r="J5" i="36"/>
  <c r="J50" i="36" s="1"/>
  <c r="I5" i="36"/>
  <c r="H5" i="36"/>
  <c r="G5" i="36"/>
  <c r="F5" i="36"/>
  <c r="N5" i="36" s="1"/>
  <c r="O5" i="36" s="1"/>
  <c r="E5" i="36"/>
  <c r="D5" i="36"/>
  <c r="N50" i="35"/>
  <c r="O50" i="35"/>
  <c r="M49" i="35"/>
  <c r="L49" i="35"/>
  <c r="K49" i="35"/>
  <c r="J49" i="35"/>
  <c r="N49" i="35" s="1"/>
  <c r="O49" i="35" s="1"/>
  <c r="I49" i="35"/>
  <c r="H49" i="35"/>
  <c r="G49" i="35"/>
  <c r="F49" i="35"/>
  <c r="E49" i="35"/>
  <c r="D49" i="35"/>
  <c r="N48" i="35"/>
  <c r="O48" i="35" s="1"/>
  <c r="N47" i="35"/>
  <c r="O47" i="35" s="1"/>
  <c r="N46" i="35"/>
  <c r="O46" i="35" s="1"/>
  <c r="N45" i="35"/>
  <c r="O45" i="35" s="1"/>
  <c r="N44" i="35"/>
  <c r="O44" i="35" s="1"/>
  <c r="N43" i="35"/>
  <c r="O43" i="35"/>
  <c r="N42" i="35"/>
  <c r="O42" i="35" s="1"/>
  <c r="N41" i="35"/>
  <c r="O41" i="35" s="1"/>
  <c r="M40" i="35"/>
  <c r="L40" i="35"/>
  <c r="K40" i="35"/>
  <c r="J40" i="35"/>
  <c r="I40" i="35"/>
  <c r="H40" i="35"/>
  <c r="G40" i="35"/>
  <c r="F40" i="35"/>
  <c r="E40" i="35"/>
  <c r="D40" i="35"/>
  <c r="N39" i="35"/>
  <c r="O39" i="35" s="1"/>
  <c r="N38" i="35"/>
  <c r="O38" i="35" s="1"/>
  <c r="M37" i="35"/>
  <c r="L37" i="35"/>
  <c r="K37" i="35"/>
  <c r="N37" i="35" s="1"/>
  <c r="O37" i="35" s="1"/>
  <c r="J37" i="35"/>
  <c r="I37" i="35"/>
  <c r="H37" i="35"/>
  <c r="G37" i="35"/>
  <c r="F37" i="35"/>
  <c r="E37" i="35"/>
  <c r="D37" i="35"/>
  <c r="N36" i="35"/>
  <c r="O36" i="35" s="1"/>
  <c r="N35" i="35"/>
  <c r="O35" i="35" s="1"/>
  <c r="N34" i="35"/>
  <c r="O34" i="35" s="1"/>
  <c r="N33" i="35"/>
  <c r="O33" i="35"/>
  <c r="N32" i="35"/>
  <c r="O32" i="35" s="1"/>
  <c r="N31" i="35"/>
  <c r="O31" i="35" s="1"/>
  <c r="N30" i="35"/>
  <c r="O30" i="35" s="1"/>
  <c r="M29" i="35"/>
  <c r="L29" i="35"/>
  <c r="K29" i="35"/>
  <c r="J29" i="35"/>
  <c r="I29" i="35"/>
  <c r="H29" i="35"/>
  <c r="H51" i="35" s="1"/>
  <c r="G29" i="35"/>
  <c r="F29" i="35"/>
  <c r="E29" i="35"/>
  <c r="N29" i="35"/>
  <c r="O29" i="35" s="1"/>
  <c r="D29" i="35"/>
  <c r="N28" i="35"/>
  <c r="O28" i="35" s="1"/>
  <c r="N27" i="35"/>
  <c r="O27" i="35" s="1"/>
  <c r="N26" i="35"/>
  <c r="O26" i="35"/>
  <c r="N25" i="35"/>
  <c r="O25" i="35" s="1"/>
  <c r="N24" i="35"/>
  <c r="O24" i="35" s="1"/>
  <c r="N23" i="35"/>
  <c r="O23" i="35" s="1"/>
  <c r="N22" i="35"/>
  <c r="O22" i="35" s="1"/>
  <c r="N21" i="35"/>
  <c r="O21" i="35" s="1"/>
  <c r="N20" i="35"/>
  <c r="O20" i="35"/>
  <c r="N19" i="35"/>
  <c r="O19" i="35" s="1"/>
  <c r="M18" i="35"/>
  <c r="L18" i="35"/>
  <c r="K18" i="35"/>
  <c r="J18" i="35"/>
  <c r="I18" i="35"/>
  <c r="H18" i="35"/>
  <c r="G18" i="35"/>
  <c r="F18" i="35"/>
  <c r="E18" i="35"/>
  <c r="D18" i="35"/>
  <c r="N17" i="35"/>
  <c r="O17" i="35" s="1"/>
  <c r="N16" i="35"/>
  <c r="O16" i="35" s="1"/>
  <c r="M15" i="35"/>
  <c r="M51" i="35" s="1"/>
  <c r="L15" i="35"/>
  <c r="K15" i="35"/>
  <c r="J15" i="35"/>
  <c r="N15" i="35" s="1"/>
  <c r="O15" i="35" s="1"/>
  <c r="I15" i="35"/>
  <c r="H15" i="35"/>
  <c r="G15" i="35"/>
  <c r="F15" i="35"/>
  <c r="E15" i="35"/>
  <c r="D15" i="35"/>
  <c r="N14" i="35"/>
  <c r="O14" i="35" s="1"/>
  <c r="N13" i="35"/>
  <c r="O13" i="35" s="1"/>
  <c r="N12" i="35"/>
  <c r="O12" i="35" s="1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K5" i="35"/>
  <c r="K51" i="35" s="1"/>
  <c r="J5" i="35"/>
  <c r="I5" i="35"/>
  <c r="I51" i="35" s="1"/>
  <c r="H5" i="35"/>
  <c r="G5" i="35"/>
  <c r="G51" i="35" s="1"/>
  <c r="F5" i="35"/>
  <c r="E5" i="35"/>
  <c r="D5" i="35"/>
  <c r="N44" i="34"/>
  <c r="O44" i="34" s="1"/>
  <c r="N43" i="34"/>
  <c r="O43" i="34"/>
  <c r="M42" i="34"/>
  <c r="L42" i="34"/>
  <c r="K42" i="34"/>
  <c r="J42" i="34"/>
  <c r="I42" i="34"/>
  <c r="H42" i="34"/>
  <c r="G42" i="34"/>
  <c r="F42" i="34"/>
  <c r="E42" i="34"/>
  <c r="D42" i="34"/>
  <c r="N42" i="34" s="1"/>
  <c r="O42" i="34" s="1"/>
  <c r="N41" i="34"/>
  <c r="O41" i="34" s="1"/>
  <c r="N40" i="34"/>
  <c r="O40" i="34" s="1"/>
  <c r="N39" i="34"/>
  <c r="O39" i="34" s="1"/>
  <c r="N38" i="34"/>
  <c r="O38" i="34" s="1"/>
  <c r="M37" i="34"/>
  <c r="L37" i="34"/>
  <c r="K37" i="34"/>
  <c r="J37" i="34"/>
  <c r="I37" i="34"/>
  <c r="H37" i="34"/>
  <c r="G37" i="34"/>
  <c r="F37" i="34"/>
  <c r="E37" i="34"/>
  <c r="N37" i="34" s="1"/>
  <c r="O37" i="34" s="1"/>
  <c r="D37" i="34"/>
  <c r="N36" i="34"/>
  <c r="O36" i="34" s="1"/>
  <c r="M35" i="34"/>
  <c r="L35" i="34"/>
  <c r="K35" i="34"/>
  <c r="J35" i="34"/>
  <c r="I35" i="34"/>
  <c r="H35" i="34"/>
  <c r="G35" i="34"/>
  <c r="F35" i="34"/>
  <c r="E35" i="34"/>
  <c r="D35" i="34"/>
  <c r="D45" i="34" s="1"/>
  <c r="N34" i="34"/>
  <c r="O34" i="34" s="1"/>
  <c r="N33" i="34"/>
  <c r="O33" i="34"/>
  <c r="N32" i="34"/>
  <c r="O32" i="34" s="1"/>
  <c r="N31" i="34"/>
  <c r="O31" i="34"/>
  <c r="N30" i="34"/>
  <c r="O30" i="34" s="1"/>
  <c r="M29" i="34"/>
  <c r="L29" i="34"/>
  <c r="K29" i="34"/>
  <c r="J29" i="34"/>
  <c r="I29" i="34"/>
  <c r="H29" i="34"/>
  <c r="G29" i="34"/>
  <c r="F29" i="34"/>
  <c r="E29" i="34"/>
  <c r="D29" i="34"/>
  <c r="N29" i="34" s="1"/>
  <c r="O29" i="34" s="1"/>
  <c r="N28" i="34"/>
  <c r="O28" i="34" s="1"/>
  <c r="N27" i="34"/>
  <c r="O27" i="34"/>
  <c r="N26" i="34"/>
  <c r="O26" i="34" s="1"/>
  <c r="N25" i="34"/>
  <c r="O25" i="34" s="1"/>
  <c r="N24" i="34"/>
  <c r="O24" i="34" s="1"/>
  <c r="N23" i="34"/>
  <c r="O23" i="34" s="1"/>
  <c r="N22" i="34"/>
  <c r="O22" i="34" s="1"/>
  <c r="N21" i="34"/>
  <c r="O21" i="34"/>
  <c r="N20" i="34"/>
  <c r="O20" i="34" s="1"/>
  <c r="M19" i="34"/>
  <c r="L19" i="34"/>
  <c r="K19" i="34"/>
  <c r="J19" i="34"/>
  <c r="I19" i="34"/>
  <c r="H19" i="34"/>
  <c r="G19" i="34"/>
  <c r="N19" i="34" s="1"/>
  <c r="O19" i="34" s="1"/>
  <c r="F19" i="34"/>
  <c r="E19" i="34"/>
  <c r="D19" i="34"/>
  <c r="N18" i="34"/>
  <c r="O18" i="34" s="1"/>
  <c r="N17" i="34"/>
  <c r="O17" i="34" s="1"/>
  <c r="M16" i="34"/>
  <c r="L16" i="34"/>
  <c r="K16" i="34"/>
  <c r="K45" i="34" s="1"/>
  <c r="J16" i="34"/>
  <c r="I16" i="34"/>
  <c r="H16" i="34"/>
  <c r="G16" i="34"/>
  <c r="F16" i="34"/>
  <c r="E16" i="34"/>
  <c r="D16" i="34"/>
  <c r="N16" i="34"/>
  <c r="O16" i="34" s="1"/>
  <c r="N15" i="34"/>
  <c r="O15" i="34" s="1"/>
  <c r="N14" i="34"/>
  <c r="O14" i="34" s="1"/>
  <c r="N13" i="34"/>
  <c r="O13" i="34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 s="1"/>
  <c r="M5" i="34"/>
  <c r="M45" i="34" s="1"/>
  <c r="L5" i="34"/>
  <c r="L45" i="34" s="1"/>
  <c r="K5" i="34"/>
  <c r="J5" i="34"/>
  <c r="J45" i="34" s="1"/>
  <c r="I5" i="34"/>
  <c r="I45" i="34" s="1"/>
  <c r="H5" i="34"/>
  <c r="G5" i="34"/>
  <c r="F5" i="34"/>
  <c r="F45" i="34"/>
  <c r="E5" i="34"/>
  <c r="E45" i="34"/>
  <c r="D5" i="34"/>
  <c r="N46" i="33"/>
  <c r="O46" i="33" s="1"/>
  <c r="N29" i="33"/>
  <c r="O29" i="33"/>
  <c r="N30" i="33"/>
  <c r="O30" i="33" s="1"/>
  <c r="N31" i="33"/>
  <c r="O31" i="33" s="1"/>
  <c r="N32" i="33"/>
  <c r="O32" i="33" s="1"/>
  <c r="N33" i="33"/>
  <c r="O33" i="33" s="1"/>
  <c r="N34" i="33"/>
  <c r="O34" i="33" s="1"/>
  <c r="N35" i="33"/>
  <c r="O35" i="33"/>
  <c r="N21" i="33"/>
  <c r="O21" i="33" s="1"/>
  <c r="N22" i="33"/>
  <c r="O22" i="33" s="1"/>
  <c r="N23" i="33"/>
  <c r="O23" i="33" s="1"/>
  <c r="N24" i="33"/>
  <c r="O24" i="33" s="1"/>
  <c r="N25" i="33"/>
  <c r="O25" i="33" s="1"/>
  <c r="N26" i="33"/>
  <c r="O26" i="33"/>
  <c r="N27" i="33"/>
  <c r="O27" i="33" s="1"/>
  <c r="N9" i="33"/>
  <c r="O9" i="33" s="1"/>
  <c r="E28" i="33"/>
  <c r="F28" i="33"/>
  <c r="G28" i="33"/>
  <c r="H28" i="33"/>
  <c r="I28" i="33"/>
  <c r="J28" i="33"/>
  <c r="K28" i="33"/>
  <c r="L28" i="33"/>
  <c r="L47" i="33" s="1"/>
  <c r="M28" i="33"/>
  <c r="D28" i="33"/>
  <c r="N28" i="33" s="1"/>
  <c r="O28" i="33" s="1"/>
  <c r="E19" i="33"/>
  <c r="F19" i="33"/>
  <c r="G19" i="33"/>
  <c r="H19" i="33"/>
  <c r="H47" i="33" s="1"/>
  <c r="I19" i="33"/>
  <c r="J19" i="33"/>
  <c r="K19" i="33"/>
  <c r="L19" i="33"/>
  <c r="M19" i="33"/>
  <c r="D19" i="33"/>
  <c r="E16" i="33"/>
  <c r="E47" i="33" s="1"/>
  <c r="F16" i="33"/>
  <c r="G16" i="33"/>
  <c r="H16" i="33"/>
  <c r="I16" i="33"/>
  <c r="J16" i="33"/>
  <c r="K16" i="33"/>
  <c r="L16" i="33"/>
  <c r="M16" i="33"/>
  <c r="D16" i="33"/>
  <c r="D47" i="33" s="1"/>
  <c r="E5" i="33"/>
  <c r="F5" i="33"/>
  <c r="G5" i="33"/>
  <c r="G47" i="33"/>
  <c r="H5" i="33"/>
  <c r="I5" i="33"/>
  <c r="J5" i="33"/>
  <c r="J47" i="33" s="1"/>
  <c r="K5" i="33"/>
  <c r="K47" i="33" s="1"/>
  <c r="L5" i="33"/>
  <c r="M5" i="33"/>
  <c r="M47" i="33" s="1"/>
  <c r="D5" i="33"/>
  <c r="E44" i="33"/>
  <c r="N44" i="33" s="1"/>
  <c r="O44" i="33" s="1"/>
  <c r="F44" i="33"/>
  <c r="G44" i="33"/>
  <c r="H44" i="33"/>
  <c r="I44" i="33"/>
  <c r="J44" i="33"/>
  <c r="K44" i="33"/>
  <c r="L44" i="33"/>
  <c r="M44" i="33"/>
  <c r="D44" i="33"/>
  <c r="N45" i="33"/>
  <c r="O45" i="33" s="1"/>
  <c r="N40" i="33"/>
  <c r="O40" i="33" s="1"/>
  <c r="N41" i="33"/>
  <c r="O41" i="33" s="1"/>
  <c r="N42" i="33"/>
  <c r="O42" i="33"/>
  <c r="N43" i="33"/>
  <c r="O43" i="33" s="1"/>
  <c r="N39" i="33"/>
  <c r="O39" i="33" s="1"/>
  <c r="E38" i="33"/>
  <c r="F38" i="33"/>
  <c r="G38" i="33"/>
  <c r="H38" i="33"/>
  <c r="I38" i="33"/>
  <c r="J38" i="33"/>
  <c r="K38" i="33"/>
  <c r="L38" i="33"/>
  <c r="M38" i="33"/>
  <c r="D38" i="33"/>
  <c r="N38" i="33" s="1"/>
  <c r="O38" i="33" s="1"/>
  <c r="E36" i="33"/>
  <c r="F36" i="33"/>
  <c r="F47" i="33" s="1"/>
  <c r="G36" i="33"/>
  <c r="H36" i="33"/>
  <c r="I36" i="33"/>
  <c r="J36" i="33"/>
  <c r="K36" i="33"/>
  <c r="L36" i="33"/>
  <c r="M36" i="33"/>
  <c r="D36" i="33"/>
  <c r="N36" i="33" s="1"/>
  <c r="O36" i="33" s="1"/>
  <c r="N37" i="33"/>
  <c r="O37" i="33"/>
  <c r="N18" i="33"/>
  <c r="O18" i="33"/>
  <c r="N7" i="33"/>
  <c r="O7" i="33" s="1"/>
  <c r="N8" i="33"/>
  <c r="O8" i="33"/>
  <c r="N10" i="33"/>
  <c r="O10" i="33"/>
  <c r="N11" i="33"/>
  <c r="O11" i="33"/>
  <c r="N12" i="33"/>
  <c r="O12" i="33"/>
  <c r="N13" i="33"/>
  <c r="O13" i="33"/>
  <c r="N14" i="33"/>
  <c r="O14" i="33" s="1"/>
  <c r="N15" i="33"/>
  <c r="O15" i="33"/>
  <c r="N6" i="33"/>
  <c r="O6" i="33"/>
  <c r="N20" i="33"/>
  <c r="O20" i="33"/>
  <c r="N17" i="33"/>
  <c r="O17" i="33"/>
  <c r="F51" i="35"/>
  <c r="L51" i="35"/>
  <c r="D51" i="35"/>
  <c r="F50" i="36"/>
  <c r="H50" i="36"/>
  <c r="L50" i="36"/>
  <c r="N29" i="36"/>
  <c r="O29" i="36" s="1"/>
  <c r="D50" i="36"/>
  <c r="L49" i="37"/>
  <c r="H49" i="37"/>
  <c r="I49" i="37"/>
  <c r="I53" i="38"/>
  <c r="M53" i="38"/>
  <c r="G53" i="38"/>
  <c r="K53" i="38"/>
  <c r="J53" i="38"/>
  <c r="E53" i="38"/>
  <c r="E51" i="39"/>
  <c r="M51" i="39"/>
  <c r="G51" i="39"/>
  <c r="K51" i="39"/>
  <c r="D51" i="39"/>
  <c r="N51" i="39" s="1"/>
  <c r="O51" i="39" s="1"/>
  <c r="N5" i="33"/>
  <c r="O5" i="33" s="1"/>
  <c r="N40" i="35"/>
  <c r="O40" i="35" s="1"/>
  <c r="I47" i="33"/>
  <c r="H45" i="34"/>
  <c r="N18" i="35"/>
  <c r="O18" i="35" s="1"/>
  <c r="E51" i="35"/>
  <c r="E50" i="40"/>
  <c r="F50" i="40"/>
  <c r="G50" i="40"/>
  <c r="M50" i="40"/>
  <c r="K50" i="40"/>
  <c r="O15" i="40"/>
  <c r="I50" i="40"/>
  <c r="M51" i="41"/>
  <c r="I51" i="41"/>
  <c r="K51" i="41"/>
  <c r="G51" i="41"/>
  <c r="O48" i="41"/>
  <c r="E51" i="41"/>
  <c r="N40" i="41"/>
  <c r="O40" i="41" s="1"/>
  <c r="M53" i="42"/>
  <c r="K53" i="42"/>
  <c r="G53" i="42"/>
  <c r="E53" i="42"/>
  <c r="I53" i="42"/>
  <c r="N18" i="42"/>
  <c r="O18" i="42" s="1"/>
  <c r="M48" i="43"/>
  <c r="K48" i="43"/>
  <c r="E48" i="43"/>
  <c r="N15" i="43"/>
  <c r="O15" i="43" s="1"/>
  <c r="I48" i="43"/>
  <c r="F48" i="43"/>
  <c r="G48" i="43"/>
  <c r="N18" i="43"/>
  <c r="O18" i="43" s="1"/>
  <c r="K47" i="44"/>
  <c r="H47" i="44"/>
  <c r="O44" i="44"/>
  <c r="M47" i="44"/>
  <c r="N15" i="44"/>
  <c r="O15" i="44"/>
  <c r="G47" i="44"/>
  <c r="E47" i="44"/>
  <c r="I47" i="44"/>
  <c r="D47" i="44"/>
  <c r="G49" i="45"/>
  <c r="M49" i="45"/>
  <c r="F49" i="45"/>
  <c r="E49" i="45"/>
  <c r="K49" i="45"/>
  <c r="I49" i="45"/>
  <c r="H5" i="46"/>
  <c r="H48" i="46"/>
  <c r="M5" i="46"/>
  <c r="M48" i="46" s="1"/>
  <c r="E5" i="46"/>
  <c r="E48" i="46"/>
  <c r="J5" i="46"/>
  <c r="J48" i="46" s="1"/>
  <c r="F5" i="46"/>
  <c r="F48" i="46"/>
  <c r="N5" i="46"/>
  <c r="N48" i="46" s="1"/>
  <c r="I5" i="46"/>
  <c r="K5" i="46"/>
  <c r="K48" i="46" s="1"/>
  <c r="D5" i="46"/>
  <c r="D48" i="46" s="1"/>
  <c r="O6" i="46"/>
  <c r="P6" i="46" s="1"/>
  <c r="L5" i="46"/>
  <c r="L48" i="46"/>
  <c r="G5" i="46"/>
  <c r="G48" i="46" s="1"/>
  <c r="I48" i="46"/>
  <c r="O50" i="47" l="1"/>
  <c r="P50" i="47" s="1"/>
  <c r="O48" i="46"/>
  <c r="P48" i="46" s="1"/>
  <c r="N47" i="44"/>
  <c r="O47" i="44" s="1"/>
  <c r="N47" i="33"/>
  <c r="O47" i="33" s="1"/>
  <c r="N49" i="37"/>
  <c r="O49" i="37" s="1"/>
  <c r="J51" i="35"/>
  <c r="N51" i="35" s="1"/>
  <c r="O51" i="35" s="1"/>
  <c r="N18" i="44"/>
  <c r="O18" i="44" s="1"/>
  <c r="D48" i="43"/>
  <c r="N48" i="43" s="1"/>
  <c r="O48" i="43" s="1"/>
  <c r="D53" i="42"/>
  <c r="N53" i="42" s="1"/>
  <c r="O53" i="42" s="1"/>
  <c r="N15" i="41"/>
  <c r="O15" i="41" s="1"/>
  <c r="H50" i="40"/>
  <c r="N50" i="40" s="1"/>
  <c r="O50" i="40" s="1"/>
  <c r="H53" i="38"/>
  <c r="K49" i="37"/>
  <c r="N16" i="33"/>
  <c r="O16" i="33" s="1"/>
  <c r="N5" i="34"/>
  <c r="O5" i="34" s="1"/>
  <c r="N35" i="34"/>
  <c r="O35" i="34" s="1"/>
  <c r="J50" i="40"/>
  <c r="N5" i="39"/>
  <c r="O5" i="39" s="1"/>
  <c r="N25" i="37"/>
  <c r="O25" i="37" s="1"/>
  <c r="N5" i="45"/>
  <c r="O5" i="45" s="1"/>
  <c r="L49" i="45"/>
  <c r="N5" i="42"/>
  <c r="O5" i="42" s="1"/>
  <c r="N5" i="41"/>
  <c r="O5" i="41" s="1"/>
  <c r="N36" i="40"/>
  <c r="O36" i="40" s="1"/>
  <c r="N15" i="39"/>
  <c r="O15" i="39" s="1"/>
  <c r="I50" i="36"/>
  <c r="N50" i="36" s="1"/>
  <c r="O50" i="36" s="1"/>
  <c r="O5" i="46"/>
  <c r="P5" i="46" s="1"/>
  <c r="N35" i="43"/>
  <c r="O35" i="43" s="1"/>
  <c r="N28" i="42"/>
  <c r="O28" i="42" s="1"/>
  <c r="N5" i="35"/>
  <c r="O5" i="35" s="1"/>
  <c r="N19" i="33"/>
  <c r="O19" i="33" s="1"/>
  <c r="D53" i="38"/>
  <c r="N53" i="38" s="1"/>
  <c r="O53" i="38" s="1"/>
  <c r="N5" i="37"/>
  <c r="O5" i="37" s="1"/>
  <c r="F47" i="44"/>
  <c r="N35" i="44"/>
  <c r="O35" i="44" s="1"/>
  <c r="G45" i="34"/>
  <c r="N45" i="34" s="1"/>
  <c r="O45" i="34" s="1"/>
  <c r="N18" i="41"/>
  <c r="O18" i="41" s="1"/>
  <c r="N15" i="37"/>
  <c r="O15" i="37" s="1"/>
  <c r="H49" i="45"/>
  <c r="F53" i="38"/>
  <c r="D49" i="45"/>
  <c r="N49" i="45" l="1"/>
  <c r="O49" i="45" s="1"/>
</calcChain>
</file>

<file path=xl/sharedStrings.xml><?xml version="1.0" encoding="utf-8"?>
<sst xmlns="http://schemas.openxmlformats.org/spreadsheetml/2006/main" count="1053" uniqueCount="161">
  <si>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</si>
  <si>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</si>
  <si>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</si>
  <si>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</si>
  <si>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</si>
  <si>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</si>
  <si>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</si>
  <si>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</si>
  <si>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</si>
  <si>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</si>
  <si>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</si>
  <si>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</si>
  <si>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Discretionary Sales Surtaxes</t>
  </si>
  <si>
    <t>Utility Service Tax - Electricity</t>
  </si>
  <si>
    <t>Utility Service Tax - Propane</t>
  </si>
  <si>
    <t>Utility Service Tax - Other</t>
  </si>
  <si>
    <t>Communications Services Taxes</t>
  </si>
  <si>
    <t>Local Business Tax</t>
  </si>
  <si>
    <t>Permits, Fees, and Special Assessments</t>
  </si>
  <si>
    <t>Franchise Fee - Electricity</t>
  </si>
  <si>
    <t>Federal Grant - General Government</t>
  </si>
  <si>
    <t>Intergovernmental Revenue</t>
  </si>
  <si>
    <t>State Grant - Public Safety</t>
  </si>
  <si>
    <t>Federal Grant - Transportation - Other Transportation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</si>
  <si>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</si>
  <si>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</si>
  <si>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</si>
  <si>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</si>
  <si>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</si>
  <si>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</si>
  <si>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</si>
  <si>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</si>
  <si>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</si>
  <si>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</si>
  <si>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</si>
  <si>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</si>
  <si>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Electric Utility</t>
  </si>
  <si>
    <t>Physical Environment - Water Utility</t>
  </si>
  <si>
    <t>Physical Environment - Garbage / Solid Waste</t>
  </si>
  <si>
    <t>Physical Environment - Sewer / Wastewater Utility</t>
  </si>
  <si>
    <t>Physical Environment - Other Physical Environment Charges</t>
  </si>
  <si>
    <t>Culture / Recreation - Libraries</t>
  </si>
  <si>
    <t>Culture / Recreation - Special Events</t>
  </si>
  <si>
    <t>Total - All Account Codes</t>
  </si>
  <si>
    <t>Local Fiscal Year Ended September 30, 2009</t>
  </si>
  <si>
    <t>State Fines and Forfeits</t>
  </si>
  <si>
    <t>Interest and Other Earnings - Interest</t>
  </si>
  <si>
    <t>Interest and Other Earnings - Net Increase (Decrease) in Fair Value of Investments</t>
  </si>
  <si>
    <t>Rents and Royalties</t>
  </si>
  <si>
    <t>Pension Fund Contributions</t>
  </si>
  <si>
    <t>Other Miscellaneous Revenues - Other</t>
  </si>
  <si>
    <t>Non-Operating - Inter-Fund Group Transfers In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</si>
  <si>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</si>
  <si>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</si>
  <si>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</si>
  <si>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</si>
  <si>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</si>
  <si>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</si>
  <si>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</si>
  <si>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</si>
  <si>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Casualty Insurance Premium Tax for Police Officers' Retirement</t>
  </si>
  <si>
    <t>Bushnell Revenues Reported by Account Code and Fund Type</t>
  </si>
  <si>
    <t>Local Fiscal Year Ended September 30, 2010</t>
  </si>
  <si>
    <t>First Local Option Fuel Tax (1 to 6 Cents)</t>
  </si>
  <si>
    <t>Utility Service Tax - Telecommunications</t>
  </si>
  <si>
    <t>Utility Service Tax - Gas</t>
  </si>
  <si>
    <t>Federal Grant - Public Safety</t>
  </si>
  <si>
    <t>Federal Grant - Physical Environment - Water Supply System</t>
  </si>
  <si>
    <t>Federal Grant - Physical Environment - Sewer / Wastewater</t>
  </si>
  <si>
    <t>State Shared Revenues - General Gov't - Sales and Uses Taxes to Counties</t>
  </si>
  <si>
    <t>Other Charges for Services</t>
  </si>
  <si>
    <t>Fines - Local Ordinance Violations</t>
  </si>
  <si>
    <t>Proprietary Non-Operating Sources - Interest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</si>
  <si>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</si>
  <si>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</si>
  <si>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</si>
  <si>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Permits, Fees, and Special Assessments</t>
  </si>
  <si>
    <t>State Shared Revenues - General Gov't - Other General Government</t>
  </si>
  <si>
    <t>Shared Revenue from Other Local Units</t>
  </si>
  <si>
    <t>Culture / Recreation - Other Culture / Recreation Charges</t>
  </si>
  <si>
    <t>Judgments and Fines - Other Court-Ordered</t>
  </si>
  <si>
    <t>Interest and Other Earnings - Gain or Loss on Sale of Investments</t>
  </si>
  <si>
    <t>Sale of Surplus Materials and Scrap</t>
  </si>
  <si>
    <t>Other Miscellaneous Revenues - Settlements</t>
  </si>
  <si>
    <t>2011 Municipal Population:</t>
  </si>
  <si>
    <t>Local Fiscal Year Ended September 30, 2012</t>
  </si>
  <si>
    <t>State Grant - Physical Environment - Water Supply System</t>
  </si>
  <si>
    <t>State Grant - Physical Environment - Sewer / Wastewater</t>
  </si>
  <si>
    <t>Physical Environment - Cemetary</t>
  </si>
  <si>
    <t>Culture / Recreation - Parks and Recreation</t>
  </si>
  <si>
    <t>Proprietary Non-Operating Sources - Capital Contributions from Other Public Source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</si>
  <si>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</si>
  <si>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</si>
  <si>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</si>
  <si>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</si>
  <si>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</si>
  <si>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</si>
  <si>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</si>
  <si>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</si>
  <si>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</si>
  <si>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Other General Government Charges and Fees</t>
  </si>
  <si>
    <t>Court-Ordered Judgments and Fines - Other Court-Ordered</t>
  </si>
  <si>
    <t>Interest and Other Earnings - Gain (Loss) on Sale of Investments</t>
  </si>
  <si>
    <t>Sales - Disposition of Fixed Assets</t>
  </si>
  <si>
    <t>Contributions and Donations from Private Sources</t>
  </si>
  <si>
    <t>Proprietary Non-Operating - Capital Contributions from Other Public Source</t>
  </si>
  <si>
    <t>2013 Municipal Population:</t>
  </si>
  <si>
    <t>Local Fiscal Year Ended September 30, 2008</t>
  </si>
  <si>
    <t>Permits and Franchise Fees</t>
  </si>
  <si>
    <t>Federal Grant - Physical Environment - Other Physical Environment</t>
  </si>
  <si>
    <t>Court-Ordered Judgments and Fines - As Decided by County Court Civil</t>
  </si>
  <si>
    <t>Court-Ordered Judgments and Fines - As Decided by Circuit Court Civil</t>
  </si>
  <si>
    <t>Proceeds - Debt Proceeds</t>
  </si>
  <si>
    <t>Proceeds of General Capital Asset Dispositions - Sales</t>
  </si>
  <si>
    <t>Proprietary Non-Operating Sources - Capital Contributions from Private Source</t>
  </si>
  <si>
    <t>2008 Municipal Population:</t>
  </si>
  <si>
    <t>Local Fiscal Year Ended September 30, 2014</t>
  </si>
  <si>
    <t>State Grant - Transportation - Other Transportation</t>
  </si>
  <si>
    <t>Grants from Other Local Units - General Government</t>
  </si>
  <si>
    <t>Proprietary Non-Operating - Capital Contributions from Private Source</t>
  </si>
  <si>
    <t>2014 Municipal Population:</t>
  </si>
  <si>
    <t>Local Fiscal Year Ended September 30, 2015</t>
  </si>
  <si>
    <t>State Grant - Other</t>
  </si>
  <si>
    <t>2015 Municipal Population:</t>
  </si>
  <si>
    <t>Local Fiscal Year Ended September 30, 2016</t>
  </si>
  <si>
    <t>State Grant - General Government</t>
  </si>
  <si>
    <t>Culture / Recreation - Cultural Services</t>
  </si>
  <si>
    <t>2016 Municipal Population:</t>
  </si>
  <si>
    <t>Local Fiscal Year Ended September 30, 2017</t>
  </si>
  <si>
    <t>State Grant - Economic Environment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</si>
  <si>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</si>
  <si>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</si>
  <si>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</si>
  <si>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</si>
  <si>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</si>
  <si>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</si>
  <si>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Second Local Option Fuel Tax (1 to 5 Cents)</t>
  </si>
  <si>
    <t>Impact Fees - Commercial - Physical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</si>
  <si>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</si>
  <si>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</si>
  <si>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</si>
  <si>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</si>
  <si>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</si>
  <si>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</si>
  <si>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Local Government Infrastructure Surtax</t>
  </si>
  <si>
    <t>State Communications Services Taxes</t>
  </si>
  <si>
    <t>Building Permits (Buildling Permit Fees)</t>
  </si>
  <si>
    <t>Impact Fees - Residential - Physical Environment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</si>
  <si>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</si>
  <si>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</si>
  <si>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</si>
  <si>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Court-Ordered Judgments and Fines - Other</t>
  </si>
  <si>
    <t>2021 Municipal Population:</t>
  </si>
  <si>
    <t>Local Fiscal Year Ended September 30, 2022</t>
  </si>
  <si>
    <t>Federal Grant - American Rescue Plan Act Funds</t>
  </si>
  <si>
    <t>2022 Municipal Population:</t>
  </si>
  <si>
    <t>Local Fiscal Year Ended September 30, 2023</t>
  </si>
  <si>
    <t>Federal Grant - Economic Environment</t>
  </si>
  <si>
    <t>Proprietary Non-Operating Sources - Federal Grants and Donations</t>
  </si>
  <si>
    <t>Proprietary Non-Operating Sources - State Grants and Donations</t>
  </si>
  <si>
    <t>2023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</si>
</sst>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140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141</v>
      </c>
      <c r="N4" s="35" t="s">
        <v>9</v>
      </c>
      <c r="O4" s="35" t="s">
        <v>142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143</v>
      </c>
      <c r="B5" s="26"/>
      <c r="C5" s="26"/>
      <c r="D5" s="27">
        <f>SUM(D6:D11)</f>
        <v>2146907</v>
      </c>
      <c r="E5" s="27">
        <f>SUM(E6:E11)</f>
        <v>0</v>
      </c>
      <c r="F5" s="27">
        <f>SUM(F6:F11)</f>
        <v>0</v>
      </c>
      <c r="G5" s="27">
        <f>SUM(G6:G11)</f>
        <v>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2146907</v>
      </c>
      <c r="P5" s="33">
        <f>(O5/P$54)</f>
        <v>609.39738858927046</v>
      </c>
      <c r="Q5" s="6"/>
    </row>
    <row r="6" spans="1:134" ht="14.25" customHeight="1">
      <c r="A6" s="12"/>
      <c r="B6" s="25">
        <v>311</v>
      </c>
      <c r="C6" s="20" t="s">
        <v>2</v>
      </c>
      <c r="D6" s="46">
        <v>658624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658624</v>
      </c>
      <c r="P6" s="47">
        <f>(O6/P$54)</f>
        <v>186.94975872835653</v>
      </c>
      <c r="Q6" s="9"/>
    </row>
    <row r="7" spans="1:134">
      <c r="A7" s="12"/>
      <c r="B7" s="25">
        <v>312.63</v>
      </c>
      <c r="C7" s="20" t="s">
        <v>144</v>
      </c>
      <c r="D7" s="46">
        <v>587736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0">SUM(D7:N7)</f>
        <v>587736</v>
      </c>
      <c r="P7" s="47">
        <f>(O7/P$54)</f>
        <v>166.82827135963666</v>
      </c>
      <c r="Q7" s="9"/>
    </row>
    <row r="8" spans="1:134">
      <c r="A8" s="12"/>
      <c r="B8" s="25">
        <v>314.10000000000002</v>
      </c>
      <c r="C8" s="20" t="s">
        <v>13</v>
      </c>
      <c r="D8" s="46">
        <v>23207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23207</v>
      </c>
      <c r="P8" s="47">
        <f>(O8/P$54)</f>
        <v>6.5872835651433439</v>
      </c>
      <c r="Q8" s="9"/>
    </row>
    <row r="9" spans="1:134">
      <c r="A9" s="12"/>
      <c r="B9" s="25">
        <v>314.39999999999998</v>
      </c>
      <c r="C9" s="20" t="s">
        <v>65</v>
      </c>
      <c r="D9" s="46">
        <v>63114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63114</v>
      </c>
      <c r="P9" s="47">
        <f>(O9/P$54)</f>
        <v>17.914845302299177</v>
      </c>
      <c r="Q9" s="9"/>
    </row>
    <row r="10" spans="1:134">
      <c r="A10" s="12"/>
      <c r="B10" s="25">
        <v>314.89999999999998</v>
      </c>
      <c r="C10" s="20" t="s">
        <v>15</v>
      </c>
      <c r="D10" s="46">
        <v>675241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675241</v>
      </c>
      <c r="P10" s="47">
        <f>(O10/P$54)</f>
        <v>191.66647743400512</v>
      </c>
      <c r="Q10" s="9"/>
    </row>
    <row r="11" spans="1:134">
      <c r="A11" s="12"/>
      <c r="B11" s="25">
        <v>315.10000000000002</v>
      </c>
      <c r="C11" s="20" t="s">
        <v>145</v>
      </c>
      <c r="D11" s="46">
        <v>138985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138985</v>
      </c>
      <c r="P11" s="47">
        <f>(O11/P$54)</f>
        <v>39.450752199829694</v>
      </c>
      <c r="Q11" s="9"/>
    </row>
    <row r="12" spans="1:134" ht="15.75">
      <c r="A12" s="29" t="s">
        <v>18</v>
      </c>
      <c r="B12" s="30"/>
      <c r="C12" s="31"/>
      <c r="D12" s="32">
        <f>SUM(D13:D15)</f>
        <v>143281</v>
      </c>
      <c r="E12" s="32">
        <f>SUM(E13:E15)</f>
        <v>0</v>
      </c>
      <c r="F12" s="32">
        <f>SUM(F13:F15)</f>
        <v>0</v>
      </c>
      <c r="G12" s="32">
        <f>SUM(G13:G15)</f>
        <v>0</v>
      </c>
      <c r="H12" s="32">
        <f>SUM(H13:H15)</f>
        <v>0</v>
      </c>
      <c r="I12" s="32">
        <f>SUM(I13:I15)</f>
        <v>316612</v>
      </c>
      <c r="J12" s="32">
        <f>SUM(J13:J15)</f>
        <v>0</v>
      </c>
      <c r="K12" s="32">
        <f>SUM(K13:K15)</f>
        <v>0</v>
      </c>
      <c r="L12" s="32">
        <f>SUM(L13:L15)</f>
        <v>0</v>
      </c>
      <c r="M12" s="32">
        <f>SUM(M13:M15)</f>
        <v>0</v>
      </c>
      <c r="N12" s="32">
        <f>SUM(N13:N15)</f>
        <v>0</v>
      </c>
      <c r="O12" s="44">
        <f>SUM(D12:N12)</f>
        <v>459893</v>
      </c>
      <c r="P12" s="45">
        <f>(O12/P$54)</f>
        <v>130.54016463241555</v>
      </c>
      <c r="Q12" s="10"/>
    </row>
    <row r="13" spans="1:134">
      <c r="A13" s="12"/>
      <c r="B13" s="25">
        <v>322</v>
      </c>
      <c r="C13" s="20" t="s">
        <v>146</v>
      </c>
      <c r="D13" s="46">
        <v>121370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121370</v>
      </c>
      <c r="P13" s="47">
        <f>(O13/P$54)</f>
        <v>34.450752199829694</v>
      </c>
      <c r="Q13" s="9"/>
    </row>
    <row r="14" spans="1:134">
      <c r="A14" s="12"/>
      <c r="B14" s="25">
        <v>323.10000000000002</v>
      </c>
      <c r="C14" s="20" t="s">
        <v>19</v>
      </c>
      <c r="D14" s="46">
        <v>21911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5" si="1">SUM(D14:N14)</f>
        <v>21911</v>
      </c>
      <c r="P14" s="47">
        <f>(O14/P$54)</f>
        <v>6.2194152710757873</v>
      </c>
      <c r="Q14" s="9"/>
    </row>
    <row r="15" spans="1:134">
      <c r="A15" s="12"/>
      <c r="B15" s="25">
        <v>324.20999999999998</v>
      </c>
      <c r="C15" s="20" t="s">
        <v>147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316612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316612</v>
      </c>
      <c r="P15" s="47">
        <f>(O15/P$54)</f>
        <v>89.869997161510071</v>
      </c>
      <c r="Q15" s="9"/>
    </row>
    <row r="16" spans="1:134" ht="15.75">
      <c r="A16" s="29" t="s">
        <v>148</v>
      </c>
      <c r="B16" s="30"/>
      <c r="C16" s="31"/>
      <c r="D16" s="32">
        <f>SUM(D17:D27)</f>
        <v>616001</v>
      </c>
      <c r="E16" s="32">
        <f>SUM(E17:E27)</f>
        <v>0</v>
      </c>
      <c r="F16" s="32">
        <f>SUM(F17:F27)</f>
        <v>0</v>
      </c>
      <c r="G16" s="32">
        <f>SUM(G17:G27)</f>
        <v>0</v>
      </c>
      <c r="H16" s="32">
        <f>SUM(H17:H27)</f>
        <v>0</v>
      </c>
      <c r="I16" s="32">
        <f>SUM(I17:I27)</f>
        <v>107043</v>
      </c>
      <c r="J16" s="32">
        <f>SUM(J17:J27)</f>
        <v>0</v>
      </c>
      <c r="K16" s="32">
        <f>SUM(K17:K27)</f>
        <v>0</v>
      </c>
      <c r="L16" s="32">
        <f>SUM(L17:L27)</f>
        <v>0</v>
      </c>
      <c r="M16" s="32">
        <f>SUM(M17:M27)</f>
        <v>0</v>
      </c>
      <c r="N16" s="32">
        <f>SUM(N17:N27)</f>
        <v>0</v>
      </c>
      <c r="O16" s="44">
        <f>SUM(D16:N16)</f>
        <v>723044</v>
      </c>
      <c r="P16" s="45">
        <f>(O16/P$54)</f>
        <v>205.2353108146466</v>
      </c>
      <c r="Q16" s="10"/>
    </row>
    <row r="17" spans="1:17">
      <c r="A17" s="12"/>
      <c r="B17" s="25">
        <v>331.5</v>
      </c>
      <c r="C17" s="20" t="s">
        <v>157</v>
      </c>
      <c r="D17" s="46">
        <v>1380</v>
      </c>
      <c r="E17" s="46">
        <v>0</v>
      </c>
      <c r="F17" s="46">
        <v>0</v>
      </c>
      <c r="G17" s="46">
        <v>0</v>
      </c>
      <c r="H17" s="46">
        <v>0</v>
      </c>
      <c r="I17" s="46">
        <v>5381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6" si="2">SUM(D17:N17)</f>
        <v>6761</v>
      </c>
      <c r="P17" s="47">
        <f>(O17/P$54)</f>
        <v>1.9191030371842179</v>
      </c>
      <c r="Q17" s="9"/>
    </row>
    <row r="18" spans="1:17">
      <c r="A18" s="12"/>
      <c r="B18" s="25">
        <v>331.51</v>
      </c>
      <c r="C18" s="20" t="s">
        <v>154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82546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2"/>
        <v>82546</v>
      </c>
      <c r="P18" s="47">
        <f>(O18/P$54)</f>
        <v>23.430598921373829</v>
      </c>
      <c r="Q18" s="9"/>
    </row>
    <row r="19" spans="1:17">
      <c r="A19" s="12"/>
      <c r="B19" s="25">
        <v>334.31</v>
      </c>
      <c r="C19" s="20" t="s">
        <v>86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13941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2"/>
        <v>13941</v>
      </c>
      <c r="P19" s="47">
        <f>(O19/P$54)</f>
        <v>3.9571388021572522</v>
      </c>
      <c r="Q19" s="9"/>
    </row>
    <row r="20" spans="1:17">
      <c r="A20" s="12"/>
      <c r="B20" s="25">
        <v>334.35</v>
      </c>
      <c r="C20" s="20" t="s">
        <v>87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5175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2"/>
        <v>5175</v>
      </c>
      <c r="P20" s="47">
        <f>(O20/P$54)</f>
        <v>1.4689185353391996</v>
      </c>
      <c r="Q20" s="9"/>
    </row>
    <row r="21" spans="1:17">
      <c r="A21" s="12"/>
      <c r="B21" s="25">
        <v>334.49</v>
      </c>
      <c r="C21" s="20" t="s">
        <v>117</v>
      </c>
      <c r="D21" s="46">
        <v>6707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6707</v>
      </c>
      <c r="P21" s="47">
        <f>(O21/P$54)</f>
        <v>1.9037751915980698</v>
      </c>
      <c r="Q21" s="9"/>
    </row>
    <row r="22" spans="1:17">
      <c r="A22" s="12"/>
      <c r="B22" s="25">
        <v>335.125</v>
      </c>
      <c r="C22" s="20" t="s">
        <v>149</v>
      </c>
      <c r="D22" s="46">
        <v>157420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157420</v>
      </c>
      <c r="P22" s="47">
        <f>(O22/P$54)</f>
        <v>44.683508373545273</v>
      </c>
      <c r="Q22" s="9"/>
    </row>
    <row r="23" spans="1:17">
      <c r="A23" s="12"/>
      <c r="B23" s="25">
        <v>335.14</v>
      </c>
      <c r="C23" s="20" t="s">
        <v>96</v>
      </c>
      <c r="D23" s="46">
        <v>7950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7950</v>
      </c>
      <c r="P23" s="47">
        <f>(O23/P$54)</f>
        <v>2.2565994890718137</v>
      </c>
      <c r="Q23" s="9"/>
    </row>
    <row r="24" spans="1:17">
      <c r="A24" s="12"/>
      <c r="B24" s="25">
        <v>335.15</v>
      </c>
      <c r="C24" s="20" t="s">
        <v>97</v>
      </c>
      <c r="D24" s="46">
        <v>3839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3839</v>
      </c>
      <c r="P24" s="47">
        <f>(O24/P$54)</f>
        <v>1.0896962815782003</v>
      </c>
      <c r="Q24" s="9"/>
    </row>
    <row r="25" spans="1:17">
      <c r="A25" s="12"/>
      <c r="B25" s="25">
        <v>335.18</v>
      </c>
      <c r="C25" s="20" t="s">
        <v>150</v>
      </c>
      <c r="D25" s="46">
        <v>310479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310479</v>
      </c>
      <c r="P25" s="47">
        <f>(O25/P$54)</f>
        <v>88.129151291512912</v>
      </c>
      <c r="Q25" s="9"/>
    </row>
    <row r="26" spans="1:17">
      <c r="A26" s="12"/>
      <c r="B26" s="25">
        <v>335.19</v>
      </c>
      <c r="C26" s="20" t="s">
        <v>99</v>
      </c>
      <c r="D26" s="46">
        <v>11461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11461</v>
      </c>
      <c r="P26" s="47">
        <f>(O26/P$54)</f>
        <v>3.253193301163781</v>
      </c>
      <c r="Q26" s="9"/>
    </row>
    <row r="27" spans="1:17">
      <c r="A27" s="12"/>
      <c r="B27" s="25">
        <v>338</v>
      </c>
      <c r="C27" s="20" t="s">
        <v>78</v>
      </c>
      <c r="D27" s="46">
        <v>116765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116765</v>
      </c>
      <c r="P27" s="47">
        <f>(O27/P$54)</f>
        <v>33.143627590122058</v>
      </c>
      <c r="Q27" s="9"/>
    </row>
    <row r="28" spans="1:17" ht="15.75">
      <c r="A28" s="29" t="s">
        <v>33</v>
      </c>
      <c r="B28" s="30"/>
      <c r="C28" s="31"/>
      <c r="D28" s="32">
        <f>SUM(D29:D35)</f>
        <v>54126</v>
      </c>
      <c r="E28" s="32">
        <f>SUM(E29:E35)</f>
        <v>14560</v>
      </c>
      <c r="F28" s="32">
        <f>SUM(F29:F35)</f>
        <v>0</v>
      </c>
      <c r="G28" s="32">
        <f>SUM(G29:G35)</f>
        <v>0</v>
      </c>
      <c r="H28" s="32">
        <f>SUM(H29:H35)</f>
        <v>0</v>
      </c>
      <c r="I28" s="32">
        <f>SUM(I29:I35)</f>
        <v>10756783</v>
      </c>
      <c r="J28" s="32">
        <f>SUM(J29:J35)</f>
        <v>0</v>
      </c>
      <c r="K28" s="32">
        <f>SUM(K29:K35)</f>
        <v>0</v>
      </c>
      <c r="L28" s="32">
        <f>SUM(L29:L35)</f>
        <v>0</v>
      </c>
      <c r="M28" s="32">
        <f>SUM(M29:M35)</f>
        <v>0</v>
      </c>
      <c r="N28" s="32">
        <f>SUM(N29:N35)</f>
        <v>0</v>
      </c>
      <c r="O28" s="32">
        <f>SUM(D28:N28)</f>
        <v>10825469</v>
      </c>
      <c r="P28" s="45">
        <f>(O28/P$54)</f>
        <v>3072.7984672154412</v>
      </c>
      <c r="Q28" s="10"/>
    </row>
    <row r="29" spans="1:17">
      <c r="A29" s="12"/>
      <c r="B29" s="25">
        <v>343.1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7735051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5" si="3">SUM(D29:N29)</f>
        <v>7735051</v>
      </c>
      <c r="P29" s="47">
        <f>(O29/P$54)</f>
        <v>2195.5864320181663</v>
      </c>
      <c r="Q29" s="9"/>
    </row>
    <row r="30" spans="1:17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978498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978498</v>
      </c>
      <c r="P30" s="47">
        <f>(O30/P$54)</f>
        <v>277.74567130286687</v>
      </c>
      <c r="Q30" s="9"/>
    </row>
    <row r="31" spans="1:17">
      <c r="A31" s="12"/>
      <c r="B31" s="25">
        <v>343.4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805565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805565</v>
      </c>
      <c r="P31" s="47">
        <f>(O31/P$54)</f>
        <v>228.65881351121203</v>
      </c>
      <c r="Q31" s="9"/>
    </row>
    <row r="32" spans="1:17">
      <c r="A32" s="12"/>
      <c r="B32" s="25">
        <v>343.5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1237669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1237669</v>
      </c>
      <c r="P32" s="47">
        <f>(O32/P$54)</f>
        <v>351.31109849560033</v>
      </c>
      <c r="Q32" s="9"/>
    </row>
    <row r="33" spans="1:17">
      <c r="A33" s="12"/>
      <c r="B33" s="25">
        <v>343.8</v>
      </c>
      <c r="C33" s="20" t="s">
        <v>88</v>
      </c>
      <c r="D33" s="46">
        <v>0</v>
      </c>
      <c r="E33" s="46">
        <v>14560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14560</v>
      </c>
      <c r="P33" s="47">
        <f>(O33/P$54)</f>
        <v>4.1328413284132841</v>
      </c>
      <c r="Q33" s="9"/>
    </row>
    <row r="34" spans="1:17">
      <c r="A34" s="12"/>
      <c r="B34" s="25">
        <v>347.2</v>
      </c>
      <c r="C34" s="20" t="s">
        <v>89</v>
      </c>
      <c r="D34" s="46">
        <v>6605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6605</v>
      </c>
      <c r="P34" s="47">
        <f>(O34/P$54)</f>
        <v>1.87482259437979</v>
      </c>
      <c r="Q34" s="9"/>
    </row>
    <row r="35" spans="1:17">
      <c r="A35" s="12"/>
      <c r="B35" s="25">
        <v>347.4</v>
      </c>
      <c r="C35" s="20" t="s">
        <v>42</v>
      </c>
      <c r="D35" s="46">
        <v>47521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47521</v>
      </c>
      <c r="P35" s="47">
        <f>(O35/P$54)</f>
        <v>13.488787964802725</v>
      </c>
      <c r="Q35" s="9"/>
    </row>
    <row r="36" spans="1:17" ht="15.75">
      <c r="A36" s="29" t="s">
        <v>34</v>
      </c>
      <c r="B36" s="30"/>
      <c r="C36" s="31"/>
      <c r="D36" s="32">
        <f>SUM(D37:D37)</f>
        <v>11197</v>
      </c>
      <c r="E36" s="32">
        <f>SUM(E37:E37)</f>
        <v>0</v>
      </c>
      <c r="F36" s="32">
        <f>SUM(F37:F37)</f>
        <v>0</v>
      </c>
      <c r="G36" s="32">
        <f>SUM(G37:G37)</f>
        <v>0</v>
      </c>
      <c r="H36" s="32">
        <f>SUM(H37:H37)</f>
        <v>0</v>
      </c>
      <c r="I36" s="32">
        <f>SUM(I37:I37)</f>
        <v>0</v>
      </c>
      <c r="J36" s="32">
        <f>SUM(J37:J37)</f>
        <v>0</v>
      </c>
      <c r="K36" s="32">
        <f>SUM(K37:K37)</f>
        <v>0</v>
      </c>
      <c r="L36" s="32">
        <f>SUM(L37:L37)</f>
        <v>0</v>
      </c>
      <c r="M36" s="32">
        <f>SUM(M37:M37)</f>
        <v>0</v>
      </c>
      <c r="N36" s="32">
        <f>SUM(N37:N37)</f>
        <v>0</v>
      </c>
      <c r="O36" s="32">
        <f>SUM(D36:N36)</f>
        <v>11197</v>
      </c>
      <c r="P36" s="45">
        <f>(O36/P$54)</f>
        <v>3.1782571671870565</v>
      </c>
      <c r="Q36" s="10"/>
    </row>
    <row r="37" spans="1:17">
      <c r="A37" s="13"/>
      <c r="B37" s="39">
        <v>351.9</v>
      </c>
      <c r="C37" s="21" t="s">
        <v>151</v>
      </c>
      <c r="D37" s="46">
        <v>11197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" si="4">SUM(D37:N37)</f>
        <v>11197</v>
      </c>
      <c r="P37" s="47">
        <f>(O37/P$54)</f>
        <v>3.1782571671870565</v>
      </c>
      <c r="Q37" s="9"/>
    </row>
    <row r="38" spans="1:17" ht="15.75">
      <c r="A38" s="29" t="s">
        <v>3</v>
      </c>
      <c r="B38" s="30"/>
      <c r="C38" s="31"/>
      <c r="D38" s="32">
        <f>SUM(D39:D44)</f>
        <v>2169046</v>
      </c>
      <c r="E38" s="32">
        <f>SUM(E39:E44)</f>
        <v>10623</v>
      </c>
      <c r="F38" s="32">
        <f>SUM(F39:F44)</f>
        <v>0</v>
      </c>
      <c r="G38" s="32">
        <f>SUM(G39:G44)</f>
        <v>0</v>
      </c>
      <c r="H38" s="32">
        <f>SUM(H39:H44)</f>
        <v>0</v>
      </c>
      <c r="I38" s="32">
        <f>SUM(I39:I44)</f>
        <v>405135</v>
      </c>
      <c r="J38" s="32">
        <f>SUM(J39:J44)</f>
        <v>0</v>
      </c>
      <c r="K38" s="32">
        <f>SUM(K39:K44)</f>
        <v>772454</v>
      </c>
      <c r="L38" s="32">
        <f>SUM(L39:L44)</f>
        <v>0</v>
      </c>
      <c r="M38" s="32">
        <f>SUM(M39:M44)</f>
        <v>0</v>
      </c>
      <c r="N38" s="32">
        <f>SUM(N39:N44)</f>
        <v>0</v>
      </c>
      <c r="O38" s="32">
        <f>SUM(D38:N38)</f>
        <v>3357258</v>
      </c>
      <c r="P38" s="45">
        <f>(O38/P$54)</f>
        <v>952.95430031223384</v>
      </c>
      <c r="Q38" s="10"/>
    </row>
    <row r="39" spans="1:17">
      <c r="A39" s="12"/>
      <c r="B39" s="25">
        <v>361.1</v>
      </c>
      <c r="C39" s="20" t="s">
        <v>46</v>
      </c>
      <c r="D39" s="46">
        <v>41945</v>
      </c>
      <c r="E39" s="46">
        <v>10623</v>
      </c>
      <c r="F39" s="46">
        <v>0</v>
      </c>
      <c r="G39" s="46">
        <v>0</v>
      </c>
      <c r="H39" s="46">
        <v>0</v>
      </c>
      <c r="I39" s="46">
        <v>48101</v>
      </c>
      <c r="J39" s="46">
        <v>0</v>
      </c>
      <c r="K39" s="46">
        <v>112437</v>
      </c>
      <c r="L39" s="46">
        <v>0</v>
      </c>
      <c r="M39" s="46">
        <v>0</v>
      </c>
      <c r="N39" s="46">
        <v>0</v>
      </c>
      <c r="O39" s="46">
        <f>SUM(D39:N39)</f>
        <v>213106</v>
      </c>
      <c r="P39" s="47">
        <f>(O39/P$54)</f>
        <v>60.489923360772067</v>
      </c>
      <c r="Q39" s="9"/>
    </row>
    <row r="40" spans="1:17">
      <c r="A40" s="12"/>
      <c r="B40" s="25">
        <v>361.4</v>
      </c>
      <c r="C40" s="20" t="s">
        <v>102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565867</v>
      </c>
      <c r="L40" s="46">
        <v>0</v>
      </c>
      <c r="M40" s="46">
        <v>0</v>
      </c>
      <c r="N40" s="46">
        <v>0</v>
      </c>
      <c r="O40" s="46">
        <f t="shared" ref="O40:O51" si="5">SUM(D40:N40)</f>
        <v>565867</v>
      </c>
      <c r="P40" s="47">
        <f>(O40/P$54)</f>
        <v>160.62077774623901</v>
      </c>
      <c r="Q40" s="9"/>
    </row>
    <row r="41" spans="1:17">
      <c r="A41" s="12"/>
      <c r="B41" s="25">
        <v>362</v>
      </c>
      <c r="C41" s="20" t="s">
        <v>48</v>
      </c>
      <c r="D41" s="46">
        <v>35731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5"/>
        <v>35731</v>
      </c>
      <c r="P41" s="47">
        <f>(O41/P$54)</f>
        <v>10.142208345160375</v>
      </c>
      <c r="Q41" s="9"/>
    </row>
    <row r="42" spans="1:17">
      <c r="A42" s="12"/>
      <c r="B42" s="25">
        <v>366</v>
      </c>
      <c r="C42" s="20" t="s">
        <v>104</v>
      </c>
      <c r="D42" s="46">
        <v>2088993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5"/>
        <v>2088993</v>
      </c>
      <c r="P42" s="47">
        <f>(O42/P$54)</f>
        <v>592.95855804711891</v>
      </c>
      <c r="Q42" s="9"/>
    </row>
    <row r="43" spans="1:17">
      <c r="A43" s="12"/>
      <c r="B43" s="25">
        <v>368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94150</v>
      </c>
      <c r="L43" s="46">
        <v>0</v>
      </c>
      <c r="M43" s="46">
        <v>0</v>
      </c>
      <c r="N43" s="46">
        <v>0</v>
      </c>
      <c r="O43" s="46">
        <f t="shared" si="5"/>
        <v>94150</v>
      </c>
      <c r="P43" s="47">
        <f>(O43/P$54)</f>
        <v>26.724382628441671</v>
      </c>
      <c r="Q43" s="9"/>
    </row>
    <row r="44" spans="1:17">
      <c r="A44" s="12"/>
      <c r="B44" s="25">
        <v>369.9</v>
      </c>
      <c r="C44" s="20" t="s">
        <v>50</v>
      </c>
      <c r="D44" s="46">
        <v>2377</v>
      </c>
      <c r="E44" s="46">
        <v>0</v>
      </c>
      <c r="F44" s="46">
        <v>0</v>
      </c>
      <c r="G44" s="46">
        <v>0</v>
      </c>
      <c r="H44" s="46">
        <v>0</v>
      </c>
      <c r="I44" s="46">
        <v>357034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5"/>
        <v>359411</v>
      </c>
      <c r="P44" s="47">
        <f>(O44/P$54)</f>
        <v>102.01845018450184</v>
      </c>
      <c r="Q44" s="9"/>
    </row>
    <row r="45" spans="1:17" ht="15.75">
      <c r="A45" s="29" t="s">
        <v>35</v>
      </c>
      <c r="B45" s="30"/>
      <c r="C45" s="31"/>
      <c r="D45" s="32">
        <f>SUM(D46:D51)</f>
        <v>58407</v>
      </c>
      <c r="E45" s="32">
        <f>SUM(E46:E51)</f>
        <v>60000</v>
      </c>
      <c r="F45" s="32">
        <f>SUM(F46:F51)</f>
        <v>0</v>
      </c>
      <c r="G45" s="32">
        <f>SUM(G46:G51)</f>
        <v>0</v>
      </c>
      <c r="H45" s="32">
        <f>SUM(H46:H51)</f>
        <v>0</v>
      </c>
      <c r="I45" s="32">
        <f>SUM(I46:I51)</f>
        <v>3970539</v>
      </c>
      <c r="J45" s="32">
        <f>SUM(J46:J51)</f>
        <v>0</v>
      </c>
      <c r="K45" s="32">
        <f>SUM(K46:K51)</f>
        <v>0</v>
      </c>
      <c r="L45" s="32">
        <f>SUM(L46:L51)</f>
        <v>0</v>
      </c>
      <c r="M45" s="32">
        <f>SUM(M46:M51)</f>
        <v>0</v>
      </c>
      <c r="N45" s="32">
        <f>SUM(N46:N51)</f>
        <v>0</v>
      </c>
      <c r="O45" s="32">
        <f t="shared" si="5"/>
        <v>4088946</v>
      </c>
      <c r="P45" s="45">
        <f>(O45/P$54)</f>
        <v>1160.6432018166336</v>
      </c>
      <c r="Q45" s="9"/>
    </row>
    <row r="46" spans="1:17">
      <c r="A46" s="12"/>
      <c r="B46" s="25">
        <v>381</v>
      </c>
      <c r="C46" s="20" t="s">
        <v>51</v>
      </c>
      <c r="D46" s="46">
        <v>0</v>
      </c>
      <c r="E46" s="46">
        <v>60000</v>
      </c>
      <c r="F46" s="46">
        <v>0</v>
      </c>
      <c r="G46" s="46">
        <v>0</v>
      </c>
      <c r="H46" s="46">
        <v>0</v>
      </c>
      <c r="I46" s="46">
        <v>1683048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5"/>
        <v>1743048</v>
      </c>
      <c r="P46" s="47">
        <f>(O46/P$54)</f>
        <v>494.76241839341469</v>
      </c>
      <c r="Q46" s="9"/>
    </row>
    <row r="47" spans="1:17">
      <c r="A47" s="12"/>
      <c r="B47" s="25">
        <v>388.1</v>
      </c>
      <c r="C47" s="20" t="s">
        <v>113</v>
      </c>
      <c r="D47" s="46">
        <v>58407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5"/>
        <v>58407</v>
      </c>
      <c r="P47" s="47">
        <f>(O47/P$54)</f>
        <v>16.57876809537326</v>
      </c>
      <c r="Q47" s="9"/>
    </row>
    <row r="48" spans="1:17">
      <c r="A48" s="12"/>
      <c r="B48" s="25">
        <v>389.2</v>
      </c>
      <c r="C48" s="20" t="s">
        <v>158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150527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5"/>
        <v>150527</v>
      </c>
      <c r="P48" s="47">
        <f>(O48/P$54)</f>
        <v>42.726937269372691</v>
      </c>
      <c r="Q48" s="9"/>
    </row>
    <row r="49" spans="1:120">
      <c r="A49" s="12"/>
      <c r="B49" s="25">
        <v>389.3</v>
      </c>
      <c r="C49" s="20" t="s">
        <v>159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247307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5"/>
        <v>247307</v>
      </c>
      <c r="P49" s="47">
        <f>(O49/P$54)</f>
        <v>70.197842747658243</v>
      </c>
      <c r="Q49" s="9"/>
    </row>
    <row r="50" spans="1:120">
      <c r="A50" s="12"/>
      <c r="B50" s="25">
        <v>389.7</v>
      </c>
      <c r="C50" s="20" t="s">
        <v>90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130517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5"/>
        <v>130517</v>
      </c>
      <c r="P50" s="47">
        <f>(O50/P$54)</f>
        <v>37.047118932727791</v>
      </c>
      <c r="Q50" s="9"/>
    </row>
    <row r="51" spans="1:120" ht="15.75" thickBot="1">
      <c r="A51" s="12"/>
      <c r="B51" s="25">
        <v>389.8</v>
      </c>
      <c r="C51" s="20" t="s">
        <v>114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1759140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5"/>
        <v>1759140</v>
      </c>
      <c r="P51" s="47">
        <f>(O51/P$54)</f>
        <v>499.33011637808687</v>
      </c>
      <c r="Q51" s="9"/>
    </row>
    <row r="52" spans="1:120" ht="16.5" thickBot="1">
      <c r="A52" s="14" t="s">
        <v>43</v>
      </c>
      <c r="B52" s="23"/>
      <c r="C52" s="22"/>
      <c r="D52" s="15">
        <f>SUM(D5,D12,D16,D28,D36,D38,D45)</f>
        <v>5198965</v>
      </c>
      <c r="E52" s="15">
        <f>SUM(E5,E12,E16,E28,E36,E38,E45)</f>
        <v>85183</v>
      </c>
      <c r="F52" s="15">
        <f>SUM(F5,F12,F16,F28,F36,F38,F45)</f>
        <v>0</v>
      </c>
      <c r="G52" s="15">
        <f>SUM(G5,G12,G16,G28,G36,G38,G45)</f>
        <v>0</v>
      </c>
      <c r="H52" s="15">
        <f>SUM(H5,H12,H16,H28,H36,H38,H45)</f>
        <v>0</v>
      </c>
      <c r="I52" s="15">
        <f>SUM(I5,I12,I16,I28,I36,I38,I45)</f>
        <v>15556112</v>
      </c>
      <c r="J52" s="15">
        <f>SUM(J5,J12,J16,J28,J36,J38,J45)</f>
        <v>0</v>
      </c>
      <c r="K52" s="15">
        <f>SUM(K5,K12,K16,K28,K36,K38,K45)</f>
        <v>772454</v>
      </c>
      <c r="L52" s="15">
        <f>SUM(L5,L12,L16,L28,L36,L38,L45)</f>
        <v>0</v>
      </c>
      <c r="M52" s="15">
        <f>SUM(M5,M12,M16,M28,M36,M38,M45)</f>
        <v>0</v>
      </c>
      <c r="N52" s="15">
        <f>SUM(N5,N12,N16,N28,N36,N38,N45)</f>
        <v>0</v>
      </c>
      <c r="O52" s="15">
        <f>SUM(D52:N52)</f>
        <v>21612714</v>
      </c>
      <c r="P52" s="38">
        <f>(O52/P$54)</f>
        <v>6134.7470905478285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20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8" t="s">
        <v>160</v>
      </c>
      <c r="N54" s="48"/>
      <c r="O54" s="48"/>
      <c r="P54" s="43">
        <v>3523</v>
      </c>
    </row>
    <row r="55" spans="1:120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</row>
    <row r="56" spans="1:120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</row>
  </sheetData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1498464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1498464</v>
      </c>
      <c r="O5" s="33">
        <f t="shared" ref="O5:O51" si="1">(N5/O$53)</f>
        <v>598.66719936076709</v>
      </c>
      <c r="P5" s="6"/>
    </row>
    <row r="6" spans="1:133">
      <c r="A6" s="12"/>
      <c r="B6" s="25">
        <v>311</v>
      </c>
      <c r="C6" s="20" t="s">
        <v>2</v>
      </c>
      <c r="D6" s="46">
        <v>559409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559409</v>
      </c>
      <c r="O6" s="47">
        <f t="shared" si="1"/>
        <v>223.49540551338393</v>
      </c>
      <c r="P6" s="9"/>
    </row>
    <row r="7" spans="1:133">
      <c r="A7" s="12"/>
      <c r="B7" s="25">
        <v>312.10000000000002</v>
      </c>
      <c r="C7" s="20" t="s">
        <v>10</v>
      </c>
      <c r="D7" s="46">
        <v>110730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110730</v>
      </c>
      <c r="O7" s="47">
        <f t="shared" si="1"/>
        <v>44.238913304035158</v>
      </c>
      <c r="P7" s="9"/>
    </row>
    <row r="8" spans="1:133">
      <c r="A8" s="12"/>
      <c r="B8" s="25">
        <v>312.3</v>
      </c>
      <c r="C8" s="20" t="s">
        <v>11</v>
      </c>
      <c r="D8" s="46">
        <v>20039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20039</v>
      </c>
      <c r="O8" s="47">
        <f t="shared" si="1"/>
        <v>8.0059928086296441</v>
      </c>
      <c r="P8" s="9"/>
    </row>
    <row r="9" spans="1:133">
      <c r="A9" s="12"/>
      <c r="B9" s="25">
        <v>312.60000000000002</v>
      </c>
      <c r="C9" s="20" t="s">
        <v>12</v>
      </c>
      <c r="D9" s="46">
        <v>280298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280298</v>
      </c>
      <c r="O9" s="47">
        <f t="shared" si="1"/>
        <v>111.98481821813823</v>
      </c>
      <c r="P9" s="9"/>
    </row>
    <row r="10" spans="1:133">
      <c r="A10" s="12"/>
      <c r="B10" s="25">
        <v>314.10000000000002</v>
      </c>
      <c r="C10" s="20" t="s">
        <v>13</v>
      </c>
      <c r="D10" s="46">
        <v>162804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162804</v>
      </c>
      <c r="O10" s="47">
        <f t="shared" si="1"/>
        <v>65.043547742708753</v>
      </c>
      <c r="P10" s="9"/>
    </row>
    <row r="11" spans="1:133">
      <c r="A11" s="12"/>
      <c r="B11" s="25">
        <v>314.39999999999998</v>
      </c>
      <c r="C11" s="20" t="s">
        <v>65</v>
      </c>
      <c r="D11" s="46">
        <v>53050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53050</v>
      </c>
      <c r="O11" s="47">
        <f t="shared" si="1"/>
        <v>21.19456652017579</v>
      </c>
      <c r="P11" s="9"/>
    </row>
    <row r="12" spans="1:133">
      <c r="A12" s="12"/>
      <c r="B12" s="25">
        <v>314.89999999999998</v>
      </c>
      <c r="C12" s="20" t="s">
        <v>15</v>
      </c>
      <c r="D12" s="46">
        <v>190704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190704</v>
      </c>
      <c r="O12" s="47">
        <f t="shared" si="1"/>
        <v>76.190171793847384</v>
      </c>
      <c r="P12" s="9"/>
    </row>
    <row r="13" spans="1:133">
      <c r="A13" s="12"/>
      <c r="B13" s="25">
        <v>315</v>
      </c>
      <c r="C13" s="20" t="s">
        <v>93</v>
      </c>
      <c r="D13" s="46">
        <v>108946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108946</v>
      </c>
      <c r="O13" s="47">
        <f t="shared" si="1"/>
        <v>43.526168597682783</v>
      </c>
      <c r="P13" s="9"/>
    </row>
    <row r="14" spans="1:133">
      <c r="A14" s="12"/>
      <c r="B14" s="25">
        <v>316</v>
      </c>
      <c r="C14" s="20" t="s">
        <v>94</v>
      </c>
      <c r="D14" s="46">
        <v>12484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12484</v>
      </c>
      <c r="O14" s="47">
        <f t="shared" si="1"/>
        <v>4.987614862165402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SUM(D16:D17)</f>
        <v>200616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200616</v>
      </c>
      <c r="O15" s="45">
        <f t="shared" si="1"/>
        <v>80.150219736316416</v>
      </c>
      <c r="P15" s="10"/>
    </row>
    <row r="16" spans="1:133">
      <c r="A16" s="12"/>
      <c r="B16" s="25">
        <v>322</v>
      </c>
      <c r="C16" s="20" t="s">
        <v>0</v>
      </c>
      <c r="D16" s="46">
        <v>46109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46109</v>
      </c>
      <c r="O16" s="47">
        <f t="shared" si="1"/>
        <v>18.421494206951657</v>
      </c>
      <c r="P16" s="9"/>
    </row>
    <row r="17" spans="1:16">
      <c r="A17" s="12"/>
      <c r="B17" s="25">
        <v>323.10000000000002</v>
      </c>
      <c r="C17" s="20" t="s">
        <v>19</v>
      </c>
      <c r="D17" s="46">
        <v>154507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154507</v>
      </c>
      <c r="O17" s="47">
        <f t="shared" si="1"/>
        <v>61.728725529364759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SUM(D19:D25)</f>
        <v>254979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12535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267514</v>
      </c>
      <c r="O18" s="45">
        <f t="shared" si="1"/>
        <v>106.87734718337994</v>
      </c>
      <c r="P18" s="10"/>
    </row>
    <row r="19" spans="1:16">
      <c r="A19" s="12"/>
      <c r="B19" s="25">
        <v>334.49</v>
      </c>
      <c r="C19" s="20" t="s">
        <v>117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9145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9145</v>
      </c>
      <c r="O19" s="47">
        <f t="shared" si="1"/>
        <v>3.653615661206552</v>
      </c>
      <c r="P19" s="9"/>
    </row>
    <row r="20" spans="1:16">
      <c r="A20" s="12"/>
      <c r="B20" s="25">
        <v>335.12</v>
      </c>
      <c r="C20" s="20" t="s">
        <v>95</v>
      </c>
      <c r="D20" s="46">
        <v>86945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86945</v>
      </c>
      <c r="O20" s="47">
        <f t="shared" si="1"/>
        <v>34.736316420295644</v>
      </c>
      <c r="P20" s="9"/>
    </row>
    <row r="21" spans="1:16">
      <c r="A21" s="12"/>
      <c r="B21" s="25">
        <v>335.14</v>
      </c>
      <c r="C21" s="20" t="s">
        <v>96</v>
      </c>
      <c r="D21" s="46">
        <v>5209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5209</v>
      </c>
      <c r="O21" s="47">
        <f t="shared" si="1"/>
        <v>2.0811026767878547</v>
      </c>
      <c r="P21" s="9"/>
    </row>
    <row r="22" spans="1:16">
      <c r="A22" s="12"/>
      <c r="B22" s="25">
        <v>335.15</v>
      </c>
      <c r="C22" s="20" t="s">
        <v>97</v>
      </c>
      <c r="D22" s="46">
        <v>1884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1884</v>
      </c>
      <c r="O22" s="47">
        <f t="shared" si="1"/>
        <v>0.75269676388333995</v>
      </c>
      <c r="P22" s="9"/>
    </row>
    <row r="23" spans="1:16">
      <c r="A23" s="12"/>
      <c r="B23" s="25">
        <v>335.18</v>
      </c>
      <c r="C23" s="20" t="s">
        <v>98</v>
      </c>
      <c r="D23" s="46">
        <v>145965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145965</v>
      </c>
      <c r="O23" s="47">
        <f t="shared" si="1"/>
        <v>58.316020775069916</v>
      </c>
      <c r="P23" s="9"/>
    </row>
    <row r="24" spans="1:16">
      <c r="A24" s="12"/>
      <c r="B24" s="25">
        <v>335.19</v>
      </c>
      <c r="C24" s="20" t="s">
        <v>99</v>
      </c>
      <c r="D24" s="46">
        <v>12366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12366</v>
      </c>
      <c r="O24" s="47">
        <f t="shared" si="1"/>
        <v>4.9404714342788649</v>
      </c>
      <c r="P24" s="9"/>
    </row>
    <row r="25" spans="1:16">
      <c r="A25" s="12"/>
      <c r="B25" s="25">
        <v>337.1</v>
      </c>
      <c r="C25" s="20" t="s">
        <v>118</v>
      </c>
      <c r="D25" s="46">
        <v>2610</v>
      </c>
      <c r="E25" s="46">
        <v>0</v>
      </c>
      <c r="F25" s="46">
        <v>0</v>
      </c>
      <c r="G25" s="46">
        <v>0</v>
      </c>
      <c r="H25" s="46">
        <v>0</v>
      </c>
      <c r="I25" s="46">
        <v>3390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6000</v>
      </c>
      <c r="O25" s="47">
        <f t="shared" si="1"/>
        <v>2.3971234518577709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SUM(D27:D35)</f>
        <v>55936</v>
      </c>
      <c r="E26" s="32">
        <f t="shared" si="6"/>
        <v>8213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5159037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5223186</v>
      </c>
      <c r="O26" s="45">
        <f t="shared" si="1"/>
        <v>2086.770275669197</v>
      </c>
      <c r="P26" s="10"/>
    </row>
    <row r="27" spans="1:16">
      <c r="A27" s="12"/>
      <c r="B27" s="25">
        <v>341.9</v>
      </c>
      <c r="C27" s="20" t="s">
        <v>100</v>
      </c>
      <c r="D27" s="46">
        <v>1691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7">SUM(D27:M27)</f>
        <v>1691</v>
      </c>
      <c r="O27" s="47">
        <f t="shared" si="1"/>
        <v>0.67558929284858171</v>
      </c>
      <c r="P27" s="9"/>
    </row>
    <row r="28" spans="1:16">
      <c r="A28" s="12"/>
      <c r="B28" s="25">
        <v>343.1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3255251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3255251</v>
      </c>
      <c r="O28" s="47">
        <f t="shared" si="1"/>
        <v>1300.5397522972432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635787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635787</v>
      </c>
      <c r="O29" s="47">
        <f t="shared" si="1"/>
        <v>254.00998801438274</v>
      </c>
      <c r="P29" s="9"/>
    </row>
    <row r="30" spans="1:16">
      <c r="A30" s="12"/>
      <c r="B30" s="25">
        <v>343.4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546704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546704</v>
      </c>
      <c r="O30" s="47">
        <f t="shared" si="1"/>
        <v>218.41949660407511</v>
      </c>
      <c r="P30" s="9"/>
    </row>
    <row r="31" spans="1:16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721295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721295</v>
      </c>
      <c r="O31" s="47">
        <f t="shared" si="1"/>
        <v>288.17219336795847</v>
      </c>
      <c r="P31" s="9"/>
    </row>
    <row r="32" spans="1:16">
      <c r="A32" s="12"/>
      <c r="B32" s="25">
        <v>343.8</v>
      </c>
      <c r="C32" s="20" t="s">
        <v>88</v>
      </c>
      <c r="D32" s="46">
        <v>0</v>
      </c>
      <c r="E32" s="46">
        <v>8213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8213</v>
      </c>
      <c r="O32" s="47">
        <f t="shared" si="1"/>
        <v>3.2812624850179786</v>
      </c>
      <c r="P32" s="9"/>
    </row>
    <row r="33" spans="1:16">
      <c r="A33" s="12"/>
      <c r="B33" s="25">
        <v>347.2</v>
      </c>
      <c r="C33" s="20" t="s">
        <v>89</v>
      </c>
      <c r="D33" s="46">
        <v>8685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8685</v>
      </c>
      <c r="O33" s="47">
        <f t="shared" si="1"/>
        <v>3.4698361965641231</v>
      </c>
      <c r="P33" s="9"/>
    </row>
    <row r="34" spans="1:16">
      <c r="A34" s="12"/>
      <c r="B34" s="25">
        <v>347.4</v>
      </c>
      <c r="C34" s="20" t="s">
        <v>42</v>
      </c>
      <c r="D34" s="46">
        <v>20805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20805</v>
      </c>
      <c r="O34" s="47">
        <f t="shared" si="1"/>
        <v>8.3120255693168197</v>
      </c>
      <c r="P34" s="9"/>
    </row>
    <row r="35" spans="1:16">
      <c r="A35" s="12"/>
      <c r="B35" s="25">
        <v>347.9</v>
      </c>
      <c r="C35" s="20" t="s">
        <v>79</v>
      </c>
      <c r="D35" s="46">
        <v>24755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24755</v>
      </c>
      <c r="O35" s="47">
        <f t="shared" si="1"/>
        <v>9.8901318417898523</v>
      </c>
      <c r="P35" s="9"/>
    </row>
    <row r="36" spans="1:16" ht="15.75">
      <c r="A36" s="29" t="s">
        <v>34</v>
      </c>
      <c r="B36" s="30"/>
      <c r="C36" s="31"/>
      <c r="D36" s="32">
        <f t="shared" ref="D36:M36" si="8">SUM(D37:D37)</f>
        <v>5487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>SUM(D36:M36)</f>
        <v>5487</v>
      </c>
      <c r="O36" s="45">
        <f t="shared" si="1"/>
        <v>2.1921693967239313</v>
      </c>
      <c r="P36" s="10"/>
    </row>
    <row r="37" spans="1:16">
      <c r="A37" s="13"/>
      <c r="B37" s="39">
        <v>351.9</v>
      </c>
      <c r="C37" s="21" t="s">
        <v>101</v>
      </c>
      <c r="D37" s="46">
        <v>5487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5487</v>
      </c>
      <c r="O37" s="47">
        <f t="shared" si="1"/>
        <v>2.1921693967239313</v>
      </c>
      <c r="P37" s="9"/>
    </row>
    <row r="38" spans="1:16" ht="15.75">
      <c r="A38" s="29" t="s">
        <v>3</v>
      </c>
      <c r="B38" s="30"/>
      <c r="C38" s="31"/>
      <c r="D38" s="32">
        <f t="shared" ref="D38:M38" si="9">SUM(D39:D46)</f>
        <v>337931</v>
      </c>
      <c r="E38" s="32">
        <f t="shared" si="9"/>
        <v>873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392132</v>
      </c>
      <c r="J38" s="32">
        <f t="shared" si="9"/>
        <v>0</v>
      </c>
      <c r="K38" s="32">
        <f t="shared" si="9"/>
        <v>363206</v>
      </c>
      <c r="L38" s="32">
        <f t="shared" si="9"/>
        <v>0</v>
      </c>
      <c r="M38" s="32">
        <f t="shared" si="9"/>
        <v>0</v>
      </c>
      <c r="N38" s="32">
        <f>SUM(D38:M38)</f>
        <v>1094142</v>
      </c>
      <c r="O38" s="45">
        <f t="shared" si="1"/>
        <v>437.1322413104275</v>
      </c>
      <c r="P38" s="10"/>
    </row>
    <row r="39" spans="1:16">
      <c r="A39" s="12"/>
      <c r="B39" s="25">
        <v>361.1</v>
      </c>
      <c r="C39" s="20" t="s">
        <v>46</v>
      </c>
      <c r="D39" s="46">
        <v>296</v>
      </c>
      <c r="E39" s="46">
        <v>873</v>
      </c>
      <c r="F39" s="46">
        <v>0</v>
      </c>
      <c r="G39" s="46">
        <v>0</v>
      </c>
      <c r="H39" s="46">
        <v>0</v>
      </c>
      <c r="I39" s="46">
        <v>873</v>
      </c>
      <c r="J39" s="46">
        <v>0</v>
      </c>
      <c r="K39" s="46">
        <v>38081</v>
      </c>
      <c r="L39" s="46">
        <v>0</v>
      </c>
      <c r="M39" s="46">
        <v>0</v>
      </c>
      <c r="N39" s="46">
        <f>SUM(D39:M39)</f>
        <v>40123</v>
      </c>
      <c r="O39" s="47">
        <f t="shared" si="1"/>
        <v>16.029964043148222</v>
      </c>
      <c r="P39" s="9"/>
    </row>
    <row r="40" spans="1:16">
      <c r="A40" s="12"/>
      <c r="B40" s="25">
        <v>361.4</v>
      </c>
      <c r="C40" s="20" t="s">
        <v>102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148775</v>
      </c>
      <c r="L40" s="46">
        <v>0</v>
      </c>
      <c r="M40" s="46">
        <v>0</v>
      </c>
      <c r="N40" s="46">
        <f t="shared" ref="N40:N46" si="10">SUM(D40:M40)</f>
        <v>148775</v>
      </c>
      <c r="O40" s="47">
        <f t="shared" si="1"/>
        <v>59.43867359168997</v>
      </c>
      <c r="P40" s="9"/>
    </row>
    <row r="41" spans="1:16">
      <c r="A41" s="12"/>
      <c r="B41" s="25">
        <v>362</v>
      </c>
      <c r="C41" s="20" t="s">
        <v>48</v>
      </c>
      <c r="D41" s="46">
        <v>40018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40018</v>
      </c>
      <c r="O41" s="47">
        <f t="shared" si="1"/>
        <v>15.988014382740712</v>
      </c>
      <c r="P41" s="9"/>
    </row>
    <row r="42" spans="1:16">
      <c r="A42" s="12"/>
      <c r="B42" s="25">
        <v>364</v>
      </c>
      <c r="C42" s="20" t="s">
        <v>103</v>
      </c>
      <c r="D42" s="46">
        <v>5187</v>
      </c>
      <c r="E42" s="46">
        <v>0</v>
      </c>
      <c r="F42" s="46">
        <v>0</v>
      </c>
      <c r="G42" s="46">
        <v>0</v>
      </c>
      <c r="H42" s="46">
        <v>0</v>
      </c>
      <c r="I42" s="46">
        <v>2174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7361</v>
      </c>
      <c r="O42" s="47">
        <f t="shared" si="1"/>
        <v>2.9408709548541752</v>
      </c>
      <c r="P42" s="9"/>
    </row>
    <row r="43" spans="1:16">
      <c r="A43" s="12"/>
      <c r="B43" s="25">
        <v>366</v>
      </c>
      <c r="C43" s="20" t="s">
        <v>104</v>
      </c>
      <c r="D43" s="46">
        <v>289673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289673</v>
      </c>
      <c r="O43" s="47">
        <f t="shared" si="1"/>
        <v>115.73032361166599</v>
      </c>
      <c r="P43" s="9"/>
    </row>
    <row r="44" spans="1:16">
      <c r="A44" s="12"/>
      <c r="B44" s="25">
        <v>368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176350</v>
      </c>
      <c r="L44" s="46">
        <v>0</v>
      </c>
      <c r="M44" s="46">
        <v>0</v>
      </c>
      <c r="N44" s="46">
        <f t="shared" si="10"/>
        <v>176350</v>
      </c>
      <c r="O44" s="47">
        <f t="shared" si="1"/>
        <v>70.455453455852975</v>
      </c>
      <c r="P44" s="9"/>
    </row>
    <row r="45" spans="1:16">
      <c r="A45" s="12"/>
      <c r="B45" s="25">
        <v>369.3</v>
      </c>
      <c r="C45" s="20" t="s">
        <v>83</v>
      </c>
      <c r="D45" s="46">
        <v>2000</v>
      </c>
      <c r="E45" s="46">
        <v>0</v>
      </c>
      <c r="F45" s="46">
        <v>0</v>
      </c>
      <c r="G45" s="46">
        <v>0</v>
      </c>
      <c r="H45" s="46">
        <v>0</v>
      </c>
      <c r="I45" s="46">
        <v>389085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391085</v>
      </c>
      <c r="O45" s="47">
        <f t="shared" si="1"/>
        <v>156.24650419496604</v>
      </c>
      <c r="P45" s="9"/>
    </row>
    <row r="46" spans="1:16">
      <c r="A46" s="12"/>
      <c r="B46" s="25">
        <v>369.9</v>
      </c>
      <c r="C46" s="20" t="s">
        <v>50</v>
      </c>
      <c r="D46" s="46">
        <v>757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757</v>
      </c>
      <c r="O46" s="47">
        <f t="shared" si="1"/>
        <v>0.30243707550938875</v>
      </c>
      <c r="P46" s="9"/>
    </row>
    <row r="47" spans="1:16" ht="15.75">
      <c r="A47" s="29" t="s">
        <v>35</v>
      </c>
      <c r="B47" s="30"/>
      <c r="C47" s="31"/>
      <c r="D47" s="32">
        <f t="shared" ref="D47:M47" si="11">SUM(D48:D50)</f>
        <v>357196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912789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>SUM(D47:M47)</f>
        <v>1269985</v>
      </c>
      <c r="O47" s="45">
        <f t="shared" si="1"/>
        <v>507.38513783459848</v>
      </c>
      <c r="P47" s="9"/>
    </row>
    <row r="48" spans="1:16">
      <c r="A48" s="12"/>
      <c r="B48" s="25">
        <v>381</v>
      </c>
      <c r="C48" s="20" t="s">
        <v>51</v>
      </c>
      <c r="D48" s="46">
        <v>357196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357196</v>
      </c>
      <c r="O48" s="47">
        <f t="shared" si="1"/>
        <v>142.70715141829805</v>
      </c>
      <c r="P48" s="9"/>
    </row>
    <row r="49" spans="1:119">
      <c r="A49" s="12"/>
      <c r="B49" s="25">
        <v>389.7</v>
      </c>
      <c r="C49" s="20" t="s">
        <v>105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795919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795919</v>
      </c>
      <c r="O49" s="47">
        <f t="shared" si="1"/>
        <v>317.98601677986414</v>
      </c>
      <c r="P49" s="9"/>
    </row>
    <row r="50" spans="1:119" ht="15.75" thickBot="1">
      <c r="A50" s="12"/>
      <c r="B50" s="25">
        <v>389.8</v>
      </c>
      <c r="C50" s="20" t="s">
        <v>119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116870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116870</v>
      </c>
      <c r="O50" s="47">
        <f t="shared" si="1"/>
        <v>46.691969636436276</v>
      </c>
      <c r="P50" s="9"/>
    </row>
    <row r="51" spans="1:119" ht="16.5" thickBot="1">
      <c r="A51" s="14" t="s">
        <v>43</v>
      </c>
      <c r="B51" s="23"/>
      <c r="C51" s="22"/>
      <c r="D51" s="15">
        <f t="shared" ref="D51:M51" si="12">SUM(D5,D15,D18,D26,D36,D38,D47)</f>
        <v>2710609</v>
      </c>
      <c r="E51" s="15">
        <f t="shared" si="12"/>
        <v>9086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6476493</v>
      </c>
      <c r="J51" s="15">
        <f t="shared" si="12"/>
        <v>0</v>
      </c>
      <c r="K51" s="15">
        <f t="shared" si="12"/>
        <v>363206</v>
      </c>
      <c r="L51" s="15">
        <f t="shared" si="12"/>
        <v>0</v>
      </c>
      <c r="M51" s="15">
        <f t="shared" si="12"/>
        <v>0</v>
      </c>
      <c r="N51" s="15">
        <f>SUM(D51:M51)</f>
        <v>9559394</v>
      </c>
      <c r="O51" s="38">
        <f t="shared" si="1"/>
        <v>3819.1745904914105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120</v>
      </c>
      <c r="M53" s="48"/>
      <c r="N53" s="48"/>
      <c r="O53" s="43">
        <v>2503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1470490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1470490</v>
      </c>
      <c r="O5" s="33">
        <f t="shared" ref="O5:O49" si="1">(N5/O$51)</f>
        <v>597.27457351746546</v>
      </c>
      <c r="P5" s="6"/>
    </row>
    <row r="6" spans="1:133">
      <c r="A6" s="12"/>
      <c r="B6" s="25">
        <v>311</v>
      </c>
      <c r="C6" s="20" t="s">
        <v>2</v>
      </c>
      <c r="D6" s="46">
        <v>569537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569537</v>
      </c>
      <c r="O6" s="47">
        <f t="shared" si="1"/>
        <v>231.33103168155969</v>
      </c>
      <c r="P6" s="9"/>
    </row>
    <row r="7" spans="1:133">
      <c r="A7" s="12"/>
      <c r="B7" s="25">
        <v>312.10000000000002</v>
      </c>
      <c r="C7" s="20" t="s">
        <v>10</v>
      </c>
      <c r="D7" s="46">
        <v>109788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109788</v>
      </c>
      <c r="O7" s="47">
        <f t="shared" si="1"/>
        <v>44.593013809910644</v>
      </c>
      <c r="P7" s="9"/>
    </row>
    <row r="8" spans="1:133">
      <c r="A8" s="12"/>
      <c r="B8" s="25">
        <v>312.3</v>
      </c>
      <c r="C8" s="20" t="s">
        <v>11</v>
      </c>
      <c r="D8" s="46">
        <v>19530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19530</v>
      </c>
      <c r="O8" s="47">
        <f t="shared" si="1"/>
        <v>7.9325751421608448</v>
      </c>
      <c r="P8" s="9"/>
    </row>
    <row r="9" spans="1:133">
      <c r="A9" s="12"/>
      <c r="B9" s="25">
        <v>312.60000000000002</v>
      </c>
      <c r="C9" s="20" t="s">
        <v>12</v>
      </c>
      <c r="D9" s="46">
        <v>264089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264089</v>
      </c>
      <c r="O9" s="47">
        <f t="shared" si="1"/>
        <v>107.26604386677498</v>
      </c>
      <c r="P9" s="9"/>
    </row>
    <row r="10" spans="1:133">
      <c r="A10" s="12"/>
      <c r="B10" s="25">
        <v>314.10000000000002</v>
      </c>
      <c r="C10" s="20" t="s">
        <v>13</v>
      </c>
      <c r="D10" s="46">
        <v>154322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154322</v>
      </c>
      <c r="O10" s="47">
        <f t="shared" si="1"/>
        <v>62.681559707554833</v>
      </c>
      <c r="P10" s="9"/>
    </row>
    <row r="11" spans="1:133">
      <c r="A11" s="12"/>
      <c r="B11" s="25">
        <v>314.39999999999998</v>
      </c>
      <c r="C11" s="20" t="s">
        <v>65</v>
      </c>
      <c r="D11" s="46">
        <v>38877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38877</v>
      </c>
      <c r="O11" s="47">
        <f t="shared" si="1"/>
        <v>15.790820471161657</v>
      </c>
      <c r="P11" s="9"/>
    </row>
    <row r="12" spans="1:133">
      <c r="A12" s="12"/>
      <c r="B12" s="25">
        <v>314.89999999999998</v>
      </c>
      <c r="C12" s="20" t="s">
        <v>15</v>
      </c>
      <c r="D12" s="46">
        <v>179521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179521</v>
      </c>
      <c r="O12" s="47">
        <f t="shared" si="1"/>
        <v>72.916734362307068</v>
      </c>
      <c r="P12" s="9"/>
    </row>
    <row r="13" spans="1:133">
      <c r="A13" s="12"/>
      <c r="B13" s="25">
        <v>315</v>
      </c>
      <c r="C13" s="20" t="s">
        <v>93</v>
      </c>
      <c r="D13" s="46">
        <v>124233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124233</v>
      </c>
      <c r="O13" s="47">
        <f t="shared" si="1"/>
        <v>50.460194963444351</v>
      </c>
      <c r="P13" s="9"/>
    </row>
    <row r="14" spans="1:133">
      <c r="A14" s="12"/>
      <c r="B14" s="25">
        <v>316</v>
      </c>
      <c r="C14" s="20" t="s">
        <v>94</v>
      </c>
      <c r="D14" s="46">
        <v>10593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10593</v>
      </c>
      <c r="O14" s="47">
        <f t="shared" si="1"/>
        <v>4.3025995125913887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SUM(D16:D17)</f>
        <v>177907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5" si="4">SUM(D15:M15)</f>
        <v>177907</v>
      </c>
      <c r="O15" s="45">
        <f t="shared" si="1"/>
        <v>72.261169780666123</v>
      </c>
      <c r="P15" s="10"/>
    </row>
    <row r="16" spans="1:133">
      <c r="A16" s="12"/>
      <c r="B16" s="25">
        <v>322</v>
      </c>
      <c r="C16" s="20" t="s">
        <v>0</v>
      </c>
      <c r="D16" s="46">
        <v>27943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27943</v>
      </c>
      <c r="O16" s="47">
        <f t="shared" si="1"/>
        <v>11.349715678310316</v>
      </c>
      <c r="P16" s="9"/>
    </row>
    <row r="17" spans="1:16">
      <c r="A17" s="12"/>
      <c r="B17" s="25">
        <v>323.10000000000002</v>
      </c>
      <c r="C17" s="20" t="s">
        <v>19</v>
      </c>
      <c r="D17" s="46">
        <v>149964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149964</v>
      </c>
      <c r="O17" s="47">
        <f t="shared" si="1"/>
        <v>60.911454102355812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SUM(D19:D24)</f>
        <v>707593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707593</v>
      </c>
      <c r="O18" s="45">
        <f t="shared" si="1"/>
        <v>287.40576766856213</v>
      </c>
      <c r="P18" s="10"/>
    </row>
    <row r="19" spans="1:16">
      <c r="A19" s="12"/>
      <c r="B19" s="25">
        <v>331.49</v>
      </c>
      <c r="C19" s="20" t="s">
        <v>23</v>
      </c>
      <c r="D19" s="46">
        <v>459765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459765</v>
      </c>
      <c r="O19" s="47">
        <f t="shared" si="1"/>
        <v>186.74451665312753</v>
      </c>
      <c r="P19" s="9"/>
    </row>
    <row r="20" spans="1:16">
      <c r="A20" s="12"/>
      <c r="B20" s="25">
        <v>335.12</v>
      </c>
      <c r="C20" s="20" t="s">
        <v>95</v>
      </c>
      <c r="D20" s="46">
        <v>86057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86057</v>
      </c>
      <c r="O20" s="47">
        <f t="shared" si="1"/>
        <v>34.954102355808288</v>
      </c>
      <c r="P20" s="9"/>
    </row>
    <row r="21" spans="1:16">
      <c r="A21" s="12"/>
      <c r="B21" s="25">
        <v>335.14</v>
      </c>
      <c r="C21" s="20" t="s">
        <v>96</v>
      </c>
      <c r="D21" s="46">
        <v>6050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6050</v>
      </c>
      <c r="O21" s="47">
        <f t="shared" si="1"/>
        <v>2.4573517465475225</v>
      </c>
      <c r="P21" s="9"/>
    </row>
    <row r="22" spans="1:16">
      <c r="A22" s="12"/>
      <c r="B22" s="25">
        <v>335.15</v>
      </c>
      <c r="C22" s="20" t="s">
        <v>97</v>
      </c>
      <c r="D22" s="46">
        <v>2044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2044</v>
      </c>
      <c r="O22" s="47">
        <f t="shared" si="1"/>
        <v>0.83021933387489844</v>
      </c>
      <c r="P22" s="9"/>
    </row>
    <row r="23" spans="1:16">
      <c r="A23" s="12"/>
      <c r="B23" s="25">
        <v>335.18</v>
      </c>
      <c r="C23" s="20" t="s">
        <v>98</v>
      </c>
      <c r="D23" s="46">
        <v>142942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142942</v>
      </c>
      <c r="O23" s="47">
        <f t="shared" si="1"/>
        <v>58.059301380991066</v>
      </c>
      <c r="P23" s="9"/>
    </row>
    <row r="24" spans="1:16">
      <c r="A24" s="12"/>
      <c r="B24" s="25">
        <v>335.19</v>
      </c>
      <c r="C24" s="20" t="s">
        <v>99</v>
      </c>
      <c r="D24" s="46">
        <v>10735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10735</v>
      </c>
      <c r="O24" s="47">
        <f t="shared" si="1"/>
        <v>4.3602761982128353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SUM(D26:D34)</f>
        <v>56045</v>
      </c>
      <c r="E25" s="32">
        <f t="shared" si="6"/>
        <v>14908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5093934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5164887</v>
      </c>
      <c r="O25" s="45">
        <f t="shared" si="1"/>
        <v>2097.8419983753047</v>
      </c>
      <c r="P25" s="10"/>
    </row>
    <row r="26" spans="1:16">
      <c r="A26" s="12"/>
      <c r="B26" s="25">
        <v>341.9</v>
      </c>
      <c r="C26" s="20" t="s">
        <v>100</v>
      </c>
      <c r="D26" s="46">
        <v>1423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7">SUM(D26:M26)</f>
        <v>1423</v>
      </c>
      <c r="O26" s="47">
        <f t="shared" si="1"/>
        <v>0.57798537774167347</v>
      </c>
      <c r="P26" s="9"/>
    </row>
    <row r="27" spans="1:16">
      <c r="A27" s="12"/>
      <c r="B27" s="25">
        <v>343.1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3127344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3127344</v>
      </c>
      <c r="O27" s="47">
        <f t="shared" si="1"/>
        <v>1270.2453290008123</v>
      </c>
      <c r="P27" s="9"/>
    </row>
    <row r="28" spans="1:16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677901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677901</v>
      </c>
      <c r="O28" s="47">
        <f t="shared" si="1"/>
        <v>275.34565393988629</v>
      </c>
      <c r="P28" s="9"/>
    </row>
    <row r="29" spans="1:16">
      <c r="A29" s="12"/>
      <c r="B29" s="25">
        <v>343.4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550704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550704</v>
      </c>
      <c r="O29" s="47">
        <f t="shared" si="1"/>
        <v>223.68155970755484</v>
      </c>
      <c r="P29" s="9"/>
    </row>
    <row r="30" spans="1:16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737985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737985</v>
      </c>
      <c r="O30" s="47">
        <f t="shared" si="1"/>
        <v>299.7502030869212</v>
      </c>
      <c r="P30" s="9"/>
    </row>
    <row r="31" spans="1:16">
      <c r="A31" s="12"/>
      <c r="B31" s="25">
        <v>343.8</v>
      </c>
      <c r="C31" s="20" t="s">
        <v>88</v>
      </c>
      <c r="D31" s="46">
        <v>0</v>
      </c>
      <c r="E31" s="46">
        <v>14908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14908</v>
      </c>
      <c r="O31" s="47">
        <f t="shared" si="1"/>
        <v>6.0552396425670185</v>
      </c>
      <c r="P31" s="9"/>
    </row>
    <row r="32" spans="1:16">
      <c r="A32" s="12"/>
      <c r="B32" s="25">
        <v>347.2</v>
      </c>
      <c r="C32" s="20" t="s">
        <v>89</v>
      </c>
      <c r="D32" s="46">
        <v>13235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13235</v>
      </c>
      <c r="O32" s="47">
        <f t="shared" si="1"/>
        <v>5.3757108042242079</v>
      </c>
      <c r="P32" s="9"/>
    </row>
    <row r="33" spans="1:16">
      <c r="A33" s="12"/>
      <c r="B33" s="25">
        <v>347.4</v>
      </c>
      <c r="C33" s="20" t="s">
        <v>42</v>
      </c>
      <c r="D33" s="46">
        <v>22530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22530</v>
      </c>
      <c r="O33" s="47">
        <f t="shared" si="1"/>
        <v>9.1510966693744926</v>
      </c>
      <c r="P33" s="9"/>
    </row>
    <row r="34" spans="1:16">
      <c r="A34" s="12"/>
      <c r="B34" s="25">
        <v>347.9</v>
      </c>
      <c r="C34" s="20" t="s">
        <v>79</v>
      </c>
      <c r="D34" s="46">
        <v>18857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18857</v>
      </c>
      <c r="O34" s="47">
        <f t="shared" si="1"/>
        <v>7.6592201462225828</v>
      </c>
      <c r="P34" s="9"/>
    </row>
    <row r="35" spans="1:16" ht="15.75">
      <c r="A35" s="29" t="s">
        <v>34</v>
      </c>
      <c r="B35" s="30"/>
      <c r="C35" s="31"/>
      <c r="D35" s="32">
        <f t="shared" ref="D35:M35" si="8">SUM(D36:D36)</f>
        <v>1530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>SUM(D35:M35)</f>
        <v>1530</v>
      </c>
      <c r="O35" s="45">
        <f t="shared" si="1"/>
        <v>0.62144597887896025</v>
      </c>
      <c r="P35" s="10"/>
    </row>
    <row r="36" spans="1:16">
      <c r="A36" s="13"/>
      <c r="B36" s="39">
        <v>351.9</v>
      </c>
      <c r="C36" s="21" t="s">
        <v>101</v>
      </c>
      <c r="D36" s="46">
        <v>1530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1530</v>
      </c>
      <c r="O36" s="47">
        <f t="shared" si="1"/>
        <v>0.62144597887896025</v>
      </c>
      <c r="P36" s="9"/>
    </row>
    <row r="37" spans="1:16" ht="15.75">
      <c r="A37" s="29" t="s">
        <v>3</v>
      </c>
      <c r="B37" s="30"/>
      <c r="C37" s="31"/>
      <c r="D37" s="32">
        <f t="shared" ref="D37:M37" si="9">SUM(D38:D45)</f>
        <v>273787</v>
      </c>
      <c r="E37" s="32">
        <f t="shared" si="9"/>
        <v>311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96704</v>
      </c>
      <c r="J37" s="32">
        <f t="shared" si="9"/>
        <v>0</v>
      </c>
      <c r="K37" s="32">
        <f t="shared" si="9"/>
        <v>349349</v>
      </c>
      <c r="L37" s="32">
        <f t="shared" si="9"/>
        <v>0</v>
      </c>
      <c r="M37" s="32">
        <f t="shared" si="9"/>
        <v>0</v>
      </c>
      <c r="N37" s="32">
        <f>SUM(D37:M37)</f>
        <v>720151</v>
      </c>
      <c r="O37" s="45">
        <f t="shared" si="1"/>
        <v>292.50649878147846</v>
      </c>
      <c r="P37" s="10"/>
    </row>
    <row r="38" spans="1:16">
      <c r="A38" s="12"/>
      <c r="B38" s="25">
        <v>361.1</v>
      </c>
      <c r="C38" s="20" t="s">
        <v>46</v>
      </c>
      <c r="D38" s="46">
        <v>84</v>
      </c>
      <c r="E38" s="46">
        <v>311</v>
      </c>
      <c r="F38" s="46">
        <v>0</v>
      </c>
      <c r="G38" s="46">
        <v>0</v>
      </c>
      <c r="H38" s="46">
        <v>0</v>
      </c>
      <c r="I38" s="46">
        <v>2391</v>
      </c>
      <c r="J38" s="46">
        <v>0</v>
      </c>
      <c r="K38" s="46">
        <v>43440</v>
      </c>
      <c r="L38" s="46">
        <v>0</v>
      </c>
      <c r="M38" s="46">
        <v>0</v>
      </c>
      <c r="N38" s="46">
        <f>SUM(D38:M38)</f>
        <v>46226</v>
      </c>
      <c r="O38" s="47">
        <f t="shared" si="1"/>
        <v>18.775792038992687</v>
      </c>
      <c r="P38" s="9"/>
    </row>
    <row r="39" spans="1:16">
      <c r="A39" s="12"/>
      <c r="B39" s="25">
        <v>361.4</v>
      </c>
      <c r="C39" s="20" t="s">
        <v>102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121228</v>
      </c>
      <c r="L39" s="46">
        <v>0</v>
      </c>
      <c r="M39" s="46">
        <v>0</v>
      </c>
      <c r="N39" s="46">
        <f t="shared" ref="N39:N45" si="10">SUM(D39:M39)</f>
        <v>121228</v>
      </c>
      <c r="O39" s="47">
        <f t="shared" si="1"/>
        <v>49.239642567018684</v>
      </c>
      <c r="P39" s="9"/>
    </row>
    <row r="40" spans="1:16">
      <c r="A40" s="12"/>
      <c r="B40" s="25">
        <v>362</v>
      </c>
      <c r="C40" s="20" t="s">
        <v>48</v>
      </c>
      <c r="D40" s="46">
        <v>35640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35640</v>
      </c>
      <c r="O40" s="47">
        <f t="shared" si="1"/>
        <v>14.476035743298132</v>
      </c>
      <c r="P40" s="9"/>
    </row>
    <row r="41" spans="1:16">
      <c r="A41" s="12"/>
      <c r="B41" s="25">
        <v>364</v>
      </c>
      <c r="C41" s="20" t="s">
        <v>103</v>
      </c>
      <c r="D41" s="46">
        <v>162562</v>
      </c>
      <c r="E41" s="46">
        <v>0</v>
      </c>
      <c r="F41" s="46">
        <v>0</v>
      </c>
      <c r="G41" s="46">
        <v>0</v>
      </c>
      <c r="H41" s="46">
        <v>0</v>
      </c>
      <c r="I41" s="46">
        <v>10058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172620</v>
      </c>
      <c r="O41" s="47">
        <f t="shared" si="1"/>
        <v>70.113728675873276</v>
      </c>
      <c r="P41" s="9"/>
    </row>
    <row r="42" spans="1:16">
      <c r="A42" s="12"/>
      <c r="B42" s="25">
        <v>366</v>
      </c>
      <c r="C42" s="20" t="s">
        <v>104</v>
      </c>
      <c r="D42" s="46">
        <v>40522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40522</v>
      </c>
      <c r="O42" s="47">
        <f t="shared" si="1"/>
        <v>16.458976441917141</v>
      </c>
      <c r="P42" s="9"/>
    </row>
    <row r="43" spans="1:16">
      <c r="A43" s="12"/>
      <c r="B43" s="25">
        <v>368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184681</v>
      </c>
      <c r="L43" s="46">
        <v>0</v>
      </c>
      <c r="M43" s="46">
        <v>0</v>
      </c>
      <c r="N43" s="46">
        <f t="shared" si="10"/>
        <v>184681</v>
      </c>
      <c r="O43" s="47">
        <f t="shared" si="1"/>
        <v>75.012591389114547</v>
      </c>
      <c r="P43" s="9"/>
    </row>
    <row r="44" spans="1:16">
      <c r="A44" s="12"/>
      <c r="B44" s="25">
        <v>369.3</v>
      </c>
      <c r="C44" s="20" t="s">
        <v>83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84255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84255</v>
      </c>
      <c r="O44" s="47">
        <f t="shared" si="1"/>
        <v>34.222177091795288</v>
      </c>
      <c r="P44" s="9"/>
    </row>
    <row r="45" spans="1:16">
      <c r="A45" s="12"/>
      <c r="B45" s="25">
        <v>369.9</v>
      </c>
      <c r="C45" s="20" t="s">
        <v>50</v>
      </c>
      <c r="D45" s="46">
        <v>34979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34979</v>
      </c>
      <c r="O45" s="47">
        <f t="shared" si="1"/>
        <v>14.207554833468725</v>
      </c>
      <c r="P45" s="9"/>
    </row>
    <row r="46" spans="1:16" ht="15.75">
      <c r="A46" s="29" t="s">
        <v>35</v>
      </c>
      <c r="B46" s="30"/>
      <c r="C46" s="31"/>
      <c r="D46" s="32">
        <f t="shared" ref="D46:M46" si="11">SUM(D47:D48)</f>
        <v>383759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56000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439759</v>
      </c>
      <c r="O46" s="45">
        <f t="shared" si="1"/>
        <v>178.61860276198212</v>
      </c>
      <c r="P46" s="9"/>
    </row>
    <row r="47" spans="1:16">
      <c r="A47" s="12"/>
      <c r="B47" s="25">
        <v>381</v>
      </c>
      <c r="C47" s="20" t="s">
        <v>51</v>
      </c>
      <c r="D47" s="46">
        <v>383759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383759</v>
      </c>
      <c r="O47" s="47">
        <f t="shared" si="1"/>
        <v>155.87286758732736</v>
      </c>
      <c r="P47" s="9"/>
    </row>
    <row r="48" spans="1:16" ht="15.75" thickBot="1">
      <c r="A48" s="12"/>
      <c r="B48" s="25">
        <v>389.7</v>
      </c>
      <c r="C48" s="20" t="s">
        <v>105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56000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56000</v>
      </c>
      <c r="O48" s="47">
        <f t="shared" si="1"/>
        <v>22.745735174654751</v>
      </c>
      <c r="P48" s="9"/>
    </row>
    <row r="49" spans="1:119" ht="16.5" thickBot="1">
      <c r="A49" s="14" t="s">
        <v>43</v>
      </c>
      <c r="B49" s="23"/>
      <c r="C49" s="22"/>
      <c r="D49" s="15">
        <f t="shared" ref="D49:M49" si="12">SUM(D5,D15,D18,D25,D35,D37,D46)</f>
        <v>3071111</v>
      </c>
      <c r="E49" s="15">
        <f t="shared" si="12"/>
        <v>15219</v>
      </c>
      <c r="F49" s="15">
        <f t="shared" si="12"/>
        <v>0</v>
      </c>
      <c r="G49" s="15">
        <f t="shared" si="12"/>
        <v>0</v>
      </c>
      <c r="H49" s="15">
        <f t="shared" si="12"/>
        <v>0</v>
      </c>
      <c r="I49" s="15">
        <f t="shared" si="12"/>
        <v>5246638</v>
      </c>
      <c r="J49" s="15">
        <f t="shared" si="12"/>
        <v>0</v>
      </c>
      <c r="K49" s="15">
        <f t="shared" si="12"/>
        <v>349349</v>
      </c>
      <c r="L49" s="15">
        <f t="shared" si="12"/>
        <v>0</v>
      </c>
      <c r="M49" s="15">
        <f t="shared" si="12"/>
        <v>0</v>
      </c>
      <c r="N49" s="15">
        <f>SUM(D49:M49)</f>
        <v>8682317</v>
      </c>
      <c r="O49" s="38">
        <f t="shared" si="1"/>
        <v>3526.5300568643379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106</v>
      </c>
      <c r="M51" s="48"/>
      <c r="N51" s="48"/>
      <c r="O51" s="43">
        <v>2462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1468520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18954</v>
      </c>
      <c r="L5" s="27">
        <f t="shared" si="0"/>
        <v>0</v>
      </c>
      <c r="M5" s="27">
        <f t="shared" si="0"/>
        <v>0</v>
      </c>
      <c r="N5" s="28">
        <f>SUM(D5:M5)</f>
        <v>1487474</v>
      </c>
      <c r="O5" s="33">
        <f t="shared" ref="O5:O50" si="1">(N5/O$52)</f>
        <v>608.37382413087937</v>
      </c>
      <c r="P5" s="6"/>
    </row>
    <row r="6" spans="1:133">
      <c r="A6" s="12"/>
      <c r="B6" s="25">
        <v>311</v>
      </c>
      <c r="C6" s="20" t="s">
        <v>2</v>
      </c>
      <c r="D6" s="46">
        <v>561544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561544</v>
      </c>
      <c r="O6" s="47">
        <f t="shared" si="1"/>
        <v>229.67034764826175</v>
      </c>
      <c r="P6" s="9"/>
    </row>
    <row r="7" spans="1:133">
      <c r="A7" s="12"/>
      <c r="B7" s="25">
        <v>312.10000000000002</v>
      </c>
      <c r="C7" s="20" t="s">
        <v>10</v>
      </c>
      <c r="D7" s="46">
        <v>136713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136713</v>
      </c>
      <c r="O7" s="47">
        <f t="shared" si="1"/>
        <v>55.915337423312884</v>
      </c>
      <c r="P7" s="9"/>
    </row>
    <row r="8" spans="1:133">
      <c r="A8" s="12"/>
      <c r="B8" s="25">
        <v>312.3</v>
      </c>
      <c r="C8" s="20" t="s">
        <v>11</v>
      </c>
      <c r="D8" s="46">
        <v>20772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20772</v>
      </c>
      <c r="O8" s="47">
        <f t="shared" si="1"/>
        <v>8.4957055214723933</v>
      </c>
      <c r="P8" s="9"/>
    </row>
    <row r="9" spans="1:133">
      <c r="A9" s="12"/>
      <c r="B9" s="25">
        <v>312.52</v>
      </c>
      <c r="C9" s="20" t="s">
        <v>60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18954</v>
      </c>
      <c r="L9" s="46">
        <v>0</v>
      </c>
      <c r="M9" s="46">
        <v>0</v>
      </c>
      <c r="N9" s="46">
        <f>SUM(D9:M9)</f>
        <v>18954</v>
      </c>
      <c r="O9" s="47">
        <f t="shared" si="1"/>
        <v>7.7521472392638033</v>
      </c>
      <c r="P9" s="9"/>
    </row>
    <row r="10" spans="1:133">
      <c r="A10" s="12"/>
      <c r="B10" s="25">
        <v>312.60000000000002</v>
      </c>
      <c r="C10" s="20" t="s">
        <v>12</v>
      </c>
      <c r="D10" s="46">
        <v>251091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251091</v>
      </c>
      <c r="O10" s="47">
        <f t="shared" si="1"/>
        <v>102.69570552147239</v>
      </c>
      <c r="P10" s="9"/>
    </row>
    <row r="11" spans="1:133">
      <c r="A11" s="12"/>
      <c r="B11" s="25">
        <v>314.10000000000002</v>
      </c>
      <c r="C11" s="20" t="s">
        <v>13</v>
      </c>
      <c r="D11" s="46">
        <v>134292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134292</v>
      </c>
      <c r="O11" s="47">
        <f t="shared" si="1"/>
        <v>54.925153374233126</v>
      </c>
      <c r="P11" s="9"/>
    </row>
    <row r="12" spans="1:133">
      <c r="A12" s="12"/>
      <c r="B12" s="25">
        <v>314.39999999999998</v>
      </c>
      <c r="C12" s="20" t="s">
        <v>65</v>
      </c>
      <c r="D12" s="46">
        <v>26362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26362</v>
      </c>
      <c r="O12" s="47">
        <f t="shared" si="1"/>
        <v>10.78200408997955</v>
      </c>
      <c r="P12" s="9"/>
    </row>
    <row r="13" spans="1:133">
      <c r="A13" s="12"/>
      <c r="B13" s="25">
        <v>314.89999999999998</v>
      </c>
      <c r="C13" s="20" t="s">
        <v>15</v>
      </c>
      <c r="D13" s="46">
        <v>192441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192441</v>
      </c>
      <c r="O13" s="47">
        <f t="shared" si="1"/>
        <v>78.707975460122697</v>
      </c>
      <c r="P13" s="9"/>
    </row>
    <row r="14" spans="1:133">
      <c r="A14" s="12"/>
      <c r="B14" s="25">
        <v>315</v>
      </c>
      <c r="C14" s="20" t="s">
        <v>16</v>
      </c>
      <c r="D14" s="46">
        <v>114027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114027</v>
      </c>
      <c r="O14" s="47">
        <f t="shared" si="1"/>
        <v>46.636809815950919</v>
      </c>
      <c r="P14" s="9"/>
    </row>
    <row r="15" spans="1:133">
      <c r="A15" s="12"/>
      <c r="B15" s="25">
        <v>316</v>
      </c>
      <c r="C15" s="20" t="s">
        <v>17</v>
      </c>
      <c r="D15" s="46">
        <v>31278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31278</v>
      </c>
      <c r="O15" s="47">
        <f t="shared" si="1"/>
        <v>12.792638036809816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SUM(D17:D18)</f>
        <v>161890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29" si="4">SUM(D16:M16)</f>
        <v>161890</v>
      </c>
      <c r="O16" s="45">
        <f t="shared" si="1"/>
        <v>66.212678936605315</v>
      </c>
      <c r="P16" s="10"/>
    </row>
    <row r="17" spans="1:16">
      <c r="A17" s="12"/>
      <c r="B17" s="25">
        <v>322</v>
      </c>
      <c r="C17" s="20" t="s">
        <v>0</v>
      </c>
      <c r="D17" s="46">
        <v>8123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8123</v>
      </c>
      <c r="O17" s="47">
        <f t="shared" si="1"/>
        <v>3.3222903885480575</v>
      </c>
      <c r="P17" s="9"/>
    </row>
    <row r="18" spans="1:16">
      <c r="A18" s="12"/>
      <c r="B18" s="25">
        <v>323.10000000000002</v>
      </c>
      <c r="C18" s="20" t="s">
        <v>19</v>
      </c>
      <c r="D18" s="46">
        <v>153767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153767</v>
      </c>
      <c r="O18" s="47">
        <f t="shared" si="1"/>
        <v>62.89038854805726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SUM(D20:D28)</f>
        <v>3078198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200032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3278230</v>
      </c>
      <c r="O19" s="45">
        <f t="shared" si="1"/>
        <v>1340.7893660531697</v>
      </c>
      <c r="P19" s="10"/>
    </row>
    <row r="20" spans="1:16">
      <c r="A20" s="12"/>
      <c r="B20" s="25">
        <v>331.2</v>
      </c>
      <c r="C20" s="20" t="s">
        <v>66</v>
      </c>
      <c r="D20" s="46">
        <v>61192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61192</v>
      </c>
      <c r="O20" s="47">
        <f t="shared" si="1"/>
        <v>25.027402862985685</v>
      </c>
      <c r="P20" s="9"/>
    </row>
    <row r="21" spans="1:16">
      <c r="A21" s="12"/>
      <c r="B21" s="25">
        <v>331.49</v>
      </c>
      <c r="C21" s="20" t="s">
        <v>23</v>
      </c>
      <c r="D21" s="46">
        <v>2801653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2801653</v>
      </c>
      <c r="O21" s="47">
        <f t="shared" si="1"/>
        <v>1145.8703476482617</v>
      </c>
      <c r="P21" s="9"/>
    </row>
    <row r="22" spans="1:16">
      <c r="A22" s="12"/>
      <c r="B22" s="25">
        <v>334.31</v>
      </c>
      <c r="C22" s="20" t="s">
        <v>86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42949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42949</v>
      </c>
      <c r="O22" s="47">
        <f t="shared" si="1"/>
        <v>17.56605316973415</v>
      </c>
      <c r="P22" s="9"/>
    </row>
    <row r="23" spans="1:16">
      <c r="A23" s="12"/>
      <c r="B23" s="25">
        <v>334.35</v>
      </c>
      <c r="C23" s="20" t="s">
        <v>87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157083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157083</v>
      </c>
      <c r="O23" s="47">
        <f t="shared" si="1"/>
        <v>64.246625766871162</v>
      </c>
      <c r="P23" s="9"/>
    </row>
    <row r="24" spans="1:16">
      <c r="A24" s="12"/>
      <c r="B24" s="25">
        <v>335.12</v>
      </c>
      <c r="C24" s="20" t="s">
        <v>25</v>
      </c>
      <c r="D24" s="46">
        <v>84893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84893</v>
      </c>
      <c r="O24" s="47">
        <f t="shared" si="1"/>
        <v>34.721063394683028</v>
      </c>
      <c r="P24" s="9"/>
    </row>
    <row r="25" spans="1:16">
      <c r="A25" s="12"/>
      <c r="B25" s="25">
        <v>335.14</v>
      </c>
      <c r="C25" s="20" t="s">
        <v>26</v>
      </c>
      <c r="D25" s="46">
        <v>5671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5671</v>
      </c>
      <c r="O25" s="47">
        <f t="shared" si="1"/>
        <v>2.3194274028629858</v>
      </c>
      <c r="P25" s="9"/>
    </row>
    <row r="26" spans="1:16">
      <c r="A26" s="12"/>
      <c r="B26" s="25">
        <v>335.15</v>
      </c>
      <c r="C26" s="20" t="s">
        <v>27</v>
      </c>
      <c r="D26" s="46">
        <v>2049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2049</v>
      </c>
      <c r="O26" s="47">
        <f t="shared" si="1"/>
        <v>0.83803680981595097</v>
      </c>
      <c r="P26" s="9"/>
    </row>
    <row r="27" spans="1:16">
      <c r="A27" s="12"/>
      <c r="B27" s="25">
        <v>335.18</v>
      </c>
      <c r="C27" s="20" t="s">
        <v>28</v>
      </c>
      <c r="D27" s="46">
        <v>112317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112317</v>
      </c>
      <c r="O27" s="47">
        <f t="shared" si="1"/>
        <v>45.937423312883439</v>
      </c>
      <c r="P27" s="9"/>
    </row>
    <row r="28" spans="1:16">
      <c r="A28" s="12"/>
      <c r="B28" s="25">
        <v>335.19</v>
      </c>
      <c r="C28" s="20" t="s">
        <v>77</v>
      </c>
      <c r="D28" s="46">
        <v>10423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10423</v>
      </c>
      <c r="O28" s="47">
        <f t="shared" si="1"/>
        <v>4.262985685071575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SUM(D30:D38)</f>
        <v>57022</v>
      </c>
      <c r="E29" s="32">
        <f t="shared" si="6"/>
        <v>16339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4978750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5052111</v>
      </c>
      <c r="O29" s="45">
        <f t="shared" si="1"/>
        <v>2066.3030674846627</v>
      </c>
      <c r="P29" s="10"/>
    </row>
    <row r="30" spans="1:16">
      <c r="A30" s="12"/>
      <c r="B30" s="25">
        <v>343.1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3038143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8" si="7">SUM(D30:M30)</f>
        <v>3038143</v>
      </c>
      <c r="O30" s="47">
        <f t="shared" si="1"/>
        <v>1242.5942740286298</v>
      </c>
      <c r="P30" s="9"/>
    </row>
    <row r="31" spans="1:16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642095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642095</v>
      </c>
      <c r="O31" s="47">
        <f t="shared" si="1"/>
        <v>262.61554192229039</v>
      </c>
      <c r="P31" s="9"/>
    </row>
    <row r="32" spans="1:16">
      <c r="A32" s="12"/>
      <c r="B32" s="25">
        <v>343.4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563169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563169</v>
      </c>
      <c r="O32" s="47">
        <f t="shared" si="1"/>
        <v>230.33496932515337</v>
      </c>
      <c r="P32" s="9"/>
    </row>
    <row r="33" spans="1:16">
      <c r="A33" s="12"/>
      <c r="B33" s="25">
        <v>343.5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735343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735343</v>
      </c>
      <c r="O33" s="47">
        <f t="shared" si="1"/>
        <v>300.75378323108384</v>
      </c>
      <c r="P33" s="9"/>
    </row>
    <row r="34" spans="1:16">
      <c r="A34" s="12"/>
      <c r="B34" s="25">
        <v>343.8</v>
      </c>
      <c r="C34" s="20" t="s">
        <v>88</v>
      </c>
      <c r="D34" s="46">
        <v>0</v>
      </c>
      <c r="E34" s="46">
        <v>12300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12300</v>
      </c>
      <c r="O34" s="47">
        <f t="shared" si="1"/>
        <v>5.0306748466257671</v>
      </c>
      <c r="P34" s="9"/>
    </row>
    <row r="35" spans="1:16">
      <c r="A35" s="12"/>
      <c r="B35" s="25">
        <v>343.9</v>
      </c>
      <c r="C35" s="20" t="s">
        <v>40</v>
      </c>
      <c r="D35" s="46">
        <v>0</v>
      </c>
      <c r="E35" s="46">
        <v>4039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4039</v>
      </c>
      <c r="O35" s="47">
        <f t="shared" si="1"/>
        <v>1.6519427402862985</v>
      </c>
      <c r="P35" s="9"/>
    </row>
    <row r="36" spans="1:16">
      <c r="A36" s="12"/>
      <c r="B36" s="25">
        <v>347.2</v>
      </c>
      <c r="C36" s="20" t="s">
        <v>89</v>
      </c>
      <c r="D36" s="46">
        <v>28712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28712</v>
      </c>
      <c r="O36" s="47">
        <f t="shared" si="1"/>
        <v>11.743149284253578</v>
      </c>
      <c r="P36" s="9"/>
    </row>
    <row r="37" spans="1:16">
      <c r="A37" s="12"/>
      <c r="B37" s="25">
        <v>347.4</v>
      </c>
      <c r="C37" s="20" t="s">
        <v>42</v>
      </c>
      <c r="D37" s="46">
        <v>15789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15789</v>
      </c>
      <c r="O37" s="47">
        <f t="shared" si="1"/>
        <v>6.4576687116564413</v>
      </c>
      <c r="P37" s="9"/>
    </row>
    <row r="38" spans="1:16">
      <c r="A38" s="12"/>
      <c r="B38" s="25">
        <v>349</v>
      </c>
      <c r="C38" s="20" t="s">
        <v>70</v>
      </c>
      <c r="D38" s="46">
        <v>12521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12521</v>
      </c>
      <c r="O38" s="47">
        <f t="shared" si="1"/>
        <v>5.1210633946830262</v>
      </c>
      <c r="P38" s="9"/>
    </row>
    <row r="39" spans="1:16" ht="15.75">
      <c r="A39" s="29" t="s">
        <v>34</v>
      </c>
      <c r="B39" s="30"/>
      <c r="C39" s="31"/>
      <c r="D39" s="32">
        <f t="shared" ref="D39:M39" si="8">SUM(D40:D40)</f>
        <v>8901</v>
      </c>
      <c r="E39" s="32">
        <f t="shared" si="8"/>
        <v>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ref="N39:N50" si="9">SUM(D39:M39)</f>
        <v>8901</v>
      </c>
      <c r="O39" s="45">
        <f t="shared" si="1"/>
        <v>3.6404907975460121</v>
      </c>
      <c r="P39" s="10"/>
    </row>
    <row r="40" spans="1:16">
      <c r="A40" s="13"/>
      <c r="B40" s="39">
        <v>351.9</v>
      </c>
      <c r="C40" s="21" t="s">
        <v>80</v>
      </c>
      <c r="D40" s="46">
        <v>8901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8901</v>
      </c>
      <c r="O40" s="47">
        <f t="shared" si="1"/>
        <v>3.6404907975460121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SUM(D42:D46)</f>
        <v>45114</v>
      </c>
      <c r="E41" s="32">
        <f t="shared" si="10"/>
        <v>0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4774</v>
      </c>
      <c r="J41" s="32">
        <f t="shared" si="10"/>
        <v>0</v>
      </c>
      <c r="K41" s="32">
        <f t="shared" si="10"/>
        <v>647602</v>
      </c>
      <c r="L41" s="32">
        <f t="shared" si="10"/>
        <v>0</v>
      </c>
      <c r="M41" s="32">
        <f t="shared" si="10"/>
        <v>0</v>
      </c>
      <c r="N41" s="32">
        <f t="shared" si="9"/>
        <v>697490</v>
      </c>
      <c r="O41" s="45">
        <f t="shared" si="1"/>
        <v>285.27198364008177</v>
      </c>
      <c r="P41" s="10"/>
    </row>
    <row r="42" spans="1:16">
      <c r="A42" s="12"/>
      <c r="B42" s="25">
        <v>361.1</v>
      </c>
      <c r="C42" s="20" t="s">
        <v>46</v>
      </c>
      <c r="D42" s="46">
        <v>183</v>
      </c>
      <c r="E42" s="46">
        <v>0</v>
      </c>
      <c r="F42" s="46">
        <v>0</v>
      </c>
      <c r="G42" s="46">
        <v>0</v>
      </c>
      <c r="H42" s="46">
        <v>0</v>
      </c>
      <c r="I42" s="46">
        <v>4774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4957</v>
      </c>
      <c r="O42" s="47">
        <f t="shared" si="1"/>
        <v>2.0274028629856851</v>
      </c>
      <c r="P42" s="9"/>
    </row>
    <row r="43" spans="1:16">
      <c r="A43" s="12"/>
      <c r="B43" s="25">
        <v>361.3</v>
      </c>
      <c r="C43" s="20" t="s">
        <v>47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394930</v>
      </c>
      <c r="L43" s="46">
        <v>0</v>
      </c>
      <c r="M43" s="46">
        <v>0</v>
      </c>
      <c r="N43" s="46">
        <f t="shared" si="9"/>
        <v>394930</v>
      </c>
      <c r="O43" s="47">
        <f t="shared" si="1"/>
        <v>161.52556237218815</v>
      </c>
      <c r="P43" s="9"/>
    </row>
    <row r="44" spans="1:16">
      <c r="A44" s="12"/>
      <c r="B44" s="25">
        <v>362</v>
      </c>
      <c r="C44" s="20" t="s">
        <v>48</v>
      </c>
      <c r="D44" s="46">
        <v>41538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41538</v>
      </c>
      <c r="O44" s="47">
        <f t="shared" si="1"/>
        <v>16.988957055214723</v>
      </c>
      <c r="P44" s="9"/>
    </row>
    <row r="45" spans="1:16">
      <c r="A45" s="12"/>
      <c r="B45" s="25">
        <v>368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252672</v>
      </c>
      <c r="L45" s="46">
        <v>0</v>
      </c>
      <c r="M45" s="46">
        <v>0</v>
      </c>
      <c r="N45" s="46">
        <f t="shared" si="9"/>
        <v>252672</v>
      </c>
      <c r="O45" s="47">
        <f t="shared" si="1"/>
        <v>103.34233128834356</v>
      </c>
      <c r="P45" s="9"/>
    </row>
    <row r="46" spans="1:16">
      <c r="A46" s="12"/>
      <c r="B46" s="25">
        <v>369.9</v>
      </c>
      <c r="C46" s="20" t="s">
        <v>50</v>
      </c>
      <c r="D46" s="46">
        <v>3393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3393</v>
      </c>
      <c r="O46" s="47">
        <f t="shared" si="1"/>
        <v>1.3877300613496932</v>
      </c>
      <c r="P46" s="9"/>
    </row>
    <row r="47" spans="1:16" ht="15.75">
      <c r="A47" s="29" t="s">
        <v>35</v>
      </c>
      <c r="B47" s="30"/>
      <c r="C47" s="31"/>
      <c r="D47" s="32">
        <f t="shared" ref="D47:M47" si="11">SUM(D48:D49)</f>
        <v>479127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56000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9"/>
        <v>535127</v>
      </c>
      <c r="O47" s="45">
        <f t="shared" si="1"/>
        <v>218.86584867075663</v>
      </c>
      <c r="P47" s="9"/>
    </row>
    <row r="48" spans="1:16">
      <c r="A48" s="12"/>
      <c r="B48" s="25">
        <v>381</v>
      </c>
      <c r="C48" s="20" t="s">
        <v>51</v>
      </c>
      <c r="D48" s="46">
        <v>479127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479127</v>
      </c>
      <c r="O48" s="47">
        <f t="shared" si="1"/>
        <v>195.96196319018404</v>
      </c>
      <c r="P48" s="9"/>
    </row>
    <row r="49" spans="1:119" ht="15.75" thickBot="1">
      <c r="A49" s="12"/>
      <c r="B49" s="25">
        <v>389.7</v>
      </c>
      <c r="C49" s="20" t="s">
        <v>90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56000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56000</v>
      </c>
      <c r="O49" s="47">
        <f t="shared" si="1"/>
        <v>22.903885480572598</v>
      </c>
      <c r="P49" s="9"/>
    </row>
    <row r="50" spans="1:119" ht="16.5" thickBot="1">
      <c r="A50" s="14" t="s">
        <v>43</v>
      </c>
      <c r="B50" s="23"/>
      <c r="C50" s="22"/>
      <c r="D50" s="15">
        <f t="shared" ref="D50:M50" si="12">SUM(D5,D16,D19,D29,D39,D41,D47)</f>
        <v>5298772</v>
      </c>
      <c r="E50" s="15">
        <f t="shared" si="12"/>
        <v>16339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5239556</v>
      </c>
      <c r="J50" s="15">
        <f t="shared" si="12"/>
        <v>0</v>
      </c>
      <c r="K50" s="15">
        <f t="shared" si="12"/>
        <v>666556</v>
      </c>
      <c r="L50" s="15">
        <f t="shared" si="12"/>
        <v>0</v>
      </c>
      <c r="M50" s="15">
        <f t="shared" si="12"/>
        <v>0</v>
      </c>
      <c r="N50" s="15">
        <f t="shared" si="9"/>
        <v>11221223</v>
      </c>
      <c r="O50" s="38">
        <f t="shared" si="1"/>
        <v>4589.4572597137012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91</v>
      </c>
      <c r="M52" s="48"/>
      <c r="N52" s="48"/>
      <c r="O52" s="43">
        <v>2445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1294494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20709</v>
      </c>
      <c r="L5" s="27">
        <f t="shared" si="0"/>
        <v>0</v>
      </c>
      <c r="M5" s="27">
        <f t="shared" si="0"/>
        <v>0</v>
      </c>
      <c r="N5" s="28">
        <f>SUM(D5:M5)</f>
        <v>1315203</v>
      </c>
      <c r="O5" s="33">
        <f t="shared" ref="O5:O51" si="1">(N5/O$53)</f>
        <v>539.23862238622382</v>
      </c>
      <c r="P5" s="6"/>
    </row>
    <row r="6" spans="1:133">
      <c r="A6" s="12"/>
      <c r="B6" s="25">
        <v>311</v>
      </c>
      <c r="C6" s="20" t="s">
        <v>2</v>
      </c>
      <c r="D6" s="46">
        <v>563718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563718</v>
      </c>
      <c r="O6" s="47">
        <f t="shared" si="1"/>
        <v>231.12669126691267</v>
      </c>
      <c r="P6" s="9"/>
    </row>
    <row r="7" spans="1:133">
      <c r="A7" s="12"/>
      <c r="B7" s="25">
        <v>312.3</v>
      </c>
      <c r="C7" s="20" t="s">
        <v>11</v>
      </c>
      <c r="D7" s="46">
        <v>17946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17946</v>
      </c>
      <c r="O7" s="47">
        <f t="shared" si="1"/>
        <v>7.3579335793357936</v>
      </c>
      <c r="P7" s="9"/>
    </row>
    <row r="8" spans="1:133">
      <c r="A8" s="12"/>
      <c r="B8" s="25">
        <v>312.52</v>
      </c>
      <c r="C8" s="20" t="s">
        <v>60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20709</v>
      </c>
      <c r="L8" s="46">
        <v>0</v>
      </c>
      <c r="M8" s="46">
        <v>0</v>
      </c>
      <c r="N8" s="46">
        <f>SUM(D8:M8)</f>
        <v>20709</v>
      </c>
      <c r="O8" s="47">
        <f t="shared" si="1"/>
        <v>8.4907749077490777</v>
      </c>
      <c r="P8" s="9"/>
    </row>
    <row r="9" spans="1:133">
      <c r="A9" s="12"/>
      <c r="B9" s="25">
        <v>312.60000000000002</v>
      </c>
      <c r="C9" s="20" t="s">
        <v>12</v>
      </c>
      <c r="D9" s="46">
        <v>230138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230138</v>
      </c>
      <c r="O9" s="47">
        <f t="shared" si="1"/>
        <v>94.357523575235746</v>
      </c>
      <c r="P9" s="9"/>
    </row>
    <row r="10" spans="1:133">
      <c r="A10" s="12"/>
      <c r="B10" s="25">
        <v>314.10000000000002</v>
      </c>
      <c r="C10" s="20" t="s">
        <v>13</v>
      </c>
      <c r="D10" s="46">
        <v>152190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152190</v>
      </c>
      <c r="O10" s="47">
        <f t="shared" si="1"/>
        <v>62.398523985239855</v>
      </c>
      <c r="P10" s="9"/>
    </row>
    <row r="11" spans="1:133">
      <c r="A11" s="12"/>
      <c r="B11" s="25">
        <v>314.39999999999998</v>
      </c>
      <c r="C11" s="20" t="s">
        <v>65</v>
      </c>
      <c r="D11" s="46">
        <v>23816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23816</v>
      </c>
      <c r="O11" s="47">
        <f t="shared" si="1"/>
        <v>9.764657646576465</v>
      </c>
      <c r="P11" s="9"/>
    </row>
    <row r="12" spans="1:133">
      <c r="A12" s="12"/>
      <c r="B12" s="25">
        <v>314.89999999999998</v>
      </c>
      <c r="C12" s="20" t="s">
        <v>15</v>
      </c>
      <c r="D12" s="46">
        <v>184704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184704</v>
      </c>
      <c r="O12" s="47">
        <f t="shared" si="1"/>
        <v>75.729397293972937</v>
      </c>
      <c r="P12" s="9"/>
    </row>
    <row r="13" spans="1:133">
      <c r="A13" s="12"/>
      <c r="B13" s="25">
        <v>315</v>
      </c>
      <c r="C13" s="20" t="s">
        <v>16</v>
      </c>
      <c r="D13" s="46">
        <v>99136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99136</v>
      </c>
      <c r="O13" s="47">
        <f t="shared" si="1"/>
        <v>40.646166461664613</v>
      </c>
      <c r="P13" s="9"/>
    </row>
    <row r="14" spans="1:133">
      <c r="A14" s="12"/>
      <c r="B14" s="25">
        <v>316</v>
      </c>
      <c r="C14" s="20" t="s">
        <v>17</v>
      </c>
      <c r="D14" s="46">
        <v>22846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22846</v>
      </c>
      <c r="O14" s="47">
        <f t="shared" si="1"/>
        <v>9.3669536695366951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SUM(D16:D17)</f>
        <v>171682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9" si="4">SUM(D15:M15)</f>
        <v>171682</v>
      </c>
      <c r="O15" s="45">
        <f t="shared" si="1"/>
        <v>70.390323903239036</v>
      </c>
      <c r="P15" s="10"/>
    </row>
    <row r="16" spans="1:133">
      <c r="A16" s="12"/>
      <c r="B16" s="25">
        <v>323.10000000000002</v>
      </c>
      <c r="C16" s="20" t="s">
        <v>19</v>
      </c>
      <c r="D16" s="46">
        <v>162544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162544</v>
      </c>
      <c r="O16" s="47">
        <f t="shared" si="1"/>
        <v>66.643706437064367</v>
      </c>
      <c r="P16" s="9"/>
    </row>
    <row r="17" spans="1:16">
      <c r="A17" s="12"/>
      <c r="B17" s="25">
        <v>329</v>
      </c>
      <c r="C17" s="20" t="s">
        <v>76</v>
      </c>
      <c r="D17" s="46">
        <v>9138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9138</v>
      </c>
      <c r="O17" s="47">
        <f t="shared" si="1"/>
        <v>3.7466174661746616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SUM(D19:D28)</f>
        <v>452697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837276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1289973</v>
      </c>
      <c r="O18" s="45">
        <f t="shared" si="1"/>
        <v>528.89421894218947</v>
      </c>
      <c r="P18" s="10"/>
    </row>
    <row r="19" spans="1:16">
      <c r="A19" s="12"/>
      <c r="B19" s="25">
        <v>331.2</v>
      </c>
      <c r="C19" s="20" t="s">
        <v>66</v>
      </c>
      <c r="D19" s="46">
        <v>39590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39590</v>
      </c>
      <c r="O19" s="47">
        <f t="shared" si="1"/>
        <v>16.232062320623207</v>
      </c>
      <c r="P19" s="9"/>
    </row>
    <row r="20" spans="1:16">
      <c r="A20" s="12"/>
      <c r="B20" s="25">
        <v>331.31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448450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448450</v>
      </c>
      <c r="O20" s="47">
        <f t="shared" si="1"/>
        <v>183.86633866338664</v>
      </c>
      <c r="P20" s="9"/>
    </row>
    <row r="21" spans="1:16">
      <c r="A21" s="12"/>
      <c r="B21" s="25">
        <v>331.35</v>
      </c>
      <c r="C21" s="20" t="s">
        <v>68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388826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388826</v>
      </c>
      <c r="O21" s="47">
        <f t="shared" si="1"/>
        <v>159.42025420254203</v>
      </c>
      <c r="P21" s="9"/>
    </row>
    <row r="22" spans="1:16">
      <c r="A22" s="12"/>
      <c r="B22" s="25">
        <v>331.49</v>
      </c>
      <c r="C22" s="20" t="s">
        <v>23</v>
      </c>
      <c r="D22" s="46">
        <v>90402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90402</v>
      </c>
      <c r="O22" s="47">
        <f t="shared" si="1"/>
        <v>37.065190651906519</v>
      </c>
      <c r="P22" s="9"/>
    </row>
    <row r="23" spans="1:16">
      <c r="A23" s="12"/>
      <c r="B23" s="25">
        <v>335.12</v>
      </c>
      <c r="C23" s="20" t="s">
        <v>25</v>
      </c>
      <c r="D23" s="46">
        <v>84140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84140</v>
      </c>
      <c r="O23" s="47">
        <f t="shared" si="1"/>
        <v>34.497744977449777</v>
      </c>
      <c r="P23" s="9"/>
    </row>
    <row r="24" spans="1:16">
      <c r="A24" s="12"/>
      <c r="B24" s="25">
        <v>335.14</v>
      </c>
      <c r="C24" s="20" t="s">
        <v>26</v>
      </c>
      <c r="D24" s="46">
        <v>6327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6327</v>
      </c>
      <c r="O24" s="47">
        <f t="shared" si="1"/>
        <v>2.5940959409594098</v>
      </c>
      <c r="P24" s="9"/>
    </row>
    <row r="25" spans="1:16">
      <c r="A25" s="12"/>
      <c r="B25" s="25">
        <v>335.15</v>
      </c>
      <c r="C25" s="20" t="s">
        <v>27</v>
      </c>
      <c r="D25" s="46">
        <v>2070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2070</v>
      </c>
      <c r="O25" s="47">
        <f t="shared" si="1"/>
        <v>0.8487084870848709</v>
      </c>
      <c r="P25" s="9"/>
    </row>
    <row r="26" spans="1:16">
      <c r="A26" s="12"/>
      <c r="B26" s="25">
        <v>335.18</v>
      </c>
      <c r="C26" s="20" t="s">
        <v>28</v>
      </c>
      <c r="D26" s="46">
        <v>120770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120770</v>
      </c>
      <c r="O26" s="47">
        <f t="shared" si="1"/>
        <v>49.516195161951622</v>
      </c>
      <c r="P26" s="9"/>
    </row>
    <row r="27" spans="1:16">
      <c r="A27" s="12"/>
      <c r="B27" s="25">
        <v>335.19</v>
      </c>
      <c r="C27" s="20" t="s">
        <v>77</v>
      </c>
      <c r="D27" s="46">
        <v>10118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10118</v>
      </c>
      <c r="O27" s="47">
        <f t="shared" si="1"/>
        <v>4.1484214842148424</v>
      </c>
      <c r="P27" s="9"/>
    </row>
    <row r="28" spans="1:16">
      <c r="A28" s="12"/>
      <c r="B28" s="25">
        <v>338</v>
      </c>
      <c r="C28" s="20" t="s">
        <v>78</v>
      </c>
      <c r="D28" s="46">
        <v>99280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99280</v>
      </c>
      <c r="O28" s="47">
        <f t="shared" si="1"/>
        <v>40.70520705207052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SUM(D30:D36)</f>
        <v>42493</v>
      </c>
      <c r="E29" s="32">
        <f t="shared" si="6"/>
        <v>17804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5262763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5323060</v>
      </c>
      <c r="O29" s="45">
        <f t="shared" si="1"/>
        <v>2182.4764247642474</v>
      </c>
      <c r="P29" s="10"/>
    </row>
    <row r="30" spans="1:16">
      <c r="A30" s="12"/>
      <c r="B30" s="25">
        <v>343.1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3280160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7">SUM(D30:M30)</f>
        <v>3280160</v>
      </c>
      <c r="O30" s="47">
        <f t="shared" si="1"/>
        <v>1344.879048790488</v>
      </c>
      <c r="P30" s="9"/>
    </row>
    <row r="31" spans="1:16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643472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643472</v>
      </c>
      <c r="O31" s="47">
        <f t="shared" si="1"/>
        <v>263.82615826158263</v>
      </c>
      <c r="P31" s="9"/>
    </row>
    <row r="32" spans="1:16">
      <c r="A32" s="12"/>
      <c r="B32" s="25">
        <v>343.4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536236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536236</v>
      </c>
      <c r="O32" s="47">
        <f t="shared" si="1"/>
        <v>219.85895858958588</v>
      </c>
      <c r="P32" s="9"/>
    </row>
    <row r="33" spans="1:16">
      <c r="A33" s="12"/>
      <c r="B33" s="25">
        <v>343.5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802895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802895</v>
      </c>
      <c r="O33" s="47">
        <f t="shared" si="1"/>
        <v>329.19024190241902</v>
      </c>
      <c r="P33" s="9"/>
    </row>
    <row r="34" spans="1:16">
      <c r="A34" s="12"/>
      <c r="B34" s="25">
        <v>343.9</v>
      </c>
      <c r="C34" s="20" t="s">
        <v>40</v>
      </c>
      <c r="D34" s="46">
        <v>1507</v>
      </c>
      <c r="E34" s="46">
        <v>17804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19311</v>
      </c>
      <c r="O34" s="47">
        <f t="shared" si="1"/>
        <v>7.9175891758917585</v>
      </c>
      <c r="P34" s="9"/>
    </row>
    <row r="35" spans="1:16">
      <c r="A35" s="12"/>
      <c r="B35" s="25">
        <v>347.4</v>
      </c>
      <c r="C35" s="20" t="s">
        <v>42</v>
      </c>
      <c r="D35" s="46">
        <v>22378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22378</v>
      </c>
      <c r="O35" s="47">
        <f t="shared" si="1"/>
        <v>9.1750717507175068</v>
      </c>
      <c r="P35" s="9"/>
    </row>
    <row r="36" spans="1:16">
      <c r="A36" s="12"/>
      <c r="B36" s="25">
        <v>347.9</v>
      </c>
      <c r="C36" s="20" t="s">
        <v>79</v>
      </c>
      <c r="D36" s="46">
        <v>18608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18608</v>
      </c>
      <c r="O36" s="47">
        <f t="shared" si="1"/>
        <v>7.6293562935629353</v>
      </c>
      <c r="P36" s="9"/>
    </row>
    <row r="37" spans="1:16" ht="15.75">
      <c r="A37" s="29" t="s">
        <v>34</v>
      </c>
      <c r="B37" s="30"/>
      <c r="C37" s="31"/>
      <c r="D37" s="32">
        <f t="shared" ref="D37:M37" si="8">SUM(D38:D39)</f>
        <v>11630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>SUM(D37:M37)</f>
        <v>11630</v>
      </c>
      <c r="O37" s="45">
        <f t="shared" si="1"/>
        <v>4.7683476834768346</v>
      </c>
      <c r="P37" s="10"/>
    </row>
    <row r="38" spans="1:16">
      <c r="A38" s="13"/>
      <c r="B38" s="39">
        <v>351.9</v>
      </c>
      <c r="C38" s="21" t="s">
        <v>80</v>
      </c>
      <c r="D38" s="46">
        <v>666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666</v>
      </c>
      <c r="O38" s="47">
        <f t="shared" si="1"/>
        <v>0.27306273062730629</v>
      </c>
      <c r="P38" s="9"/>
    </row>
    <row r="39" spans="1:16">
      <c r="A39" s="13"/>
      <c r="B39" s="39">
        <v>354</v>
      </c>
      <c r="C39" s="21" t="s">
        <v>71</v>
      </c>
      <c r="D39" s="46">
        <v>10964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10964</v>
      </c>
      <c r="O39" s="47">
        <f t="shared" si="1"/>
        <v>4.4952849528495289</v>
      </c>
      <c r="P39" s="9"/>
    </row>
    <row r="40" spans="1:16" ht="15.75">
      <c r="A40" s="29" t="s">
        <v>3</v>
      </c>
      <c r="B40" s="30"/>
      <c r="C40" s="31"/>
      <c r="D40" s="32">
        <f t="shared" ref="D40:M40" si="9">SUM(D41:D48)</f>
        <v>55027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72781</v>
      </c>
      <c r="J40" s="32">
        <f t="shared" si="9"/>
        <v>0</v>
      </c>
      <c r="K40" s="32">
        <f t="shared" si="9"/>
        <v>239651</v>
      </c>
      <c r="L40" s="32">
        <f t="shared" si="9"/>
        <v>0</v>
      </c>
      <c r="M40" s="32">
        <f t="shared" si="9"/>
        <v>0</v>
      </c>
      <c r="N40" s="32">
        <f>SUM(D40:M40)</f>
        <v>367459</v>
      </c>
      <c r="O40" s="45">
        <f t="shared" si="1"/>
        <v>150.65969659696597</v>
      </c>
      <c r="P40" s="10"/>
    </row>
    <row r="41" spans="1:16">
      <c r="A41" s="12"/>
      <c r="B41" s="25">
        <v>361.1</v>
      </c>
      <c r="C41" s="20" t="s">
        <v>46</v>
      </c>
      <c r="D41" s="46">
        <v>360</v>
      </c>
      <c r="E41" s="46">
        <v>0</v>
      </c>
      <c r="F41" s="46">
        <v>0</v>
      </c>
      <c r="G41" s="46">
        <v>0</v>
      </c>
      <c r="H41" s="46">
        <v>0</v>
      </c>
      <c r="I41" s="46">
        <v>3823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4183</v>
      </c>
      <c r="O41" s="47">
        <f t="shared" si="1"/>
        <v>1.7150471504715048</v>
      </c>
      <c r="P41" s="9"/>
    </row>
    <row r="42" spans="1:16">
      <c r="A42" s="12"/>
      <c r="B42" s="25">
        <v>361.3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-72316</v>
      </c>
      <c r="L42" s="46">
        <v>0</v>
      </c>
      <c r="M42" s="46">
        <v>0</v>
      </c>
      <c r="N42" s="46">
        <f t="shared" ref="N42:N48" si="10">SUM(D42:M42)</f>
        <v>-72316</v>
      </c>
      <c r="O42" s="47">
        <f t="shared" si="1"/>
        <v>-29.649856498564986</v>
      </c>
      <c r="P42" s="9"/>
    </row>
    <row r="43" spans="1:16">
      <c r="A43" s="12"/>
      <c r="B43" s="25">
        <v>361.4</v>
      </c>
      <c r="C43" s="20" t="s">
        <v>81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49082</v>
      </c>
      <c r="L43" s="46">
        <v>0</v>
      </c>
      <c r="M43" s="46">
        <v>0</v>
      </c>
      <c r="N43" s="46">
        <f t="shared" si="10"/>
        <v>49082</v>
      </c>
      <c r="O43" s="47">
        <f t="shared" si="1"/>
        <v>20.123821238212383</v>
      </c>
      <c r="P43" s="9"/>
    </row>
    <row r="44" spans="1:16">
      <c r="A44" s="12"/>
      <c r="B44" s="25">
        <v>362</v>
      </c>
      <c r="C44" s="20" t="s">
        <v>48</v>
      </c>
      <c r="D44" s="46">
        <v>43143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43143</v>
      </c>
      <c r="O44" s="47">
        <f t="shared" si="1"/>
        <v>17.688806888068882</v>
      </c>
      <c r="P44" s="9"/>
    </row>
    <row r="45" spans="1:16">
      <c r="A45" s="12"/>
      <c r="B45" s="25">
        <v>365</v>
      </c>
      <c r="C45" s="20" t="s">
        <v>82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20737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20737</v>
      </c>
      <c r="O45" s="47">
        <f t="shared" si="1"/>
        <v>8.5022550225502247</v>
      </c>
      <c r="P45" s="9"/>
    </row>
    <row r="46" spans="1:16">
      <c r="A46" s="12"/>
      <c r="B46" s="25">
        <v>368</v>
      </c>
      <c r="C46" s="20" t="s">
        <v>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262885</v>
      </c>
      <c r="L46" s="46">
        <v>0</v>
      </c>
      <c r="M46" s="46">
        <v>0</v>
      </c>
      <c r="N46" s="46">
        <f t="shared" si="10"/>
        <v>262885</v>
      </c>
      <c r="O46" s="47">
        <f t="shared" si="1"/>
        <v>107.78392783927839</v>
      </c>
      <c r="P46" s="9"/>
    </row>
    <row r="47" spans="1:16">
      <c r="A47" s="12"/>
      <c r="B47" s="25">
        <v>369.3</v>
      </c>
      <c r="C47" s="20" t="s">
        <v>83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48221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48221</v>
      </c>
      <c r="O47" s="47">
        <f t="shared" si="1"/>
        <v>19.770807708077079</v>
      </c>
      <c r="P47" s="9"/>
    </row>
    <row r="48" spans="1:16">
      <c r="A48" s="12"/>
      <c r="B48" s="25">
        <v>369.9</v>
      </c>
      <c r="C48" s="20" t="s">
        <v>50</v>
      </c>
      <c r="D48" s="46">
        <v>11524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11524</v>
      </c>
      <c r="O48" s="47">
        <f t="shared" si="1"/>
        <v>4.7248872488724887</v>
      </c>
      <c r="P48" s="9"/>
    </row>
    <row r="49" spans="1:119" ht="15.75">
      <c r="A49" s="29" t="s">
        <v>35</v>
      </c>
      <c r="B49" s="30"/>
      <c r="C49" s="31"/>
      <c r="D49" s="32">
        <f t="shared" ref="D49:M49" si="11">SUM(D50:D50)</f>
        <v>510021</v>
      </c>
      <c r="E49" s="32">
        <f t="shared" si="11"/>
        <v>6000</v>
      </c>
      <c r="F49" s="32">
        <f t="shared" si="11"/>
        <v>0</v>
      </c>
      <c r="G49" s="32">
        <f t="shared" si="11"/>
        <v>0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>SUM(D49:M49)</f>
        <v>516021</v>
      </c>
      <c r="O49" s="45">
        <f t="shared" si="1"/>
        <v>211.57072570725708</v>
      </c>
      <c r="P49" s="9"/>
    </row>
    <row r="50" spans="1:119" ht="15.75" thickBot="1">
      <c r="A50" s="12"/>
      <c r="B50" s="25">
        <v>381</v>
      </c>
      <c r="C50" s="20" t="s">
        <v>51</v>
      </c>
      <c r="D50" s="46">
        <v>510021</v>
      </c>
      <c r="E50" s="46">
        <v>6000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516021</v>
      </c>
      <c r="O50" s="47">
        <f t="shared" si="1"/>
        <v>211.57072570725708</v>
      </c>
      <c r="P50" s="9"/>
    </row>
    <row r="51" spans="1:119" ht="16.5" thickBot="1">
      <c r="A51" s="14" t="s">
        <v>43</v>
      </c>
      <c r="B51" s="23"/>
      <c r="C51" s="22"/>
      <c r="D51" s="15">
        <f t="shared" ref="D51:M51" si="12">SUM(D5,D15,D18,D29,D37,D40,D49)</f>
        <v>2538044</v>
      </c>
      <c r="E51" s="15">
        <f t="shared" si="12"/>
        <v>23804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6172820</v>
      </c>
      <c r="J51" s="15">
        <f t="shared" si="12"/>
        <v>0</v>
      </c>
      <c r="K51" s="15">
        <f t="shared" si="12"/>
        <v>260360</v>
      </c>
      <c r="L51" s="15">
        <f t="shared" si="12"/>
        <v>0</v>
      </c>
      <c r="M51" s="15">
        <f t="shared" si="12"/>
        <v>0</v>
      </c>
      <c r="N51" s="15">
        <f>SUM(D51:M51)</f>
        <v>8995028</v>
      </c>
      <c r="O51" s="38">
        <f t="shared" si="1"/>
        <v>3687.9983599836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84</v>
      </c>
      <c r="M53" s="48"/>
      <c r="N53" s="48"/>
      <c r="O53" s="43">
        <v>2439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verticalDpi="0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1368654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20369</v>
      </c>
      <c r="L5" s="27">
        <f t="shared" si="0"/>
        <v>0</v>
      </c>
      <c r="M5" s="27">
        <f t="shared" si="0"/>
        <v>0</v>
      </c>
      <c r="N5" s="28">
        <f>SUM(D5:M5)</f>
        <v>1389023</v>
      </c>
      <c r="O5" s="33">
        <f t="shared" ref="O5:O45" si="1">(N5/O$47)</f>
        <v>574.45119933829608</v>
      </c>
      <c r="P5" s="6"/>
    </row>
    <row r="6" spans="1:133">
      <c r="A6" s="12"/>
      <c r="B6" s="25">
        <v>311</v>
      </c>
      <c r="C6" s="20" t="s">
        <v>2</v>
      </c>
      <c r="D6" s="46">
        <v>580379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580379</v>
      </c>
      <c r="O6" s="47">
        <f t="shared" si="1"/>
        <v>240.02440033085193</v>
      </c>
      <c r="P6" s="9"/>
    </row>
    <row r="7" spans="1:133">
      <c r="A7" s="12"/>
      <c r="B7" s="25">
        <v>312.3</v>
      </c>
      <c r="C7" s="20" t="s">
        <v>11</v>
      </c>
      <c r="D7" s="46">
        <v>18673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18673</v>
      </c>
      <c r="O7" s="47">
        <f t="shared" si="1"/>
        <v>7.7224979321753517</v>
      </c>
      <c r="P7" s="9"/>
    </row>
    <row r="8" spans="1:133">
      <c r="A8" s="12"/>
      <c r="B8" s="25">
        <v>312.41000000000003</v>
      </c>
      <c r="C8" s="20" t="s">
        <v>63</v>
      </c>
      <c r="D8" s="46">
        <v>104860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104860</v>
      </c>
      <c r="O8" s="47">
        <f t="shared" si="1"/>
        <v>43.366418527708852</v>
      </c>
      <c r="P8" s="9"/>
    </row>
    <row r="9" spans="1:133">
      <c r="A9" s="12"/>
      <c r="B9" s="25">
        <v>312.52</v>
      </c>
      <c r="C9" s="20" t="s">
        <v>60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20369</v>
      </c>
      <c r="L9" s="46">
        <v>0</v>
      </c>
      <c r="M9" s="46">
        <v>0</v>
      </c>
      <c r="N9" s="46">
        <f>SUM(D9:M9)</f>
        <v>20369</v>
      </c>
      <c r="O9" s="47">
        <f t="shared" si="1"/>
        <v>8.4239040529363116</v>
      </c>
      <c r="P9" s="9"/>
    </row>
    <row r="10" spans="1:133">
      <c r="A10" s="12"/>
      <c r="B10" s="25">
        <v>312.60000000000002</v>
      </c>
      <c r="C10" s="20" t="s">
        <v>12</v>
      </c>
      <c r="D10" s="46">
        <v>215537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215537</v>
      </c>
      <c r="O10" s="47">
        <f t="shared" si="1"/>
        <v>89.13854425144747</v>
      </c>
      <c r="P10" s="9"/>
    </row>
    <row r="11" spans="1:133">
      <c r="A11" s="12"/>
      <c r="B11" s="25">
        <v>314.10000000000002</v>
      </c>
      <c r="C11" s="20" t="s">
        <v>13</v>
      </c>
      <c r="D11" s="46">
        <v>157348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157348</v>
      </c>
      <c r="O11" s="47">
        <f t="shared" si="1"/>
        <v>65.073614557485527</v>
      </c>
      <c r="P11" s="9"/>
    </row>
    <row r="12" spans="1:133">
      <c r="A12" s="12"/>
      <c r="B12" s="25">
        <v>314.2</v>
      </c>
      <c r="C12" s="20" t="s">
        <v>64</v>
      </c>
      <c r="D12" s="46">
        <v>93831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93831</v>
      </c>
      <c r="O12" s="47">
        <f t="shared" si="1"/>
        <v>38.805210918114142</v>
      </c>
      <c r="P12" s="9"/>
    </row>
    <row r="13" spans="1:133">
      <c r="A13" s="12"/>
      <c r="B13" s="25">
        <v>314.39999999999998</v>
      </c>
      <c r="C13" s="20" t="s">
        <v>65</v>
      </c>
      <c r="D13" s="46">
        <v>19139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19139</v>
      </c>
      <c r="O13" s="47">
        <f t="shared" si="1"/>
        <v>7.9152191894127375</v>
      </c>
      <c r="P13" s="9"/>
    </row>
    <row r="14" spans="1:133">
      <c r="A14" s="12"/>
      <c r="B14" s="25">
        <v>314.89999999999998</v>
      </c>
      <c r="C14" s="20" t="s">
        <v>15</v>
      </c>
      <c r="D14" s="46">
        <v>171555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171555</v>
      </c>
      <c r="O14" s="47">
        <f t="shared" si="1"/>
        <v>70.949131513647643</v>
      </c>
      <c r="P14" s="9"/>
    </row>
    <row r="15" spans="1:133">
      <c r="A15" s="12"/>
      <c r="B15" s="25">
        <v>316</v>
      </c>
      <c r="C15" s="20" t="s">
        <v>17</v>
      </c>
      <c r="D15" s="46">
        <v>7332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7332</v>
      </c>
      <c r="O15" s="47">
        <f t="shared" si="1"/>
        <v>3.032258064516129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SUM(D17:D18)</f>
        <v>226261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 t="shared" ref="N16:N45" si="4">SUM(D16:M16)</f>
        <v>226261</v>
      </c>
      <c r="O16" s="45">
        <f t="shared" si="1"/>
        <v>93.573614557485527</v>
      </c>
      <c r="P16" s="10"/>
    </row>
    <row r="17" spans="1:16">
      <c r="A17" s="12"/>
      <c r="B17" s="25">
        <v>322</v>
      </c>
      <c r="C17" s="20" t="s">
        <v>0</v>
      </c>
      <c r="D17" s="46">
        <v>57217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57217</v>
      </c>
      <c r="O17" s="47">
        <f t="shared" si="1"/>
        <v>23.662944582299421</v>
      </c>
      <c r="P17" s="9"/>
    </row>
    <row r="18" spans="1:16">
      <c r="A18" s="12"/>
      <c r="B18" s="25">
        <v>323.10000000000002</v>
      </c>
      <c r="C18" s="20" t="s">
        <v>19</v>
      </c>
      <c r="D18" s="46">
        <v>169044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169044</v>
      </c>
      <c r="O18" s="47">
        <f t="shared" si="1"/>
        <v>69.91066997518611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SUM(D20:D28)</f>
        <v>312353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1249219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1561572</v>
      </c>
      <c r="O19" s="45">
        <f t="shared" si="1"/>
        <v>645.81141439205953</v>
      </c>
      <c r="P19" s="10"/>
    </row>
    <row r="20" spans="1:16">
      <c r="A20" s="12"/>
      <c r="B20" s="25">
        <v>331.2</v>
      </c>
      <c r="C20" s="20" t="s">
        <v>66</v>
      </c>
      <c r="D20" s="46">
        <v>10464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10464</v>
      </c>
      <c r="O20" s="47">
        <f t="shared" si="1"/>
        <v>4.3275434243176178</v>
      </c>
      <c r="P20" s="9"/>
    </row>
    <row r="21" spans="1:16">
      <c r="A21" s="12"/>
      <c r="B21" s="25">
        <v>331.31</v>
      </c>
      <c r="C21" s="20" t="s">
        <v>67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1088077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1088077</v>
      </c>
      <c r="O21" s="47">
        <f t="shared" si="1"/>
        <v>449.99048800661706</v>
      </c>
      <c r="P21" s="9"/>
    </row>
    <row r="22" spans="1:16">
      <c r="A22" s="12"/>
      <c r="B22" s="25">
        <v>331.35</v>
      </c>
      <c r="C22" s="20" t="s">
        <v>68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161142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161142</v>
      </c>
      <c r="O22" s="47">
        <f t="shared" si="1"/>
        <v>66.642679900744412</v>
      </c>
      <c r="P22" s="9"/>
    </row>
    <row r="23" spans="1:16">
      <c r="A23" s="12"/>
      <c r="B23" s="25">
        <v>331.49</v>
      </c>
      <c r="C23" s="20" t="s">
        <v>23</v>
      </c>
      <c r="D23" s="46">
        <v>47468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47468</v>
      </c>
      <c r="O23" s="47">
        <f t="shared" si="1"/>
        <v>19.631100082712987</v>
      </c>
      <c r="P23" s="9"/>
    </row>
    <row r="24" spans="1:16">
      <c r="A24" s="12"/>
      <c r="B24" s="25">
        <v>334.7</v>
      </c>
      <c r="C24" s="20" t="s">
        <v>24</v>
      </c>
      <c r="D24" s="46">
        <v>46777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46777</v>
      </c>
      <c r="O24" s="47">
        <f t="shared" si="1"/>
        <v>19.345326716294458</v>
      </c>
      <c r="P24" s="9"/>
    </row>
    <row r="25" spans="1:16">
      <c r="A25" s="12"/>
      <c r="B25" s="25">
        <v>335.12</v>
      </c>
      <c r="C25" s="20" t="s">
        <v>25</v>
      </c>
      <c r="D25" s="46">
        <v>83680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83680</v>
      </c>
      <c r="O25" s="47">
        <f t="shared" si="1"/>
        <v>34.607113316790738</v>
      </c>
      <c r="P25" s="9"/>
    </row>
    <row r="26" spans="1:16">
      <c r="A26" s="12"/>
      <c r="B26" s="25">
        <v>335.14</v>
      </c>
      <c r="C26" s="20" t="s">
        <v>26</v>
      </c>
      <c r="D26" s="46">
        <v>8211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8211</v>
      </c>
      <c r="O26" s="47">
        <f t="shared" si="1"/>
        <v>3.3957816377171217</v>
      </c>
      <c r="P26" s="9"/>
    </row>
    <row r="27" spans="1:16">
      <c r="A27" s="12"/>
      <c r="B27" s="25">
        <v>335.15</v>
      </c>
      <c r="C27" s="20" t="s">
        <v>27</v>
      </c>
      <c r="D27" s="46">
        <v>238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238</v>
      </c>
      <c r="O27" s="47">
        <f t="shared" si="1"/>
        <v>9.8428453267162944E-2</v>
      </c>
      <c r="P27" s="9"/>
    </row>
    <row r="28" spans="1:16">
      <c r="A28" s="12"/>
      <c r="B28" s="25">
        <v>335.16</v>
      </c>
      <c r="C28" s="20" t="s">
        <v>69</v>
      </c>
      <c r="D28" s="46">
        <v>115515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115515</v>
      </c>
      <c r="O28" s="47">
        <f t="shared" si="1"/>
        <v>47.772952853598014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SUM(D30:D34)</f>
        <v>32019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5685642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 t="shared" si="4"/>
        <v>5717661</v>
      </c>
      <c r="O29" s="45">
        <f t="shared" si="1"/>
        <v>2364.624069478908</v>
      </c>
      <c r="P29" s="10"/>
    </row>
    <row r="30" spans="1:16">
      <c r="A30" s="12"/>
      <c r="B30" s="25">
        <v>343.1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3725048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3725048</v>
      </c>
      <c r="O30" s="47">
        <f t="shared" si="1"/>
        <v>1540.5492142266337</v>
      </c>
      <c r="P30" s="9"/>
    </row>
    <row r="31" spans="1:16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632546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632546</v>
      </c>
      <c r="O31" s="47">
        <f t="shared" si="1"/>
        <v>261.59884201819688</v>
      </c>
      <c r="P31" s="9"/>
    </row>
    <row r="32" spans="1:16">
      <c r="A32" s="12"/>
      <c r="B32" s="25">
        <v>343.4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538037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538037</v>
      </c>
      <c r="O32" s="47">
        <f t="shared" si="1"/>
        <v>222.51323407775021</v>
      </c>
      <c r="P32" s="9"/>
    </row>
    <row r="33" spans="1:119">
      <c r="A33" s="12"/>
      <c r="B33" s="25">
        <v>343.5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790011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790011</v>
      </c>
      <c r="O33" s="47">
        <f t="shared" si="1"/>
        <v>326.72084367245657</v>
      </c>
      <c r="P33" s="9"/>
    </row>
    <row r="34" spans="1:119">
      <c r="A34" s="12"/>
      <c r="B34" s="25">
        <v>349</v>
      </c>
      <c r="C34" s="20" t="s">
        <v>70</v>
      </c>
      <c r="D34" s="46">
        <v>32019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32019</v>
      </c>
      <c r="O34" s="47">
        <f t="shared" si="1"/>
        <v>13.241935483870968</v>
      </c>
      <c r="P34" s="9"/>
    </row>
    <row r="35" spans="1:119" ht="15.75">
      <c r="A35" s="29" t="s">
        <v>34</v>
      </c>
      <c r="B35" s="30"/>
      <c r="C35" s="31"/>
      <c r="D35" s="32">
        <f t="shared" ref="D35:M35" si="7">SUM(D36:D36)</f>
        <v>13127</v>
      </c>
      <c r="E35" s="32">
        <f t="shared" si="7"/>
        <v>0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4"/>
        <v>13127</v>
      </c>
      <c r="O35" s="45">
        <f t="shared" si="1"/>
        <v>5.4288668320926385</v>
      </c>
      <c r="P35" s="10"/>
    </row>
    <row r="36" spans="1:119">
      <c r="A36" s="13"/>
      <c r="B36" s="39">
        <v>354</v>
      </c>
      <c r="C36" s="21" t="s">
        <v>71</v>
      </c>
      <c r="D36" s="46">
        <v>13127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13127</v>
      </c>
      <c r="O36" s="47">
        <f t="shared" si="1"/>
        <v>5.4288668320926385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SUM(D38:D41)</f>
        <v>88433</v>
      </c>
      <c r="E37" s="32">
        <f t="shared" si="8"/>
        <v>17599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302344</v>
      </c>
      <c r="L37" s="32">
        <f t="shared" si="8"/>
        <v>0</v>
      </c>
      <c r="M37" s="32">
        <f t="shared" si="8"/>
        <v>0</v>
      </c>
      <c r="N37" s="32">
        <f t="shared" si="4"/>
        <v>408376</v>
      </c>
      <c r="O37" s="45">
        <f t="shared" si="1"/>
        <v>168.8899917287014</v>
      </c>
      <c r="P37" s="10"/>
    </row>
    <row r="38" spans="1:119">
      <c r="A38" s="12"/>
      <c r="B38" s="25">
        <v>361.1</v>
      </c>
      <c r="C38" s="20" t="s">
        <v>46</v>
      </c>
      <c r="D38" s="46">
        <v>764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43494</v>
      </c>
      <c r="L38" s="46">
        <v>0</v>
      </c>
      <c r="M38" s="46">
        <v>0</v>
      </c>
      <c r="N38" s="46">
        <f t="shared" si="4"/>
        <v>44258</v>
      </c>
      <c r="O38" s="47">
        <f t="shared" si="1"/>
        <v>18.303556658395369</v>
      </c>
      <c r="P38" s="9"/>
    </row>
    <row r="39" spans="1:119">
      <c r="A39" s="12"/>
      <c r="B39" s="25">
        <v>361.3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46788</v>
      </c>
      <c r="L39" s="46">
        <v>0</v>
      </c>
      <c r="M39" s="46">
        <v>0</v>
      </c>
      <c r="N39" s="46">
        <f t="shared" si="4"/>
        <v>46788</v>
      </c>
      <c r="O39" s="47">
        <f t="shared" si="1"/>
        <v>19.34987593052109</v>
      </c>
      <c r="P39" s="9"/>
    </row>
    <row r="40" spans="1:119">
      <c r="A40" s="12"/>
      <c r="B40" s="25">
        <v>368</v>
      </c>
      <c r="C40" s="20" t="s">
        <v>49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212062</v>
      </c>
      <c r="L40" s="46">
        <v>0</v>
      </c>
      <c r="M40" s="46">
        <v>0</v>
      </c>
      <c r="N40" s="46">
        <f t="shared" si="4"/>
        <v>212062</v>
      </c>
      <c r="O40" s="47">
        <f t="shared" si="1"/>
        <v>87.701406120760964</v>
      </c>
      <c r="P40" s="9"/>
    </row>
    <row r="41" spans="1:119">
      <c r="A41" s="12"/>
      <c r="B41" s="25">
        <v>369.9</v>
      </c>
      <c r="C41" s="20" t="s">
        <v>50</v>
      </c>
      <c r="D41" s="46">
        <v>87669</v>
      </c>
      <c r="E41" s="46">
        <v>17599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105268</v>
      </c>
      <c r="O41" s="47">
        <f t="shared" si="1"/>
        <v>43.535153019023987</v>
      </c>
      <c r="P41" s="9"/>
    </row>
    <row r="42" spans="1:119" ht="15.75">
      <c r="A42" s="29" t="s">
        <v>35</v>
      </c>
      <c r="B42" s="30"/>
      <c r="C42" s="31"/>
      <c r="D42" s="32">
        <f t="shared" ref="D42:M42" si="9">SUM(D43:D44)</f>
        <v>465241</v>
      </c>
      <c r="E42" s="32">
        <f t="shared" si="9"/>
        <v>6000</v>
      </c>
      <c r="F42" s="32">
        <f t="shared" si="9"/>
        <v>0</v>
      </c>
      <c r="G42" s="32">
        <f t="shared" si="9"/>
        <v>0</v>
      </c>
      <c r="H42" s="32">
        <f t="shared" si="9"/>
        <v>0</v>
      </c>
      <c r="I42" s="32">
        <f t="shared" si="9"/>
        <v>9442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480683</v>
      </c>
      <c r="O42" s="45">
        <f t="shared" si="1"/>
        <v>198.79363110008271</v>
      </c>
      <c r="P42" s="9"/>
    </row>
    <row r="43" spans="1:119">
      <c r="A43" s="12"/>
      <c r="B43" s="25">
        <v>381</v>
      </c>
      <c r="C43" s="20" t="s">
        <v>51</v>
      </c>
      <c r="D43" s="46">
        <v>465241</v>
      </c>
      <c r="E43" s="46">
        <v>6000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471241</v>
      </c>
      <c r="O43" s="47">
        <f t="shared" si="1"/>
        <v>194.88875103391231</v>
      </c>
      <c r="P43" s="9"/>
    </row>
    <row r="44" spans="1:119" ht="15.75" thickBot="1">
      <c r="A44" s="12"/>
      <c r="B44" s="25">
        <v>389.1</v>
      </c>
      <c r="C44" s="20" t="s">
        <v>72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9442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9442</v>
      </c>
      <c r="O44" s="47">
        <f t="shared" si="1"/>
        <v>3.9048800661703886</v>
      </c>
      <c r="P44" s="9"/>
    </row>
    <row r="45" spans="1:119" ht="16.5" thickBot="1">
      <c r="A45" s="14" t="s">
        <v>43</v>
      </c>
      <c r="B45" s="23"/>
      <c r="C45" s="22"/>
      <c r="D45" s="15">
        <f t="shared" ref="D45:M45" si="10">SUM(D5,D16,D19,D29,D35,D37,D42)</f>
        <v>2506088</v>
      </c>
      <c r="E45" s="15">
        <f t="shared" si="10"/>
        <v>23599</v>
      </c>
      <c r="F45" s="15">
        <f t="shared" si="10"/>
        <v>0</v>
      </c>
      <c r="G45" s="15">
        <f t="shared" si="10"/>
        <v>0</v>
      </c>
      <c r="H45" s="15">
        <f t="shared" si="10"/>
        <v>0</v>
      </c>
      <c r="I45" s="15">
        <f t="shared" si="10"/>
        <v>6944303</v>
      </c>
      <c r="J45" s="15">
        <f t="shared" si="10"/>
        <v>0</v>
      </c>
      <c r="K45" s="15">
        <f t="shared" si="10"/>
        <v>322713</v>
      </c>
      <c r="L45" s="15">
        <f t="shared" si="10"/>
        <v>0</v>
      </c>
      <c r="M45" s="15">
        <f t="shared" si="10"/>
        <v>0</v>
      </c>
      <c r="N45" s="15">
        <f t="shared" si="4"/>
        <v>9796703</v>
      </c>
      <c r="O45" s="38">
        <f t="shared" si="1"/>
        <v>4051.5727874276263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73</v>
      </c>
      <c r="M47" s="48"/>
      <c r="N47" s="48"/>
      <c r="O47" s="43">
        <v>2418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SUM(D6:D15)</f>
        <v>1450523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28125</v>
      </c>
      <c r="L5" s="27">
        <f t="shared" si="0"/>
        <v>0</v>
      </c>
      <c r="M5" s="27">
        <f t="shared" si="0"/>
        <v>0</v>
      </c>
      <c r="N5" s="28">
        <f>SUM(D5:M5)</f>
        <v>1478648</v>
      </c>
      <c r="O5" s="33">
        <f t="shared" ref="O5:O47" si="1">(N5/O$49)</f>
        <v>625.48561759729273</v>
      </c>
      <c r="P5" s="6"/>
    </row>
    <row r="6" spans="1:133">
      <c r="A6" s="12"/>
      <c r="B6" s="25">
        <v>311</v>
      </c>
      <c r="C6" s="20" t="s">
        <v>2</v>
      </c>
      <c r="D6" s="46">
        <v>585195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585195</v>
      </c>
      <c r="O6" s="47">
        <f t="shared" si="1"/>
        <v>247.54441624365481</v>
      </c>
      <c r="P6" s="9"/>
    </row>
    <row r="7" spans="1:133">
      <c r="A7" s="12"/>
      <c r="B7" s="25">
        <v>312.10000000000002</v>
      </c>
      <c r="C7" s="20" t="s">
        <v>10</v>
      </c>
      <c r="D7" s="46">
        <v>18732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5" si="2">SUM(D7:M7)</f>
        <v>18732</v>
      </c>
      <c r="O7" s="47">
        <f t="shared" si="1"/>
        <v>7.9238578680203045</v>
      </c>
      <c r="P7" s="9"/>
    </row>
    <row r="8" spans="1:133">
      <c r="A8" s="12"/>
      <c r="B8" s="25">
        <v>312.3</v>
      </c>
      <c r="C8" s="20" t="s">
        <v>11</v>
      </c>
      <c r="D8" s="46">
        <v>111703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111703</v>
      </c>
      <c r="O8" s="47">
        <f t="shared" si="1"/>
        <v>47.251692047377325</v>
      </c>
      <c r="P8" s="9"/>
    </row>
    <row r="9" spans="1:133">
      <c r="A9" s="12"/>
      <c r="B9" s="25">
        <v>312.52</v>
      </c>
      <c r="C9" s="20" t="s">
        <v>60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28125</v>
      </c>
      <c r="L9" s="46">
        <v>0</v>
      </c>
      <c r="M9" s="46">
        <v>0</v>
      </c>
      <c r="N9" s="46">
        <f>SUM(D9:M9)</f>
        <v>28125</v>
      </c>
      <c r="O9" s="47">
        <f t="shared" si="1"/>
        <v>11.897208121827411</v>
      </c>
      <c r="P9" s="9"/>
    </row>
    <row r="10" spans="1:133">
      <c r="A10" s="12"/>
      <c r="B10" s="25">
        <v>312.60000000000002</v>
      </c>
      <c r="C10" s="20" t="s">
        <v>12</v>
      </c>
      <c r="D10" s="46">
        <v>208877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208877</v>
      </c>
      <c r="O10" s="47">
        <f t="shared" si="1"/>
        <v>88.357445008460232</v>
      </c>
      <c r="P10" s="9"/>
    </row>
    <row r="11" spans="1:133">
      <c r="A11" s="12"/>
      <c r="B11" s="25">
        <v>314.10000000000002</v>
      </c>
      <c r="C11" s="20" t="s">
        <v>13</v>
      </c>
      <c r="D11" s="46">
        <v>146641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146641</v>
      </c>
      <c r="O11" s="47">
        <f t="shared" si="1"/>
        <v>62.030879864636212</v>
      </c>
      <c r="P11" s="9"/>
    </row>
    <row r="12" spans="1:133">
      <c r="A12" s="12"/>
      <c r="B12" s="25">
        <v>314.8</v>
      </c>
      <c r="C12" s="20" t="s">
        <v>14</v>
      </c>
      <c r="D12" s="46">
        <v>37586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37586</v>
      </c>
      <c r="O12" s="47">
        <f t="shared" si="1"/>
        <v>15.89932318104907</v>
      </c>
      <c r="P12" s="9"/>
    </row>
    <row r="13" spans="1:133">
      <c r="A13" s="12"/>
      <c r="B13" s="25">
        <v>314.89999999999998</v>
      </c>
      <c r="C13" s="20" t="s">
        <v>15</v>
      </c>
      <c r="D13" s="46">
        <v>167193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167193</v>
      </c>
      <c r="O13" s="47">
        <f t="shared" si="1"/>
        <v>70.724619289340097</v>
      </c>
      <c r="P13" s="9"/>
    </row>
    <row r="14" spans="1:133">
      <c r="A14" s="12"/>
      <c r="B14" s="25">
        <v>315</v>
      </c>
      <c r="C14" s="20" t="s">
        <v>16</v>
      </c>
      <c r="D14" s="46">
        <v>126675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126675</v>
      </c>
      <c r="O14" s="47">
        <f t="shared" si="1"/>
        <v>53.585025380710661</v>
      </c>
      <c r="P14" s="9"/>
    </row>
    <row r="15" spans="1:133">
      <c r="A15" s="12"/>
      <c r="B15" s="25">
        <v>316</v>
      </c>
      <c r="C15" s="20" t="s">
        <v>17</v>
      </c>
      <c r="D15" s="46">
        <v>47921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2"/>
        <v>47921</v>
      </c>
      <c r="O15" s="47">
        <f t="shared" si="1"/>
        <v>20.271150592216582</v>
      </c>
      <c r="P15" s="9"/>
    </row>
    <row r="16" spans="1:133" ht="15.75">
      <c r="A16" s="29" t="s">
        <v>18</v>
      </c>
      <c r="B16" s="30"/>
      <c r="C16" s="31"/>
      <c r="D16" s="32">
        <f t="shared" ref="D16:M16" si="3">SUM(D17:D18)</f>
        <v>177896</v>
      </c>
      <c r="E16" s="32">
        <f t="shared" si="3"/>
        <v>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4">
        <f>SUM(D16:M16)</f>
        <v>177896</v>
      </c>
      <c r="O16" s="45">
        <f t="shared" si="1"/>
        <v>75.252115059221651</v>
      </c>
      <c r="P16" s="10"/>
    </row>
    <row r="17" spans="1:16">
      <c r="A17" s="12"/>
      <c r="B17" s="25">
        <v>322</v>
      </c>
      <c r="C17" s="20" t="s">
        <v>0</v>
      </c>
      <c r="D17" s="46">
        <v>7266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7266</v>
      </c>
      <c r="O17" s="47">
        <f t="shared" si="1"/>
        <v>3.0736040609137056</v>
      </c>
      <c r="P17" s="9"/>
    </row>
    <row r="18" spans="1:16">
      <c r="A18" s="12"/>
      <c r="B18" s="25">
        <v>323.10000000000002</v>
      </c>
      <c r="C18" s="20" t="s">
        <v>19</v>
      </c>
      <c r="D18" s="46">
        <v>170630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170630</v>
      </c>
      <c r="O18" s="47">
        <f t="shared" si="1"/>
        <v>72.178510998307956</v>
      </c>
      <c r="P18" s="9"/>
    </row>
    <row r="19" spans="1:16" ht="15.75">
      <c r="A19" s="29" t="s">
        <v>21</v>
      </c>
      <c r="B19" s="30"/>
      <c r="C19" s="31"/>
      <c r="D19" s="32">
        <f t="shared" ref="D19:M19" si="4">SUM(D20:D27)</f>
        <v>581050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>SUM(D19:M19)</f>
        <v>581050</v>
      </c>
      <c r="O19" s="45">
        <f t="shared" si="1"/>
        <v>245.79103214890017</v>
      </c>
      <c r="P19" s="10"/>
    </row>
    <row r="20" spans="1:16">
      <c r="A20" s="12"/>
      <c r="B20" s="25">
        <v>331.1</v>
      </c>
      <c r="C20" s="20" t="s">
        <v>20</v>
      </c>
      <c r="D20" s="46">
        <v>81855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81855</v>
      </c>
      <c r="O20" s="47">
        <f t="shared" si="1"/>
        <v>34.6256345177665</v>
      </c>
      <c r="P20" s="9"/>
    </row>
    <row r="21" spans="1:16">
      <c r="A21" s="12"/>
      <c r="B21" s="25">
        <v>331.49</v>
      </c>
      <c r="C21" s="20" t="s">
        <v>23</v>
      </c>
      <c r="D21" s="46">
        <v>106620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5">SUM(D21:M21)</f>
        <v>106620</v>
      </c>
      <c r="O21" s="47">
        <f t="shared" si="1"/>
        <v>45.101522842639596</v>
      </c>
      <c r="P21" s="9"/>
    </row>
    <row r="22" spans="1:16">
      <c r="A22" s="12"/>
      <c r="B22" s="25">
        <v>334.2</v>
      </c>
      <c r="C22" s="20" t="s">
        <v>22</v>
      </c>
      <c r="D22" s="46">
        <v>1000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1000</v>
      </c>
      <c r="O22" s="47">
        <f t="shared" si="1"/>
        <v>0.4230118443316413</v>
      </c>
      <c r="P22" s="9"/>
    </row>
    <row r="23" spans="1:16">
      <c r="A23" s="12"/>
      <c r="B23" s="25">
        <v>334.7</v>
      </c>
      <c r="C23" s="20" t="s">
        <v>24</v>
      </c>
      <c r="D23" s="46">
        <v>194483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194483</v>
      </c>
      <c r="O23" s="47">
        <f t="shared" si="1"/>
        <v>82.268612521150587</v>
      </c>
      <c r="P23" s="9"/>
    </row>
    <row r="24" spans="1:16">
      <c r="A24" s="12"/>
      <c r="B24" s="25">
        <v>335.12</v>
      </c>
      <c r="C24" s="20" t="s">
        <v>25</v>
      </c>
      <c r="D24" s="46">
        <v>83524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83524</v>
      </c>
      <c r="O24" s="47">
        <f t="shared" si="1"/>
        <v>35.33164128595601</v>
      </c>
      <c r="P24" s="9"/>
    </row>
    <row r="25" spans="1:16">
      <c r="A25" s="12"/>
      <c r="B25" s="25">
        <v>335.14</v>
      </c>
      <c r="C25" s="20" t="s">
        <v>26</v>
      </c>
      <c r="D25" s="46">
        <v>6393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6393</v>
      </c>
      <c r="O25" s="47">
        <f t="shared" si="1"/>
        <v>2.7043147208121829</v>
      </c>
      <c r="P25" s="9"/>
    </row>
    <row r="26" spans="1:16">
      <c r="A26" s="12"/>
      <c r="B26" s="25">
        <v>335.15</v>
      </c>
      <c r="C26" s="20" t="s">
        <v>27</v>
      </c>
      <c r="D26" s="46">
        <v>3124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3124</v>
      </c>
      <c r="O26" s="47">
        <f t="shared" si="1"/>
        <v>1.3214890016920473</v>
      </c>
      <c r="P26" s="9"/>
    </row>
    <row r="27" spans="1:16">
      <c r="A27" s="12"/>
      <c r="B27" s="25">
        <v>335.18</v>
      </c>
      <c r="C27" s="20" t="s">
        <v>28</v>
      </c>
      <c r="D27" s="46">
        <v>104051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104051</v>
      </c>
      <c r="O27" s="47">
        <f t="shared" si="1"/>
        <v>44.01480541455161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SUM(D29:D35)</f>
        <v>75320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5599767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5675087</v>
      </c>
      <c r="O28" s="45">
        <f t="shared" si="1"/>
        <v>2400.6290186125211</v>
      </c>
      <c r="P28" s="10"/>
    </row>
    <row r="29" spans="1:16">
      <c r="A29" s="12"/>
      <c r="B29" s="25">
        <v>343.1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3785508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7">SUM(D29:M29)</f>
        <v>3785508</v>
      </c>
      <c r="O29" s="47">
        <f t="shared" si="1"/>
        <v>1601.3147208121827</v>
      </c>
      <c r="P29" s="9"/>
    </row>
    <row r="30" spans="1:16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632721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632721</v>
      </c>
      <c r="O30" s="47">
        <f t="shared" si="1"/>
        <v>267.64847715736039</v>
      </c>
      <c r="P30" s="9"/>
    </row>
    <row r="31" spans="1:16">
      <c r="A31" s="12"/>
      <c r="B31" s="25">
        <v>343.4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522324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522324</v>
      </c>
      <c r="O31" s="47">
        <f t="shared" si="1"/>
        <v>220.94923857868019</v>
      </c>
      <c r="P31" s="9"/>
    </row>
    <row r="32" spans="1:16">
      <c r="A32" s="12"/>
      <c r="B32" s="25">
        <v>343.5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659214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659214</v>
      </c>
      <c r="O32" s="47">
        <f t="shared" si="1"/>
        <v>278.85532994923858</v>
      </c>
      <c r="P32" s="9"/>
    </row>
    <row r="33" spans="1:119">
      <c r="A33" s="12"/>
      <c r="B33" s="25">
        <v>343.9</v>
      </c>
      <c r="C33" s="20" t="s">
        <v>40</v>
      </c>
      <c r="D33" s="46">
        <v>40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40</v>
      </c>
      <c r="O33" s="47">
        <f t="shared" si="1"/>
        <v>1.6920473773265651E-2</v>
      </c>
      <c r="P33" s="9"/>
    </row>
    <row r="34" spans="1:119">
      <c r="A34" s="12"/>
      <c r="B34" s="25">
        <v>347.1</v>
      </c>
      <c r="C34" s="20" t="s">
        <v>41</v>
      </c>
      <c r="D34" s="46">
        <v>41914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41914</v>
      </c>
      <c r="O34" s="47">
        <f t="shared" si="1"/>
        <v>17.730118443316414</v>
      </c>
      <c r="P34" s="9"/>
    </row>
    <row r="35" spans="1:119">
      <c r="A35" s="12"/>
      <c r="B35" s="25">
        <v>347.4</v>
      </c>
      <c r="C35" s="20" t="s">
        <v>42</v>
      </c>
      <c r="D35" s="46">
        <v>33366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33366</v>
      </c>
      <c r="O35" s="47">
        <f t="shared" si="1"/>
        <v>14.114213197969542</v>
      </c>
      <c r="P35" s="9"/>
    </row>
    <row r="36" spans="1:119" ht="15.75">
      <c r="A36" s="29" t="s">
        <v>34</v>
      </c>
      <c r="B36" s="30"/>
      <c r="C36" s="31"/>
      <c r="D36" s="32">
        <f t="shared" ref="D36:M36" si="8">SUM(D37:D37)</f>
        <v>23659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ref="N36:N47" si="9">SUM(D36:M36)</f>
        <v>23659</v>
      </c>
      <c r="O36" s="45">
        <f t="shared" si="1"/>
        <v>10.008037225042301</v>
      </c>
      <c r="P36" s="10"/>
    </row>
    <row r="37" spans="1:119">
      <c r="A37" s="13"/>
      <c r="B37" s="39">
        <v>356</v>
      </c>
      <c r="C37" s="21" t="s">
        <v>45</v>
      </c>
      <c r="D37" s="46">
        <v>23659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23659</v>
      </c>
      <c r="O37" s="47">
        <f t="shared" si="1"/>
        <v>10.008037225042301</v>
      </c>
      <c r="P37" s="9"/>
    </row>
    <row r="38" spans="1:119" ht="15.75">
      <c r="A38" s="29" t="s">
        <v>3</v>
      </c>
      <c r="B38" s="30"/>
      <c r="C38" s="31"/>
      <c r="D38" s="32">
        <f t="shared" ref="D38:M38" si="10">SUM(D39:D43)</f>
        <v>143229</v>
      </c>
      <c r="E38" s="32">
        <f t="shared" si="10"/>
        <v>23333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168102</v>
      </c>
      <c r="J38" s="32">
        <f t="shared" si="10"/>
        <v>0</v>
      </c>
      <c r="K38" s="32">
        <f t="shared" si="10"/>
        <v>244042</v>
      </c>
      <c r="L38" s="32">
        <f t="shared" si="10"/>
        <v>0</v>
      </c>
      <c r="M38" s="32">
        <f t="shared" si="10"/>
        <v>0</v>
      </c>
      <c r="N38" s="32">
        <f t="shared" si="9"/>
        <v>578706</v>
      </c>
      <c r="O38" s="45">
        <f t="shared" si="1"/>
        <v>244.79949238578681</v>
      </c>
      <c r="P38" s="10"/>
    </row>
    <row r="39" spans="1:119">
      <c r="A39" s="12"/>
      <c r="B39" s="25">
        <v>361.1</v>
      </c>
      <c r="C39" s="20" t="s">
        <v>46</v>
      </c>
      <c r="D39" s="46">
        <v>5329</v>
      </c>
      <c r="E39" s="46">
        <v>0</v>
      </c>
      <c r="F39" s="46">
        <v>0</v>
      </c>
      <c r="G39" s="46">
        <v>0</v>
      </c>
      <c r="H39" s="46">
        <v>0</v>
      </c>
      <c r="I39" s="46">
        <v>5835</v>
      </c>
      <c r="J39" s="46">
        <v>0</v>
      </c>
      <c r="K39" s="46">
        <v>40463</v>
      </c>
      <c r="L39" s="46">
        <v>0</v>
      </c>
      <c r="M39" s="46">
        <v>0</v>
      </c>
      <c r="N39" s="46">
        <f t="shared" si="9"/>
        <v>51627</v>
      </c>
      <c r="O39" s="47">
        <f t="shared" si="1"/>
        <v>21.838832487309645</v>
      </c>
      <c r="P39" s="9"/>
    </row>
    <row r="40" spans="1:119">
      <c r="A40" s="12"/>
      <c r="B40" s="25">
        <v>361.3</v>
      </c>
      <c r="C40" s="20" t="s">
        <v>47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27121</v>
      </c>
      <c r="L40" s="46">
        <v>0</v>
      </c>
      <c r="M40" s="46">
        <v>0</v>
      </c>
      <c r="N40" s="46">
        <f t="shared" si="9"/>
        <v>27121</v>
      </c>
      <c r="O40" s="47">
        <f t="shared" si="1"/>
        <v>11.472504230118444</v>
      </c>
      <c r="P40" s="9"/>
    </row>
    <row r="41" spans="1:119">
      <c r="A41" s="12"/>
      <c r="B41" s="25">
        <v>362</v>
      </c>
      <c r="C41" s="20" t="s">
        <v>48</v>
      </c>
      <c r="D41" s="46">
        <v>137900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137900</v>
      </c>
      <c r="O41" s="47">
        <f t="shared" si="1"/>
        <v>58.333333333333336</v>
      </c>
      <c r="P41" s="9"/>
    </row>
    <row r="42" spans="1:119">
      <c r="A42" s="12"/>
      <c r="B42" s="25">
        <v>368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176458</v>
      </c>
      <c r="L42" s="46">
        <v>0</v>
      </c>
      <c r="M42" s="46">
        <v>0</v>
      </c>
      <c r="N42" s="46">
        <f t="shared" si="9"/>
        <v>176458</v>
      </c>
      <c r="O42" s="47">
        <f t="shared" si="1"/>
        <v>74.643824027072753</v>
      </c>
      <c r="P42" s="9"/>
    </row>
    <row r="43" spans="1:119">
      <c r="A43" s="12"/>
      <c r="B43" s="25">
        <v>369.9</v>
      </c>
      <c r="C43" s="20" t="s">
        <v>50</v>
      </c>
      <c r="D43" s="46">
        <v>0</v>
      </c>
      <c r="E43" s="46">
        <v>23333</v>
      </c>
      <c r="F43" s="46">
        <v>0</v>
      </c>
      <c r="G43" s="46">
        <v>0</v>
      </c>
      <c r="H43" s="46">
        <v>0</v>
      </c>
      <c r="I43" s="46">
        <v>162267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185600</v>
      </c>
      <c r="O43" s="47">
        <f t="shared" si="1"/>
        <v>78.510998307952619</v>
      </c>
      <c r="P43" s="9"/>
    </row>
    <row r="44" spans="1:119" ht="15.75">
      <c r="A44" s="29" t="s">
        <v>35</v>
      </c>
      <c r="B44" s="30"/>
      <c r="C44" s="31"/>
      <c r="D44" s="32">
        <f t="shared" ref="D44:M44" si="11">SUM(D45:D46)</f>
        <v>441853</v>
      </c>
      <c r="E44" s="32">
        <f t="shared" si="11"/>
        <v>6000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577101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1024954</v>
      </c>
      <c r="O44" s="45">
        <f t="shared" si="1"/>
        <v>433.56768189509307</v>
      </c>
      <c r="P44" s="9"/>
    </row>
    <row r="45" spans="1:119">
      <c r="A45" s="12"/>
      <c r="B45" s="25">
        <v>381</v>
      </c>
      <c r="C45" s="20" t="s">
        <v>51</v>
      </c>
      <c r="D45" s="46">
        <v>416730</v>
      </c>
      <c r="E45" s="46">
        <v>6000</v>
      </c>
      <c r="F45" s="46">
        <v>0</v>
      </c>
      <c r="G45" s="46">
        <v>0</v>
      </c>
      <c r="H45" s="46">
        <v>0</v>
      </c>
      <c r="I45" s="46">
        <v>577101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999831</v>
      </c>
      <c r="O45" s="47">
        <f t="shared" si="1"/>
        <v>422.94035532994923</v>
      </c>
      <c r="P45" s="9"/>
    </row>
    <row r="46" spans="1:119" ht="15.75" thickBot="1">
      <c r="A46" s="12"/>
      <c r="B46" s="25">
        <v>383</v>
      </c>
      <c r="C46" s="20" t="s">
        <v>52</v>
      </c>
      <c r="D46" s="46">
        <v>25123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25123</v>
      </c>
      <c r="O46" s="47">
        <f t="shared" si="1"/>
        <v>10.627326565143823</v>
      </c>
      <c r="P46" s="9"/>
    </row>
    <row r="47" spans="1:119" ht="16.5" thickBot="1">
      <c r="A47" s="14" t="s">
        <v>43</v>
      </c>
      <c r="B47" s="23"/>
      <c r="C47" s="22"/>
      <c r="D47" s="15">
        <f t="shared" ref="D47:M47" si="12">SUM(D5,D16,D19,D28,D36,D38,D44)</f>
        <v>2893530</v>
      </c>
      <c r="E47" s="15">
        <f t="shared" si="12"/>
        <v>29333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6344970</v>
      </c>
      <c r="J47" s="15">
        <f t="shared" si="12"/>
        <v>0</v>
      </c>
      <c r="K47" s="15">
        <f t="shared" si="12"/>
        <v>272167</v>
      </c>
      <c r="L47" s="15">
        <f t="shared" si="12"/>
        <v>0</v>
      </c>
      <c r="M47" s="15">
        <f t="shared" si="12"/>
        <v>0</v>
      </c>
      <c r="N47" s="15">
        <f t="shared" si="9"/>
        <v>9540000</v>
      </c>
      <c r="O47" s="38">
        <f t="shared" si="1"/>
        <v>4035.532994923858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59</v>
      </c>
      <c r="M49" s="48"/>
      <c r="N49" s="48"/>
      <c r="O49" s="43">
        <v>2364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A51:O51"/>
    <mergeCell ref="A50:O50"/>
    <mergeCell ref="L49:N49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49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1386686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1386686</v>
      </c>
      <c r="O5" s="33">
        <f t="shared" ref="O5:O36" si="1">(N5/O$55)</f>
        <v>591.58959044368601</v>
      </c>
      <c r="P5" s="6"/>
    </row>
    <row r="6" spans="1:133">
      <c r="A6" s="12"/>
      <c r="B6" s="25">
        <v>311</v>
      </c>
      <c r="C6" s="20" t="s">
        <v>2</v>
      </c>
      <c r="D6" s="46">
        <v>580429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580429</v>
      </c>
      <c r="O6" s="47">
        <f t="shared" si="1"/>
        <v>247.62329351535837</v>
      </c>
      <c r="P6" s="9"/>
    </row>
    <row r="7" spans="1:133">
      <c r="A7" s="12"/>
      <c r="B7" s="25">
        <v>312.10000000000002</v>
      </c>
      <c r="C7" s="20" t="s">
        <v>10</v>
      </c>
      <c r="D7" s="46">
        <v>20106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20106</v>
      </c>
      <c r="O7" s="47">
        <f t="shared" si="1"/>
        <v>8.5776450511945388</v>
      </c>
      <c r="P7" s="9"/>
    </row>
    <row r="8" spans="1:133">
      <c r="A8" s="12"/>
      <c r="B8" s="25">
        <v>312.3</v>
      </c>
      <c r="C8" s="20" t="s">
        <v>11</v>
      </c>
      <c r="D8" s="46">
        <v>128203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128203</v>
      </c>
      <c r="O8" s="47">
        <f t="shared" si="1"/>
        <v>54.69411262798635</v>
      </c>
      <c r="P8" s="9"/>
    </row>
    <row r="9" spans="1:133">
      <c r="A9" s="12"/>
      <c r="B9" s="25">
        <v>312.60000000000002</v>
      </c>
      <c r="C9" s="20" t="s">
        <v>12</v>
      </c>
      <c r="D9" s="46">
        <v>227284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227284</v>
      </c>
      <c r="O9" s="47">
        <f t="shared" si="1"/>
        <v>96.964163822525592</v>
      </c>
      <c r="P9" s="9"/>
    </row>
    <row r="10" spans="1:133">
      <c r="A10" s="12"/>
      <c r="B10" s="25">
        <v>314.10000000000002</v>
      </c>
      <c r="C10" s="20" t="s">
        <v>13</v>
      </c>
      <c r="D10" s="46">
        <v>123975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123975</v>
      </c>
      <c r="O10" s="47">
        <f t="shared" si="1"/>
        <v>52.890358361774744</v>
      </c>
      <c r="P10" s="9"/>
    </row>
    <row r="11" spans="1:133">
      <c r="A11" s="12"/>
      <c r="B11" s="25">
        <v>314.39999999999998</v>
      </c>
      <c r="C11" s="20" t="s">
        <v>65</v>
      </c>
      <c r="D11" s="46">
        <v>29531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29531</v>
      </c>
      <c r="O11" s="47">
        <f t="shared" si="1"/>
        <v>12.598549488054607</v>
      </c>
      <c r="P11" s="9"/>
    </row>
    <row r="12" spans="1:133">
      <c r="A12" s="12"/>
      <c r="B12" s="25">
        <v>314.89999999999998</v>
      </c>
      <c r="C12" s="20" t="s">
        <v>15</v>
      </c>
      <c r="D12" s="46">
        <v>127030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127030</v>
      </c>
      <c r="O12" s="47">
        <f t="shared" si="1"/>
        <v>54.193686006825942</v>
      </c>
      <c r="P12" s="9"/>
    </row>
    <row r="13" spans="1:133">
      <c r="A13" s="12"/>
      <c r="B13" s="25">
        <v>315</v>
      </c>
      <c r="C13" s="20" t="s">
        <v>16</v>
      </c>
      <c r="D13" s="46">
        <v>143435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143435</v>
      </c>
      <c r="O13" s="47">
        <f t="shared" si="1"/>
        <v>61.192406143344712</v>
      </c>
      <c r="P13" s="9"/>
    </row>
    <row r="14" spans="1:133">
      <c r="A14" s="12"/>
      <c r="B14" s="25">
        <v>316</v>
      </c>
      <c r="C14" s="20" t="s">
        <v>17</v>
      </c>
      <c r="D14" s="46">
        <v>6693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6693</v>
      </c>
      <c r="O14" s="47">
        <f t="shared" si="1"/>
        <v>2.8553754266211606</v>
      </c>
      <c r="P14" s="9"/>
    </row>
    <row r="15" spans="1:133" ht="15.75">
      <c r="A15" s="29" t="s">
        <v>108</v>
      </c>
      <c r="B15" s="30"/>
      <c r="C15" s="31"/>
      <c r="D15" s="32">
        <f t="shared" ref="D15:M15" si="3">SUM(D16:D17)</f>
        <v>181514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181514</v>
      </c>
      <c r="O15" s="45">
        <f t="shared" si="1"/>
        <v>77.437713310580207</v>
      </c>
      <c r="P15" s="10"/>
    </row>
    <row r="16" spans="1:133">
      <c r="A16" s="12"/>
      <c r="B16" s="25">
        <v>322</v>
      </c>
      <c r="C16" s="20" t="s">
        <v>0</v>
      </c>
      <c r="D16" s="46">
        <v>40801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40801</v>
      </c>
      <c r="O16" s="47">
        <f t="shared" si="1"/>
        <v>17.406569965870307</v>
      </c>
      <c r="P16" s="9"/>
    </row>
    <row r="17" spans="1:16">
      <c r="A17" s="12"/>
      <c r="B17" s="25">
        <v>323.10000000000002</v>
      </c>
      <c r="C17" s="20" t="s">
        <v>19</v>
      </c>
      <c r="D17" s="46">
        <v>140713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140713</v>
      </c>
      <c r="O17" s="47">
        <f t="shared" si="1"/>
        <v>60.031143344709896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SUM(D19:D28)</f>
        <v>639835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1068388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1708223</v>
      </c>
      <c r="O18" s="45">
        <f t="shared" si="1"/>
        <v>728.76407849829354</v>
      </c>
      <c r="P18" s="10"/>
    </row>
    <row r="19" spans="1:16">
      <c r="A19" s="12"/>
      <c r="B19" s="25">
        <v>331.2</v>
      </c>
      <c r="C19" s="20" t="s">
        <v>66</v>
      </c>
      <c r="D19" s="46">
        <v>1611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8" si="5">SUM(D19:M19)</f>
        <v>1611</v>
      </c>
      <c r="O19" s="47">
        <f t="shared" si="1"/>
        <v>0.6872866894197952</v>
      </c>
      <c r="P19" s="9"/>
    </row>
    <row r="20" spans="1:16">
      <c r="A20" s="12"/>
      <c r="B20" s="25">
        <v>331.31</v>
      </c>
      <c r="C20" s="20" t="s">
        <v>67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174754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174754</v>
      </c>
      <c r="O20" s="47">
        <f t="shared" si="1"/>
        <v>74.553754266211598</v>
      </c>
      <c r="P20" s="9"/>
    </row>
    <row r="21" spans="1:16">
      <c r="A21" s="12"/>
      <c r="B21" s="25">
        <v>331.35</v>
      </c>
      <c r="C21" s="20" t="s">
        <v>68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893634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893634</v>
      </c>
      <c r="O21" s="47">
        <f t="shared" si="1"/>
        <v>381.24317406143342</v>
      </c>
      <c r="P21" s="9"/>
    </row>
    <row r="22" spans="1:16">
      <c r="A22" s="12"/>
      <c r="B22" s="25">
        <v>331.39</v>
      </c>
      <c r="C22" s="20" t="s">
        <v>109</v>
      </c>
      <c r="D22" s="46">
        <v>120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120</v>
      </c>
      <c r="O22" s="47">
        <f t="shared" si="1"/>
        <v>5.1194539249146756E-2</v>
      </c>
      <c r="P22" s="9"/>
    </row>
    <row r="23" spans="1:16">
      <c r="A23" s="12"/>
      <c r="B23" s="25">
        <v>331.49</v>
      </c>
      <c r="C23" s="20" t="s">
        <v>23</v>
      </c>
      <c r="D23" s="46">
        <v>257405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257405</v>
      </c>
      <c r="O23" s="47">
        <f t="shared" si="1"/>
        <v>109.81441979522184</v>
      </c>
      <c r="P23" s="9"/>
    </row>
    <row r="24" spans="1:16">
      <c r="A24" s="12"/>
      <c r="B24" s="25">
        <v>334.7</v>
      </c>
      <c r="C24" s="20" t="s">
        <v>24</v>
      </c>
      <c r="D24" s="46">
        <v>212002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212002</v>
      </c>
      <c r="O24" s="47">
        <f t="shared" si="1"/>
        <v>90.444539249146757</v>
      </c>
      <c r="P24" s="9"/>
    </row>
    <row r="25" spans="1:16">
      <c r="A25" s="12"/>
      <c r="B25" s="25">
        <v>335.12</v>
      </c>
      <c r="C25" s="20" t="s">
        <v>25</v>
      </c>
      <c r="D25" s="46">
        <v>85215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85215</v>
      </c>
      <c r="O25" s="47">
        <f t="shared" si="1"/>
        <v>36.354522184300343</v>
      </c>
      <c r="P25" s="9"/>
    </row>
    <row r="26" spans="1:16">
      <c r="A26" s="12"/>
      <c r="B26" s="25">
        <v>335.14</v>
      </c>
      <c r="C26" s="20" t="s">
        <v>26</v>
      </c>
      <c r="D26" s="46">
        <v>6451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6451</v>
      </c>
      <c r="O26" s="47">
        <f t="shared" si="1"/>
        <v>2.7521331058020477</v>
      </c>
      <c r="P26" s="9"/>
    </row>
    <row r="27" spans="1:16">
      <c r="A27" s="12"/>
      <c r="B27" s="25">
        <v>335.15</v>
      </c>
      <c r="C27" s="20" t="s">
        <v>27</v>
      </c>
      <c r="D27" s="46">
        <v>1987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1987</v>
      </c>
      <c r="O27" s="47">
        <f t="shared" si="1"/>
        <v>0.84769624573378843</v>
      </c>
      <c r="P27" s="9"/>
    </row>
    <row r="28" spans="1:16">
      <c r="A28" s="12"/>
      <c r="B28" s="25">
        <v>335.18</v>
      </c>
      <c r="C28" s="20" t="s">
        <v>28</v>
      </c>
      <c r="D28" s="46">
        <v>75044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75044</v>
      </c>
      <c r="O28" s="47">
        <f t="shared" si="1"/>
        <v>32.015358361774744</v>
      </c>
      <c r="P28" s="9"/>
    </row>
    <row r="29" spans="1:16" ht="15.75">
      <c r="A29" s="29" t="s">
        <v>33</v>
      </c>
      <c r="B29" s="30"/>
      <c r="C29" s="31"/>
      <c r="D29" s="32">
        <f t="shared" ref="D29:M29" si="6">SUM(D30:D36)</f>
        <v>72975</v>
      </c>
      <c r="E29" s="32">
        <f t="shared" si="6"/>
        <v>0</v>
      </c>
      <c r="F29" s="32">
        <f t="shared" si="6"/>
        <v>0</v>
      </c>
      <c r="G29" s="32">
        <f t="shared" si="6"/>
        <v>0</v>
      </c>
      <c r="H29" s="32">
        <f t="shared" si="6"/>
        <v>0</v>
      </c>
      <c r="I29" s="32">
        <f t="shared" si="6"/>
        <v>5514146</v>
      </c>
      <c r="J29" s="32">
        <f t="shared" si="6"/>
        <v>0</v>
      </c>
      <c r="K29" s="32">
        <f t="shared" si="6"/>
        <v>0</v>
      </c>
      <c r="L29" s="32">
        <f t="shared" si="6"/>
        <v>0</v>
      </c>
      <c r="M29" s="32">
        <f t="shared" si="6"/>
        <v>0</v>
      </c>
      <c r="N29" s="32">
        <f>SUM(D29:M29)</f>
        <v>5587121</v>
      </c>
      <c r="O29" s="45">
        <f t="shared" si="1"/>
        <v>2383.5840443686006</v>
      </c>
      <c r="P29" s="10"/>
    </row>
    <row r="30" spans="1:16">
      <c r="A30" s="12"/>
      <c r="B30" s="25">
        <v>343.1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3392154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9" si="7">SUM(D30:M30)</f>
        <v>3392154</v>
      </c>
      <c r="O30" s="47">
        <f t="shared" si="1"/>
        <v>1447.1646757679182</v>
      </c>
      <c r="P30" s="9"/>
    </row>
    <row r="31" spans="1:16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713309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713309</v>
      </c>
      <c r="O31" s="47">
        <f t="shared" si="1"/>
        <v>304.31271331058019</v>
      </c>
      <c r="P31" s="9"/>
    </row>
    <row r="32" spans="1:16">
      <c r="A32" s="12"/>
      <c r="B32" s="25">
        <v>343.4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511942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511942</v>
      </c>
      <c r="O32" s="47">
        <f t="shared" si="1"/>
        <v>218.40529010238907</v>
      </c>
      <c r="P32" s="9"/>
    </row>
    <row r="33" spans="1:16">
      <c r="A33" s="12"/>
      <c r="B33" s="25">
        <v>343.5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896741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896741</v>
      </c>
      <c r="O33" s="47">
        <f t="shared" si="1"/>
        <v>382.56868600682594</v>
      </c>
      <c r="P33" s="9"/>
    </row>
    <row r="34" spans="1:16">
      <c r="A34" s="12"/>
      <c r="B34" s="25">
        <v>347.1</v>
      </c>
      <c r="C34" s="20" t="s">
        <v>41</v>
      </c>
      <c r="D34" s="46">
        <v>32000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32000</v>
      </c>
      <c r="O34" s="47">
        <f t="shared" si="1"/>
        <v>13.651877133105803</v>
      </c>
      <c r="P34" s="9"/>
    </row>
    <row r="35" spans="1:16">
      <c r="A35" s="12"/>
      <c r="B35" s="25">
        <v>347.2</v>
      </c>
      <c r="C35" s="20" t="s">
        <v>89</v>
      </c>
      <c r="D35" s="46">
        <v>11988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11988</v>
      </c>
      <c r="O35" s="47">
        <f t="shared" si="1"/>
        <v>5.1143344709897613</v>
      </c>
      <c r="P35" s="9"/>
    </row>
    <row r="36" spans="1:16">
      <c r="A36" s="12"/>
      <c r="B36" s="25">
        <v>347.4</v>
      </c>
      <c r="C36" s="20" t="s">
        <v>42</v>
      </c>
      <c r="D36" s="46">
        <v>28987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28987</v>
      </c>
      <c r="O36" s="47">
        <f t="shared" si="1"/>
        <v>12.366467576791809</v>
      </c>
      <c r="P36" s="9"/>
    </row>
    <row r="37" spans="1:16" ht="15.75">
      <c r="A37" s="29" t="s">
        <v>34</v>
      </c>
      <c r="B37" s="30"/>
      <c r="C37" s="31"/>
      <c r="D37" s="32">
        <f t="shared" ref="D37:M37" si="8">SUM(D38:D39)</f>
        <v>15683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15683</v>
      </c>
      <c r="O37" s="45">
        <f t="shared" ref="O37:O53" si="9">(N37/O$55)</f>
        <v>6.690699658703072</v>
      </c>
      <c r="P37" s="10"/>
    </row>
    <row r="38" spans="1:16">
      <c r="A38" s="13"/>
      <c r="B38" s="39">
        <v>351.3</v>
      </c>
      <c r="C38" s="21" t="s">
        <v>110</v>
      </c>
      <c r="D38" s="46">
        <v>742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742</v>
      </c>
      <c r="O38" s="47">
        <f t="shared" si="9"/>
        <v>0.31655290102389078</v>
      </c>
      <c r="P38" s="9"/>
    </row>
    <row r="39" spans="1:16">
      <c r="A39" s="13"/>
      <c r="B39" s="39">
        <v>351.4</v>
      </c>
      <c r="C39" s="21" t="s">
        <v>111</v>
      </c>
      <c r="D39" s="46">
        <v>14941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14941</v>
      </c>
      <c r="O39" s="47">
        <f t="shared" si="9"/>
        <v>6.3741467576791813</v>
      </c>
      <c r="P39" s="9"/>
    </row>
    <row r="40" spans="1:16" ht="15.75">
      <c r="A40" s="29" t="s">
        <v>3</v>
      </c>
      <c r="B40" s="30"/>
      <c r="C40" s="31"/>
      <c r="D40" s="32">
        <f t="shared" ref="D40:M40" si="10">SUM(D41:D46)</f>
        <v>84955</v>
      </c>
      <c r="E40" s="32">
        <f t="shared" si="10"/>
        <v>29123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36122</v>
      </c>
      <c r="J40" s="32">
        <f t="shared" si="10"/>
        <v>0</v>
      </c>
      <c r="K40" s="32">
        <f t="shared" si="10"/>
        <v>-28064</v>
      </c>
      <c r="L40" s="32">
        <f t="shared" si="10"/>
        <v>0</v>
      </c>
      <c r="M40" s="32">
        <f t="shared" si="10"/>
        <v>0</v>
      </c>
      <c r="N40" s="32">
        <f t="shared" ref="N40:N53" si="11">SUM(D40:M40)</f>
        <v>122136</v>
      </c>
      <c r="O40" s="45">
        <f t="shared" si="9"/>
        <v>52.105802047781573</v>
      </c>
      <c r="P40" s="10"/>
    </row>
    <row r="41" spans="1:16">
      <c r="A41" s="12"/>
      <c r="B41" s="25">
        <v>361.1</v>
      </c>
      <c r="C41" s="20" t="s">
        <v>46</v>
      </c>
      <c r="D41" s="46">
        <v>5819</v>
      </c>
      <c r="E41" s="46">
        <v>0</v>
      </c>
      <c r="F41" s="46">
        <v>0</v>
      </c>
      <c r="G41" s="46">
        <v>0</v>
      </c>
      <c r="H41" s="46">
        <v>0</v>
      </c>
      <c r="I41" s="46">
        <v>36122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41941</v>
      </c>
      <c r="O41" s="47">
        <f t="shared" si="9"/>
        <v>17.892918088737201</v>
      </c>
      <c r="P41" s="9"/>
    </row>
    <row r="42" spans="1:16">
      <c r="A42" s="12"/>
      <c r="B42" s="25">
        <v>361.3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-264079</v>
      </c>
      <c r="L42" s="46">
        <v>0</v>
      </c>
      <c r="M42" s="46">
        <v>0</v>
      </c>
      <c r="N42" s="46">
        <f t="shared" si="11"/>
        <v>-264079</v>
      </c>
      <c r="O42" s="47">
        <f t="shared" si="9"/>
        <v>-112.66168941979522</v>
      </c>
      <c r="P42" s="9"/>
    </row>
    <row r="43" spans="1:16">
      <c r="A43" s="12"/>
      <c r="B43" s="25">
        <v>361.4</v>
      </c>
      <c r="C43" s="20" t="s">
        <v>81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40175</v>
      </c>
      <c r="L43" s="46">
        <v>0</v>
      </c>
      <c r="M43" s="46">
        <v>0</v>
      </c>
      <c r="N43" s="46">
        <f t="shared" si="11"/>
        <v>40175</v>
      </c>
      <c r="O43" s="47">
        <f t="shared" si="9"/>
        <v>17.139505119453926</v>
      </c>
      <c r="P43" s="9"/>
    </row>
    <row r="44" spans="1:16">
      <c r="A44" s="12"/>
      <c r="B44" s="25">
        <v>362</v>
      </c>
      <c r="C44" s="20" t="s">
        <v>48</v>
      </c>
      <c r="D44" s="46">
        <v>41089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41089</v>
      </c>
      <c r="O44" s="47">
        <f t="shared" si="9"/>
        <v>17.529436860068259</v>
      </c>
      <c r="P44" s="9"/>
    </row>
    <row r="45" spans="1:16">
      <c r="A45" s="12"/>
      <c r="B45" s="25">
        <v>368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195840</v>
      </c>
      <c r="L45" s="46">
        <v>0</v>
      </c>
      <c r="M45" s="46">
        <v>0</v>
      </c>
      <c r="N45" s="46">
        <f t="shared" si="11"/>
        <v>195840</v>
      </c>
      <c r="O45" s="47">
        <f t="shared" si="9"/>
        <v>83.549488054607508</v>
      </c>
      <c r="P45" s="9"/>
    </row>
    <row r="46" spans="1:16">
      <c r="A46" s="12"/>
      <c r="B46" s="25">
        <v>369.9</v>
      </c>
      <c r="C46" s="20" t="s">
        <v>50</v>
      </c>
      <c r="D46" s="46">
        <v>38047</v>
      </c>
      <c r="E46" s="46">
        <v>29123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67170</v>
      </c>
      <c r="O46" s="47">
        <f t="shared" si="9"/>
        <v>28.656143344709896</v>
      </c>
      <c r="P46" s="9"/>
    </row>
    <row r="47" spans="1:16" ht="15.75">
      <c r="A47" s="29" t="s">
        <v>35</v>
      </c>
      <c r="B47" s="30"/>
      <c r="C47" s="31"/>
      <c r="D47" s="32">
        <f t="shared" ref="D47:M47" si="12">SUM(D48:D52)</f>
        <v>3031001</v>
      </c>
      <c r="E47" s="32">
        <f t="shared" si="12"/>
        <v>6000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900290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3937291</v>
      </c>
      <c r="O47" s="45">
        <f t="shared" si="9"/>
        <v>1679.7316552901025</v>
      </c>
      <c r="P47" s="9"/>
    </row>
    <row r="48" spans="1:16">
      <c r="A48" s="12"/>
      <c r="B48" s="25">
        <v>381</v>
      </c>
      <c r="C48" s="20" t="s">
        <v>51</v>
      </c>
      <c r="D48" s="46">
        <v>356956</v>
      </c>
      <c r="E48" s="46">
        <v>6000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362956</v>
      </c>
      <c r="O48" s="47">
        <f t="shared" si="9"/>
        <v>154.84470989761093</v>
      </c>
      <c r="P48" s="9"/>
    </row>
    <row r="49" spans="1:119">
      <c r="A49" s="12"/>
      <c r="B49" s="25">
        <v>383</v>
      </c>
      <c r="C49" s="20" t="s">
        <v>52</v>
      </c>
      <c r="D49" s="46">
        <v>24045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24045</v>
      </c>
      <c r="O49" s="47">
        <f t="shared" si="9"/>
        <v>10.258105802047782</v>
      </c>
      <c r="P49" s="9"/>
    </row>
    <row r="50" spans="1:119">
      <c r="A50" s="12"/>
      <c r="B50" s="25">
        <v>384</v>
      </c>
      <c r="C50" s="20" t="s">
        <v>112</v>
      </c>
      <c r="D50" s="46">
        <v>2650000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2650000</v>
      </c>
      <c r="O50" s="47">
        <f t="shared" si="9"/>
        <v>1130.5460750853242</v>
      </c>
      <c r="P50" s="9"/>
    </row>
    <row r="51" spans="1:119">
      <c r="A51" s="12"/>
      <c r="B51" s="25">
        <v>388.1</v>
      </c>
      <c r="C51" s="20" t="s">
        <v>113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1858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1858</v>
      </c>
      <c r="O51" s="47">
        <f t="shared" si="9"/>
        <v>0.7926621160409556</v>
      </c>
      <c r="P51" s="9"/>
    </row>
    <row r="52" spans="1:119" ht="15.75" thickBot="1">
      <c r="A52" s="12"/>
      <c r="B52" s="25">
        <v>389.8</v>
      </c>
      <c r="C52" s="20" t="s">
        <v>114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898432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898432</v>
      </c>
      <c r="O52" s="47">
        <f t="shared" si="9"/>
        <v>383.29010238907847</v>
      </c>
      <c r="P52" s="9"/>
    </row>
    <row r="53" spans="1:119" ht="16.5" thickBot="1">
      <c r="A53" s="14" t="s">
        <v>43</v>
      </c>
      <c r="B53" s="23"/>
      <c r="C53" s="22"/>
      <c r="D53" s="15">
        <f t="shared" ref="D53:M53" si="13">SUM(D5,D15,D18,D29,D37,D40,D47)</f>
        <v>5412649</v>
      </c>
      <c r="E53" s="15">
        <f t="shared" si="13"/>
        <v>35123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7518946</v>
      </c>
      <c r="J53" s="15">
        <f t="shared" si="13"/>
        <v>0</v>
      </c>
      <c r="K53" s="15">
        <f t="shared" si="13"/>
        <v>-28064</v>
      </c>
      <c r="L53" s="15">
        <f t="shared" si="13"/>
        <v>0</v>
      </c>
      <c r="M53" s="15">
        <f t="shared" si="13"/>
        <v>0</v>
      </c>
      <c r="N53" s="15">
        <f t="shared" si="11"/>
        <v>12938654</v>
      </c>
      <c r="O53" s="38">
        <f t="shared" si="9"/>
        <v>5519.9035836177472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115</v>
      </c>
      <c r="M55" s="48"/>
      <c r="N55" s="48"/>
      <c r="O55" s="43">
        <v>2344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140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141</v>
      </c>
      <c r="N4" s="35" t="s">
        <v>9</v>
      </c>
      <c r="O4" s="35" t="s">
        <v>142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143</v>
      </c>
      <c r="B5" s="26"/>
      <c r="C5" s="26"/>
      <c r="D5" s="27">
        <f t="shared" ref="D5:N5" si="0">SUM(D6:D11)</f>
        <v>1778158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1778158</v>
      </c>
      <c r="P5" s="33">
        <f t="shared" ref="P5:P50" si="1">(O5/P$52)</f>
        <v>566.11206622094869</v>
      </c>
      <c r="Q5" s="6"/>
    </row>
    <row r="6" spans="1:134">
      <c r="A6" s="12"/>
      <c r="B6" s="25">
        <v>311</v>
      </c>
      <c r="C6" s="20" t="s">
        <v>2</v>
      </c>
      <c r="D6" s="46">
        <v>615944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615944</v>
      </c>
      <c r="P6" s="47">
        <f t="shared" si="1"/>
        <v>196.09805794333016</v>
      </c>
      <c r="Q6" s="9"/>
    </row>
    <row r="7" spans="1:134">
      <c r="A7" s="12"/>
      <c r="B7" s="25">
        <v>312.63</v>
      </c>
      <c r="C7" s="20" t="s">
        <v>144</v>
      </c>
      <c r="D7" s="46">
        <v>446036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1" si="2">SUM(D7:N7)</f>
        <v>446036</v>
      </c>
      <c r="P7" s="47">
        <f t="shared" si="1"/>
        <v>142.00445717924228</v>
      </c>
      <c r="Q7" s="9"/>
    </row>
    <row r="8" spans="1:134">
      <c r="A8" s="12"/>
      <c r="B8" s="25">
        <v>314.10000000000002</v>
      </c>
      <c r="C8" s="20" t="s">
        <v>13</v>
      </c>
      <c r="D8" s="46">
        <v>9915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9915</v>
      </c>
      <c r="P8" s="47">
        <f t="shared" si="1"/>
        <v>3.1566380133715377</v>
      </c>
      <c r="Q8" s="9"/>
    </row>
    <row r="9" spans="1:134">
      <c r="A9" s="12"/>
      <c r="B9" s="25">
        <v>314.39999999999998</v>
      </c>
      <c r="C9" s="20" t="s">
        <v>65</v>
      </c>
      <c r="D9" s="46">
        <v>67207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67207</v>
      </c>
      <c r="P9" s="47">
        <f t="shared" si="1"/>
        <v>21.396688952562879</v>
      </c>
      <c r="Q9" s="9"/>
    </row>
    <row r="10" spans="1:134">
      <c r="A10" s="12"/>
      <c r="B10" s="25">
        <v>314.89999999999998</v>
      </c>
      <c r="C10" s="20" t="s">
        <v>15</v>
      </c>
      <c r="D10" s="46">
        <v>525594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525594</v>
      </c>
      <c r="P10" s="47">
        <f t="shared" si="1"/>
        <v>167.33333333333334</v>
      </c>
      <c r="Q10" s="9"/>
    </row>
    <row r="11" spans="1:134">
      <c r="A11" s="12"/>
      <c r="B11" s="25">
        <v>315.10000000000002</v>
      </c>
      <c r="C11" s="20" t="s">
        <v>145</v>
      </c>
      <c r="D11" s="46">
        <v>113462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113462</v>
      </c>
      <c r="P11" s="47">
        <f t="shared" si="1"/>
        <v>36.122890799108561</v>
      </c>
      <c r="Q11" s="9"/>
    </row>
    <row r="12" spans="1:134" ht="15.75">
      <c r="A12" s="29" t="s">
        <v>18</v>
      </c>
      <c r="B12" s="30"/>
      <c r="C12" s="31"/>
      <c r="D12" s="32">
        <f t="shared" ref="D12:N12" si="3">SUM(D13:D15)</f>
        <v>146454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60250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44">
        <f>SUM(D12:N12)</f>
        <v>206704</v>
      </c>
      <c r="P12" s="45">
        <f t="shared" si="1"/>
        <v>65.808341292581986</v>
      </c>
      <c r="Q12" s="10"/>
    </row>
    <row r="13" spans="1:134">
      <c r="A13" s="12"/>
      <c r="B13" s="25">
        <v>322</v>
      </c>
      <c r="C13" s="20" t="s">
        <v>146</v>
      </c>
      <c r="D13" s="46">
        <v>137696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137696</v>
      </c>
      <c r="P13" s="47">
        <f t="shared" si="1"/>
        <v>43.838268067494425</v>
      </c>
      <c r="Q13" s="9"/>
    </row>
    <row r="14" spans="1:134">
      <c r="A14" s="12"/>
      <c r="B14" s="25">
        <v>323.10000000000002</v>
      </c>
      <c r="C14" s="20" t="s">
        <v>19</v>
      </c>
      <c r="D14" s="46">
        <v>8758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15" si="4">SUM(D14:N14)</f>
        <v>8758</v>
      </c>
      <c r="P14" s="47">
        <f t="shared" si="1"/>
        <v>2.7882839859917223</v>
      </c>
      <c r="Q14" s="9"/>
    </row>
    <row r="15" spans="1:134">
      <c r="A15" s="12"/>
      <c r="B15" s="25">
        <v>324.20999999999998</v>
      </c>
      <c r="C15" s="20" t="s">
        <v>147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60250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60250</v>
      </c>
      <c r="P15" s="47">
        <f t="shared" si="1"/>
        <v>19.181789239095828</v>
      </c>
      <c r="Q15" s="9"/>
    </row>
    <row r="16" spans="1:134" ht="15.75">
      <c r="A16" s="29" t="s">
        <v>148</v>
      </c>
      <c r="B16" s="30"/>
      <c r="C16" s="31"/>
      <c r="D16" s="32">
        <f t="shared" ref="D16:N16" si="5">SUM(D17:D29)</f>
        <v>793694</v>
      </c>
      <c r="E16" s="32">
        <f t="shared" si="5"/>
        <v>0</v>
      </c>
      <c r="F16" s="32">
        <f t="shared" si="5"/>
        <v>0</v>
      </c>
      <c r="G16" s="32">
        <f t="shared" si="5"/>
        <v>0</v>
      </c>
      <c r="H16" s="32">
        <f t="shared" si="5"/>
        <v>0</v>
      </c>
      <c r="I16" s="32">
        <f t="shared" si="5"/>
        <v>1698809</v>
      </c>
      <c r="J16" s="32">
        <f t="shared" si="5"/>
        <v>0</v>
      </c>
      <c r="K16" s="32">
        <f t="shared" si="5"/>
        <v>0</v>
      </c>
      <c r="L16" s="32">
        <f t="shared" si="5"/>
        <v>0</v>
      </c>
      <c r="M16" s="32">
        <f t="shared" si="5"/>
        <v>0</v>
      </c>
      <c r="N16" s="32">
        <f t="shared" si="5"/>
        <v>0</v>
      </c>
      <c r="O16" s="44">
        <f>SUM(D16:N16)</f>
        <v>2492503</v>
      </c>
      <c r="P16" s="45">
        <f t="shared" si="1"/>
        <v>793.53804520853237</v>
      </c>
      <c r="Q16" s="10"/>
    </row>
    <row r="17" spans="1:17">
      <c r="A17" s="12"/>
      <c r="B17" s="25">
        <v>331.31</v>
      </c>
      <c r="C17" s="20" t="s">
        <v>67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125059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ref="O17:O27" si="6">SUM(D17:N17)</f>
        <v>125059</v>
      </c>
      <c r="P17" s="47">
        <f t="shared" si="1"/>
        <v>39.815027061445399</v>
      </c>
      <c r="Q17" s="9"/>
    </row>
    <row r="18" spans="1:17">
      <c r="A18" s="12"/>
      <c r="B18" s="25">
        <v>331.35</v>
      </c>
      <c r="C18" s="20" t="s">
        <v>68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64820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6"/>
        <v>64820</v>
      </c>
      <c r="P18" s="47">
        <f t="shared" si="1"/>
        <v>20.636739891754218</v>
      </c>
      <c r="Q18" s="9"/>
    </row>
    <row r="19" spans="1:17">
      <c r="A19" s="12"/>
      <c r="B19" s="25">
        <v>331.49</v>
      </c>
      <c r="C19" s="20" t="s">
        <v>23</v>
      </c>
      <c r="D19" s="46">
        <v>272968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6"/>
        <v>272968</v>
      </c>
      <c r="P19" s="47">
        <f t="shared" si="1"/>
        <v>86.904807386182739</v>
      </c>
      <c r="Q19" s="9"/>
    </row>
    <row r="20" spans="1:17">
      <c r="A20" s="12"/>
      <c r="B20" s="25">
        <v>331.51</v>
      </c>
      <c r="C20" s="20" t="s">
        <v>154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1339023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6"/>
        <v>1339023</v>
      </c>
      <c r="P20" s="47">
        <f t="shared" si="1"/>
        <v>426.30468003820437</v>
      </c>
      <c r="Q20" s="9"/>
    </row>
    <row r="21" spans="1:17">
      <c r="A21" s="12"/>
      <c r="B21" s="25">
        <v>334.35</v>
      </c>
      <c r="C21" s="20" t="s">
        <v>87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167675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167675</v>
      </c>
      <c r="P21" s="47">
        <f t="shared" si="1"/>
        <v>53.382680674944282</v>
      </c>
      <c r="Q21" s="9"/>
    </row>
    <row r="22" spans="1:17">
      <c r="A22" s="12"/>
      <c r="B22" s="25">
        <v>334.7</v>
      </c>
      <c r="C22" s="20" t="s">
        <v>24</v>
      </c>
      <c r="D22" s="46">
        <v>50000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50000</v>
      </c>
      <c r="P22" s="47">
        <f t="shared" si="1"/>
        <v>15.918497293855459</v>
      </c>
      <c r="Q22" s="9"/>
    </row>
    <row r="23" spans="1:17">
      <c r="A23" s="12"/>
      <c r="B23" s="25">
        <v>335.125</v>
      </c>
      <c r="C23" s="20" t="s">
        <v>149</v>
      </c>
      <c r="D23" s="46">
        <v>123187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123187</v>
      </c>
      <c r="P23" s="47">
        <f t="shared" si="1"/>
        <v>39.219038522763448</v>
      </c>
      <c r="Q23" s="9"/>
    </row>
    <row r="24" spans="1:17">
      <c r="A24" s="12"/>
      <c r="B24" s="25">
        <v>335.14</v>
      </c>
      <c r="C24" s="20" t="s">
        <v>96</v>
      </c>
      <c r="D24" s="46">
        <v>7035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7035</v>
      </c>
      <c r="P24" s="47">
        <f t="shared" si="1"/>
        <v>2.2397325692454633</v>
      </c>
      <c r="Q24" s="9"/>
    </row>
    <row r="25" spans="1:17">
      <c r="A25" s="12"/>
      <c r="B25" s="25">
        <v>335.15</v>
      </c>
      <c r="C25" s="20" t="s">
        <v>97</v>
      </c>
      <c r="D25" s="46">
        <v>3985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3985</v>
      </c>
      <c r="P25" s="47">
        <f t="shared" si="1"/>
        <v>1.2687042343202801</v>
      </c>
      <c r="Q25" s="9"/>
    </row>
    <row r="26" spans="1:17">
      <c r="A26" s="12"/>
      <c r="B26" s="25">
        <v>335.18</v>
      </c>
      <c r="C26" s="20" t="s">
        <v>150</v>
      </c>
      <c r="D26" s="46">
        <v>220000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220000</v>
      </c>
      <c r="P26" s="47">
        <f t="shared" si="1"/>
        <v>70.041388092964027</v>
      </c>
      <c r="Q26" s="9"/>
    </row>
    <row r="27" spans="1:17">
      <c r="A27" s="12"/>
      <c r="B27" s="25">
        <v>335.19</v>
      </c>
      <c r="C27" s="20" t="s">
        <v>99</v>
      </c>
      <c r="D27" s="46">
        <v>11128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11128</v>
      </c>
      <c r="P27" s="47">
        <f t="shared" si="1"/>
        <v>3.5428207577204711</v>
      </c>
      <c r="Q27" s="9"/>
    </row>
    <row r="28" spans="1:17">
      <c r="A28" s="12"/>
      <c r="B28" s="25">
        <v>337.1</v>
      </c>
      <c r="C28" s="20" t="s">
        <v>118</v>
      </c>
      <c r="D28" s="46">
        <v>768</v>
      </c>
      <c r="E28" s="46">
        <v>0</v>
      </c>
      <c r="F28" s="46">
        <v>0</v>
      </c>
      <c r="G28" s="46">
        <v>0</v>
      </c>
      <c r="H28" s="46">
        <v>0</v>
      </c>
      <c r="I28" s="46">
        <v>2232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" si="7">SUM(D28:N28)</f>
        <v>3000</v>
      </c>
      <c r="P28" s="47">
        <f t="shared" si="1"/>
        <v>0.95510983763132762</v>
      </c>
      <c r="Q28" s="9"/>
    </row>
    <row r="29" spans="1:17">
      <c r="A29" s="12"/>
      <c r="B29" s="25">
        <v>338</v>
      </c>
      <c r="C29" s="20" t="s">
        <v>78</v>
      </c>
      <c r="D29" s="46">
        <v>104623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104623</v>
      </c>
      <c r="P29" s="47">
        <f t="shared" si="1"/>
        <v>33.308818847500795</v>
      </c>
      <c r="Q29" s="9"/>
    </row>
    <row r="30" spans="1:17" ht="15.75">
      <c r="A30" s="29" t="s">
        <v>33</v>
      </c>
      <c r="B30" s="30"/>
      <c r="C30" s="31"/>
      <c r="D30" s="32">
        <f t="shared" ref="D30:N30" si="8">SUM(D31:D37)</f>
        <v>17940</v>
      </c>
      <c r="E30" s="32">
        <f t="shared" si="8"/>
        <v>14985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10744086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8"/>
        <v>0</v>
      </c>
      <c r="O30" s="32">
        <f>SUM(D30:N30)</f>
        <v>10777011</v>
      </c>
      <c r="P30" s="45">
        <f t="shared" si="1"/>
        <v>3431.0764087870107</v>
      </c>
      <c r="Q30" s="10"/>
    </row>
    <row r="31" spans="1:17">
      <c r="A31" s="12"/>
      <c r="B31" s="25">
        <v>343.1</v>
      </c>
      <c r="C31" s="20" t="s">
        <v>36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8012477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7" si="9">SUM(D31:N31)</f>
        <v>8012477</v>
      </c>
      <c r="P31" s="47">
        <f t="shared" si="1"/>
        <v>2550.9318688315825</v>
      </c>
      <c r="Q31" s="9"/>
    </row>
    <row r="32" spans="1:17">
      <c r="A32" s="12"/>
      <c r="B32" s="25">
        <v>343.3</v>
      </c>
      <c r="C32" s="20" t="s">
        <v>37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859249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9"/>
        <v>859249</v>
      </c>
      <c r="P32" s="47">
        <f t="shared" si="1"/>
        <v>273.55905762496019</v>
      </c>
      <c r="Q32" s="9"/>
    </row>
    <row r="33" spans="1:17">
      <c r="A33" s="12"/>
      <c r="B33" s="25">
        <v>343.4</v>
      </c>
      <c r="C33" s="20" t="s">
        <v>38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696789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9"/>
        <v>696789</v>
      </c>
      <c r="P33" s="47">
        <f t="shared" si="1"/>
        <v>221.83667621776505</v>
      </c>
      <c r="Q33" s="9"/>
    </row>
    <row r="34" spans="1:17">
      <c r="A34" s="12"/>
      <c r="B34" s="25">
        <v>343.5</v>
      </c>
      <c r="C34" s="20" t="s">
        <v>39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1175571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9"/>
        <v>1175571</v>
      </c>
      <c r="P34" s="47">
        <f t="shared" si="1"/>
        <v>374.26647564469914</v>
      </c>
      <c r="Q34" s="9"/>
    </row>
    <row r="35" spans="1:17">
      <c r="A35" s="12"/>
      <c r="B35" s="25">
        <v>343.8</v>
      </c>
      <c r="C35" s="20" t="s">
        <v>88</v>
      </c>
      <c r="D35" s="46">
        <v>0</v>
      </c>
      <c r="E35" s="46">
        <v>14985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9"/>
        <v>14985</v>
      </c>
      <c r="P35" s="47">
        <f t="shared" si="1"/>
        <v>4.7707736389684809</v>
      </c>
      <c r="Q35" s="9"/>
    </row>
    <row r="36" spans="1:17">
      <c r="A36" s="12"/>
      <c r="B36" s="25">
        <v>347.2</v>
      </c>
      <c r="C36" s="20" t="s">
        <v>89</v>
      </c>
      <c r="D36" s="46">
        <v>7875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9"/>
        <v>7875</v>
      </c>
      <c r="P36" s="47">
        <f t="shared" si="1"/>
        <v>2.5071633237822351</v>
      </c>
      <c r="Q36" s="9"/>
    </row>
    <row r="37" spans="1:17">
      <c r="A37" s="12"/>
      <c r="B37" s="25">
        <v>347.4</v>
      </c>
      <c r="C37" s="20" t="s">
        <v>42</v>
      </c>
      <c r="D37" s="46">
        <v>10065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9"/>
        <v>10065</v>
      </c>
      <c r="P37" s="47">
        <f t="shared" si="1"/>
        <v>3.2043935052531043</v>
      </c>
      <c r="Q37" s="9"/>
    </row>
    <row r="38" spans="1:17" ht="15.75">
      <c r="A38" s="29" t="s">
        <v>34</v>
      </c>
      <c r="B38" s="30"/>
      <c r="C38" s="31"/>
      <c r="D38" s="32">
        <f t="shared" ref="D38:N38" si="10">SUM(D39:D39)</f>
        <v>15339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10"/>
        <v>0</v>
      </c>
      <c r="O38" s="32">
        <f>SUM(D38:N38)</f>
        <v>15339</v>
      </c>
      <c r="P38" s="45">
        <f t="shared" si="1"/>
        <v>4.8834765998089784</v>
      </c>
      <c r="Q38" s="10"/>
    </row>
    <row r="39" spans="1:17">
      <c r="A39" s="13"/>
      <c r="B39" s="39">
        <v>351.9</v>
      </c>
      <c r="C39" s="21" t="s">
        <v>151</v>
      </c>
      <c r="D39" s="46">
        <v>15339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ref="O39" si="11">SUM(D39:N39)</f>
        <v>15339</v>
      </c>
      <c r="P39" s="47">
        <f t="shared" si="1"/>
        <v>4.8834765998089784</v>
      </c>
      <c r="Q39" s="9"/>
    </row>
    <row r="40" spans="1:17" ht="15.75">
      <c r="A40" s="29" t="s">
        <v>3</v>
      </c>
      <c r="B40" s="30"/>
      <c r="C40" s="31"/>
      <c r="D40" s="32">
        <f t="shared" ref="D40:N40" si="12">SUM(D41:D46)</f>
        <v>2169663</v>
      </c>
      <c r="E40" s="32">
        <f t="shared" si="12"/>
        <v>-6282</v>
      </c>
      <c r="F40" s="32">
        <f t="shared" si="12"/>
        <v>0</v>
      </c>
      <c r="G40" s="32">
        <f t="shared" si="12"/>
        <v>0</v>
      </c>
      <c r="H40" s="32">
        <f t="shared" si="12"/>
        <v>0</v>
      </c>
      <c r="I40" s="32">
        <f t="shared" si="12"/>
        <v>4105</v>
      </c>
      <c r="J40" s="32">
        <f t="shared" si="12"/>
        <v>0</v>
      </c>
      <c r="K40" s="32">
        <f t="shared" si="12"/>
        <v>-1037953</v>
      </c>
      <c r="L40" s="32">
        <f t="shared" si="12"/>
        <v>0</v>
      </c>
      <c r="M40" s="32">
        <f t="shared" si="12"/>
        <v>0</v>
      </c>
      <c r="N40" s="32">
        <f t="shared" si="12"/>
        <v>0</v>
      </c>
      <c r="O40" s="32">
        <f>SUM(D40:N40)</f>
        <v>1129533</v>
      </c>
      <c r="P40" s="45">
        <f t="shared" si="1"/>
        <v>359.60936007640879</v>
      </c>
      <c r="Q40" s="10"/>
    </row>
    <row r="41" spans="1:17">
      <c r="A41" s="12"/>
      <c r="B41" s="25">
        <v>361.1</v>
      </c>
      <c r="C41" s="20" t="s">
        <v>46</v>
      </c>
      <c r="D41" s="46">
        <v>932</v>
      </c>
      <c r="E41" s="46">
        <v>-6282</v>
      </c>
      <c r="F41" s="46">
        <v>0</v>
      </c>
      <c r="G41" s="46">
        <v>0</v>
      </c>
      <c r="H41" s="46">
        <v>0</v>
      </c>
      <c r="I41" s="46">
        <v>4105</v>
      </c>
      <c r="J41" s="46">
        <v>0</v>
      </c>
      <c r="K41" s="46">
        <v>190765</v>
      </c>
      <c r="L41" s="46">
        <v>0</v>
      </c>
      <c r="M41" s="46">
        <v>0</v>
      </c>
      <c r="N41" s="46">
        <v>0</v>
      </c>
      <c r="O41" s="46">
        <f>SUM(D41:N41)</f>
        <v>189520</v>
      </c>
      <c r="P41" s="47">
        <f t="shared" si="1"/>
        <v>60.337472142629736</v>
      </c>
      <c r="Q41" s="9"/>
    </row>
    <row r="42" spans="1:17">
      <c r="A42" s="12"/>
      <c r="B42" s="25">
        <v>361.4</v>
      </c>
      <c r="C42" s="20" t="s">
        <v>102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-1323997</v>
      </c>
      <c r="L42" s="46">
        <v>0</v>
      </c>
      <c r="M42" s="46">
        <v>0</v>
      </c>
      <c r="N42" s="46">
        <v>0</v>
      </c>
      <c r="O42" s="46">
        <f t="shared" ref="O42:O49" si="13">SUM(D42:N42)</f>
        <v>-1323997</v>
      </c>
      <c r="P42" s="47">
        <f t="shared" si="1"/>
        <v>-421.52085323145496</v>
      </c>
      <c r="Q42" s="9"/>
    </row>
    <row r="43" spans="1:17">
      <c r="A43" s="12"/>
      <c r="B43" s="25">
        <v>362</v>
      </c>
      <c r="C43" s="20" t="s">
        <v>48</v>
      </c>
      <c r="D43" s="46">
        <v>64911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3"/>
        <v>64911</v>
      </c>
      <c r="P43" s="47">
        <f t="shared" si="1"/>
        <v>20.665711556829034</v>
      </c>
      <c r="Q43" s="9"/>
    </row>
    <row r="44" spans="1:17">
      <c r="A44" s="12"/>
      <c r="B44" s="25">
        <v>366</v>
      </c>
      <c r="C44" s="20" t="s">
        <v>104</v>
      </c>
      <c r="D44" s="46">
        <v>2102272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3"/>
        <v>2102272</v>
      </c>
      <c r="P44" s="47">
        <f t="shared" si="1"/>
        <v>669.30022285896212</v>
      </c>
      <c r="Q44" s="9"/>
    </row>
    <row r="45" spans="1:17">
      <c r="A45" s="12"/>
      <c r="B45" s="25">
        <v>368</v>
      </c>
      <c r="C45" s="20" t="s">
        <v>49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95279</v>
      </c>
      <c r="L45" s="46">
        <v>0</v>
      </c>
      <c r="M45" s="46">
        <v>0</v>
      </c>
      <c r="N45" s="46">
        <v>0</v>
      </c>
      <c r="O45" s="46">
        <f t="shared" si="13"/>
        <v>95279</v>
      </c>
      <c r="P45" s="47">
        <f t="shared" si="1"/>
        <v>30.333970073225089</v>
      </c>
      <c r="Q45" s="9"/>
    </row>
    <row r="46" spans="1:17">
      <c r="A46" s="12"/>
      <c r="B46" s="25">
        <v>369.9</v>
      </c>
      <c r="C46" s="20" t="s">
        <v>50</v>
      </c>
      <c r="D46" s="46">
        <v>1548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3"/>
        <v>1548</v>
      </c>
      <c r="P46" s="47">
        <f t="shared" si="1"/>
        <v>0.49283667621776506</v>
      </c>
      <c r="Q46" s="9"/>
    </row>
    <row r="47" spans="1:17" ht="15.75">
      <c r="A47" s="29" t="s">
        <v>35</v>
      </c>
      <c r="B47" s="30"/>
      <c r="C47" s="31"/>
      <c r="D47" s="32">
        <f t="shared" ref="D47:N47" si="14">SUM(D48:D49)</f>
        <v>0</v>
      </c>
      <c r="E47" s="32">
        <f t="shared" si="14"/>
        <v>0</v>
      </c>
      <c r="F47" s="32">
        <f t="shared" si="14"/>
        <v>0</v>
      </c>
      <c r="G47" s="32">
        <f t="shared" si="14"/>
        <v>0</v>
      </c>
      <c r="H47" s="32">
        <f t="shared" si="14"/>
        <v>0</v>
      </c>
      <c r="I47" s="32">
        <f t="shared" si="14"/>
        <v>487874</v>
      </c>
      <c r="J47" s="32">
        <f t="shared" si="14"/>
        <v>0</v>
      </c>
      <c r="K47" s="32">
        <f t="shared" si="14"/>
        <v>0</v>
      </c>
      <c r="L47" s="32">
        <f t="shared" si="14"/>
        <v>0</v>
      </c>
      <c r="M47" s="32">
        <f t="shared" si="14"/>
        <v>0</v>
      </c>
      <c r="N47" s="32">
        <f t="shared" si="14"/>
        <v>0</v>
      </c>
      <c r="O47" s="32">
        <f t="shared" si="13"/>
        <v>487874</v>
      </c>
      <c r="P47" s="45">
        <f t="shared" si="1"/>
        <v>155.32441897484878</v>
      </c>
      <c r="Q47" s="9"/>
    </row>
    <row r="48" spans="1:17">
      <c r="A48" s="12"/>
      <c r="B48" s="25">
        <v>381</v>
      </c>
      <c r="C48" s="20" t="s">
        <v>51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350000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3"/>
        <v>350000</v>
      </c>
      <c r="P48" s="47">
        <f t="shared" si="1"/>
        <v>111.42948105698822</v>
      </c>
      <c r="Q48" s="9"/>
    </row>
    <row r="49" spans="1:120" ht="15.75" thickBot="1">
      <c r="A49" s="12"/>
      <c r="B49" s="25">
        <v>389.7</v>
      </c>
      <c r="C49" s="20" t="s">
        <v>90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137874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3"/>
        <v>137874</v>
      </c>
      <c r="P49" s="47">
        <f t="shared" si="1"/>
        <v>43.894937917860553</v>
      </c>
      <c r="Q49" s="9"/>
    </row>
    <row r="50" spans="1:120" ht="16.5" thickBot="1">
      <c r="A50" s="14" t="s">
        <v>43</v>
      </c>
      <c r="B50" s="23"/>
      <c r="C50" s="22"/>
      <c r="D50" s="15">
        <f t="shared" ref="D50:N50" si="15">SUM(D5,D12,D16,D30,D38,D40,D47)</f>
        <v>4921248</v>
      </c>
      <c r="E50" s="15">
        <f t="shared" si="15"/>
        <v>8703</v>
      </c>
      <c r="F50" s="15">
        <f t="shared" si="15"/>
        <v>0</v>
      </c>
      <c r="G50" s="15">
        <f t="shared" si="15"/>
        <v>0</v>
      </c>
      <c r="H50" s="15">
        <f t="shared" si="15"/>
        <v>0</v>
      </c>
      <c r="I50" s="15">
        <f t="shared" si="15"/>
        <v>12995124</v>
      </c>
      <c r="J50" s="15">
        <f t="shared" si="15"/>
        <v>0</v>
      </c>
      <c r="K50" s="15">
        <f t="shared" si="15"/>
        <v>-1037953</v>
      </c>
      <c r="L50" s="15">
        <f t="shared" si="15"/>
        <v>0</v>
      </c>
      <c r="M50" s="15">
        <f t="shared" si="15"/>
        <v>0</v>
      </c>
      <c r="N50" s="15">
        <f t="shared" si="15"/>
        <v>0</v>
      </c>
      <c r="O50" s="15">
        <f>SUM(D50:N50)</f>
        <v>16887122</v>
      </c>
      <c r="P50" s="38">
        <f t="shared" si="1"/>
        <v>5376.3521171601396</v>
      </c>
      <c r="Q50" s="6"/>
      <c r="R50" s="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</row>
    <row r="51" spans="1:120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9"/>
    </row>
    <row r="52" spans="1:120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8" t="s">
        <v>155</v>
      </c>
      <c r="N52" s="48"/>
      <c r="O52" s="48"/>
      <c r="P52" s="43">
        <v>3141</v>
      </c>
    </row>
    <row r="53" spans="1:120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</row>
    <row r="54" spans="1:120" ht="15.75" customHeight="1" thickBot="1">
      <c r="A54" s="52" t="s">
        <v>74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</sheetData>
  <mergeCells count="10">
    <mergeCell ref="M52:O52"/>
    <mergeCell ref="A53:P53"/>
    <mergeCell ref="A54:P5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2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140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141</v>
      </c>
      <c r="N4" s="35" t="s">
        <v>9</v>
      </c>
      <c r="O4" s="35" t="s">
        <v>142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143</v>
      </c>
      <c r="B5" s="26"/>
      <c r="C5" s="26"/>
      <c r="D5" s="27">
        <f t="shared" ref="D5:N5" si="0">SUM(D6:D12)</f>
        <v>1620735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1620735</v>
      </c>
      <c r="P5" s="33">
        <f t="shared" ref="P5:P48" si="1">(O5/P$50)</f>
        <v>498.22778973255458</v>
      </c>
      <c r="Q5" s="6"/>
    </row>
    <row r="6" spans="1:134">
      <c r="A6" s="12"/>
      <c r="B6" s="25">
        <v>311</v>
      </c>
      <c r="C6" s="20" t="s">
        <v>2</v>
      </c>
      <c r="D6" s="46">
        <v>615256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615256</v>
      </c>
      <c r="P6" s="47">
        <f t="shared" si="1"/>
        <v>189.13495235167537</v>
      </c>
      <c r="Q6" s="9"/>
    </row>
    <row r="7" spans="1:134">
      <c r="A7" s="12"/>
      <c r="B7" s="25">
        <v>312.3</v>
      </c>
      <c r="C7" s="20" t="s">
        <v>11</v>
      </c>
      <c r="D7" s="46">
        <v>18033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18033</v>
      </c>
      <c r="P7" s="47">
        <f t="shared" si="1"/>
        <v>5.543498309252997</v>
      </c>
      <c r="Q7" s="9"/>
    </row>
    <row r="8" spans="1:134">
      <c r="A8" s="12"/>
      <c r="B8" s="25">
        <v>312.63</v>
      </c>
      <c r="C8" s="20" t="s">
        <v>144</v>
      </c>
      <c r="D8" s="46">
        <v>372695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372695</v>
      </c>
      <c r="P8" s="47">
        <f t="shared" si="1"/>
        <v>114.56962803565939</v>
      </c>
      <c r="Q8" s="9"/>
    </row>
    <row r="9" spans="1:134">
      <c r="A9" s="12"/>
      <c r="B9" s="25">
        <v>314.10000000000002</v>
      </c>
      <c r="C9" s="20" t="s">
        <v>13</v>
      </c>
      <c r="D9" s="46">
        <v>6121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6121</v>
      </c>
      <c r="P9" s="47">
        <f t="shared" si="1"/>
        <v>1.8816477098063327</v>
      </c>
      <c r="Q9" s="9"/>
    </row>
    <row r="10" spans="1:134">
      <c r="A10" s="12"/>
      <c r="B10" s="25">
        <v>314.39999999999998</v>
      </c>
      <c r="C10" s="20" t="s">
        <v>65</v>
      </c>
      <c r="D10" s="46">
        <v>43845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43845</v>
      </c>
      <c r="P10" s="47">
        <f t="shared" si="1"/>
        <v>13.478327697509991</v>
      </c>
      <c r="Q10" s="9"/>
    </row>
    <row r="11" spans="1:134">
      <c r="A11" s="12"/>
      <c r="B11" s="25">
        <v>314.89999999999998</v>
      </c>
      <c r="C11" s="20" t="s">
        <v>15</v>
      </c>
      <c r="D11" s="46">
        <v>449282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449282</v>
      </c>
      <c r="P11" s="47">
        <f t="shared" si="1"/>
        <v>138.11312634491239</v>
      </c>
      <c r="Q11" s="9"/>
    </row>
    <row r="12" spans="1:134">
      <c r="A12" s="12"/>
      <c r="B12" s="25">
        <v>315.10000000000002</v>
      </c>
      <c r="C12" s="20" t="s">
        <v>145</v>
      </c>
      <c r="D12" s="46">
        <v>115503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115503</v>
      </c>
      <c r="P12" s="47">
        <f t="shared" si="1"/>
        <v>35.506609283738086</v>
      </c>
      <c r="Q12" s="9"/>
    </row>
    <row r="13" spans="1:134" ht="15.75">
      <c r="A13" s="29" t="s">
        <v>18</v>
      </c>
      <c r="B13" s="30"/>
      <c r="C13" s="31"/>
      <c r="D13" s="32">
        <f t="shared" ref="D13:N13" si="3">SUM(D14:D16)</f>
        <v>54966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4125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59091</v>
      </c>
      <c r="P13" s="45">
        <f t="shared" si="1"/>
        <v>18.165078389179218</v>
      </c>
      <c r="Q13" s="10"/>
    </row>
    <row r="14" spans="1:134">
      <c r="A14" s="12"/>
      <c r="B14" s="25">
        <v>322</v>
      </c>
      <c r="C14" s="20" t="s">
        <v>146</v>
      </c>
      <c r="D14" s="46">
        <v>49634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49634</v>
      </c>
      <c r="P14" s="47">
        <f t="shared" si="1"/>
        <v>15.257915770058407</v>
      </c>
      <c r="Q14" s="9"/>
    </row>
    <row r="15" spans="1:134">
      <c r="A15" s="12"/>
      <c r="B15" s="25">
        <v>323.10000000000002</v>
      </c>
      <c r="C15" s="20" t="s">
        <v>19</v>
      </c>
      <c r="D15" s="46">
        <v>5332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5332</v>
      </c>
      <c r="P15" s="47">
        <f t="shared" si="1"/>
        <v>1.6391023670458038</v>
      </c>
      <c r="Q15" s="9"/>
    </row>
    <row r="16" spans="1:134">
      <c r="A16" s="12"/>
      <c r="B16" s="25">
        <v>324.20999999999998</v>
      </c>
      <c r="C16" s="20" t="s">
        <v>147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4125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4125</v>
      </c>
      <c r="P16" s="47">
        <f t="shared" si="1"/>
        <v>1.2680602520750077</v>
      </c>
      <c r="Q16" s="9"/>
    </row>
    <row r="17" spans="1:17" ht="15.75">
      <c r="A17" s="29" t="s">
        <v>148</v>
      </c>
      <c r="B17" s="30"/>
      <c r="C17" s="31"/>
      <c r="D17" s="32">
        <f t="shared" ref="D17:N17" si="4">SUM(D18:D27)</f>
        <v>603878</v>
      </c>
      <c r="E17" s="32">
        <f t="shared" si="4"/>
        <v>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161639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32">
        <f t="shared" si="4"/>
        <v>0</v>
      </c>
      <c r="O17" s="44">
        <f>SUM(D17:N17)</f>
        <v>765517</v>
      </c>
      <c r="P17" s="45">
        <f t="shared" si="1"/>
        <v>235.32646787580694</v>
      </c>
      <c r="Q17" s="10"/>
    </row>
    <row r="18" spans="1:17">
      <c r="A18" s="12"/>
      <c r="B18" s="25">
        <v>334.31</v>
      </c>
      <c r="C18" s="20" t="s">
        <v>86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145213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ref="O18:O25" si="5">SUM(D18:N18)</f>
        <v>145213</v>
      </c>
      <c r="P18" s="47">
        <f t="shared" si="1"/>
        <v>44.639717184137716</v>
      </c>
      <c r="Q18" s="9"/>
    </row>
    <row r="19" spans="1:17">
      <c r="A19" s="12"/>
      <c r="B19" s="25">
        <v>334.35</v>
      </c>
      <c r="C19" s="20" t="s">
        <v>87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16426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5"/>
        <v>16426</v>
      </c>
      <c r="P19" s="47">
        <f t="shared" si="1"/>
        <v>5.0494927758991697</v>
      </c>
      <c r="Q19" s="9"/>
    </row>
    <row r="20" spans="1:17">
      <c r="A20" s="12"/>
      <c r="B20" s="25">
        <v>334.49</v>
      </c>
      <c r="C20" s="20" t="s">
        <v>117</v>
      </c>
      <c r="D20" s="46">
        <v>175015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5"/>
        <v>175015</v>
      </c>
      <c r="P20" s="47">
        <f t="shared" si="1"/>
        <v>53.801106670765449</v>
      </c>
      <c r="Q20" s="9"/>
    </row>
    <row r="21" spans="1:17">
      <c r="A21" s="12"/>
      <c r="B21" s="25">
        <v>335.125</v>
      </c>
      <c r="C21" s="20" t="s">
        <v>149</v>
      </c>
      <c r="D21" s="46">
        <v>91221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5"/>
        <v>91221</v>
      </c>
      <c r="P21" s="47">
        <f t="shared" si="1"/>
        <v>28.042114970796188</v>
      </c>
      <c r="Q21" s="9"/>
    </row>
    <row r="22" spans="1:17">
      <c r="A22" s="12"/>
      <c r="B22" s="25">
        <v>335.14</v>
      </c>
      <c r="C22" s="20" t="s">
        <v>96</v>
      </c>
      <c r="D22" s="46">
        <v>6996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5"/>
        <v>6996</v>
      </c>
      <c r="P22" s="47">
        <f t="shared" si="1"/>
        <v>2.1506301875192131</v>
      </c>
      <c r="Q22" s="9"/>
    </row>
    <row r="23" spans="1:17">
      <c r="A23" s="12"/>
      <c r="B23" s="25">
        <v>335.15</v>
      </c>
      <c r="C23" s="20" t="s">
        <v>97</v>
      </c>
      <c r="D23" s="46">
        <v>3790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5"/>
        <v>3790</v>
      </c>
      <c r="P23" s="47">
        <f t="shared" si="1"/>
        <v>1.1650783891792191</v>
      </c>
      <c r="Q23" s="9"/>
    </row>
    <row r="24" spans="1:17">
      <c r="A24" s="12"/>
      <c r="B24" s="25">
        <v>335.18</v>
      </c>
      <c r="C24" s="20" t="s">
        <v>150</v>
      </c>
      <c r="D24" s="46">
        <v>189538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5"/>
        <v>189538</v>
      </c>
      <c r="P24" s="47">
        <f t="shared" si="1"/>
        <v>58.265600983707344</v>
      </c>
      <c r="Q24" s="9"/>
    </row>
    <row r="25" spans="1:17">
      <c r="A25" s="12"/>
      <c r="B25" s="25">
        <v>335.19</v>
      </c>
      <c r="C25" s="20" t="s">
        <v>99</v>
      </c>
      <c r="D25" s="46">
        <v>18108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5"/>
        <v>18108</v>
      </c>
      <c r="P25" s="47">
        <f t="shared" si="1"/>
        <v>5.5665539501998156</v>
      </c>
      <c r="Q25" s="9"/>
    </row>
    <row r="26" spans="1:17">
      <c r="A26" s="12"/>
      <c r="B26" s="25">
        <v>337.1</v>
      </c>
      <c r="C26" s="20" t="s">
        <v>118</v>
      </c>
      <c r="D26" s="46">
        <v>3000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3000</v>
      </c>
      <c r="P26" s="47">
        <f t="shared" si="1"/>
        <v>0.92222563787273282</v>
      </c>
      <c r="Q26" s="9"/>
    </row>
    <row r="27" spans="1:17">
      <c r="A27" s="12"/>
      <c r="B27" s="25">
        <v>338</v>
      </c>
      <c r="C27" s="20" t="s">
        <v>78</v>
      </c>
      <c r="D27" s="46">
        <v>116210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116210</v>
      </c>
      <c r="P27" s="47">
        <f t="shared" si="1"/>
        <v>35.723947125730092</v>
      </c>
      <c r="Q27" s="9"/>
    </row>
    <row r="28" spans="1:17" ht="15.75">
      <c r="A28" s="29" t="s">
        <v>33</v>
      </c>
      <c r="B28" s="30"/>
      <c r="C28" s="31"/>
      <c r="D28" s="32">
        <f t="shared" ref="D28:N28" si="6">SUM(D29:D35)</f>
        <v>6860</v>
      </c>
      <c r="E28" s="32">
        <f t="shared" si="6"/>
        <v>18030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8501311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6"/>
        <v>0</v>
      </c>
      <c r="O28" s="32">
        <f>SUM(D28:N28)</f>
        <v>8526201</v>
      </c>
      <c r="P28" s="45">
        <f t="shared" si="1"/>
        <v>2621.0270519520441</v>
      </c>
      <c r="Q28" s="10"/>
    </row>
    <row r="29" spans="1:17">
      <c r="A29" s="12"/>
      <c r="B29" s="25">
        <v>343.1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5916112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5" si="7">SUM(D29:N29)</f>
        <v>5916112</v>
      </c>
      <c r="P29" s="47">
        <f t="shared" si="1"/>
        <v>1818.6633876421765</v>
      </c>
      <c r="Q29" s="9"/>
    </row>
    <row r="30" spans="1:17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776868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776868</v>
      </c>
      <c r="P30" s="47">
        <f t="shared" si="1"/>
        <v>238.8158622809714</v>
      </c>
      <c r="Q30" s="9"/>
    </row>
    <row r="31" spans="1:17">
      <c r="A31" s="12"/>
      <c r="B31" s="25">
        <v>343.4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672436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672436</v>
      </c>
      <c r="P31" s="47">
        <f t="shared" si="1"/>
        <v>206.71257300952968</v>
      </c>
      <c r="Q31" s="9"/>
    </row>
    <row r="32" spans="1:17">
      <c r="A32" s="12"/>
      <c r="B32" s="25">
        <v>343.5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1135895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1135895</v>
      </c>
      <c r="P32" s="47">
        <f t="shared" si="1"/>
        <v>349.18383031048262</v>
      </c>
      <c r="Q32" s="9"/>
    </row>
    <row r="33" spans="1:120">
      <c r="A33" s="12"/>
      <c r="B33" s="25">
        <v>343.8</v>
      </c>
      <c r="C33" s="20" t="s">
        <v>88</v>
      </c>
      <c r="D33" s="46">
        <v>0</v>
      </c>
      <c r="E33" s="46">
        <v>18030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18030</v>
      </c>
      <c r="P33" s="47">
        <f t="shared" si="1"/>
        <v>5.5425760836151241</v>
      </c>
      <c r="Q33" s="9"/>
    </row>
    <row r="34" spans="1:120">
      <c r="A34" s="12"/>
      <c r="B34" s="25">
        <v>347.2</v>
      </c>
      <c r="C34" s="20" t="s">
        <v>89</v>
      </c>
      <c r="D34" s="46">
        <v>6660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6660</v>
      </c>
      <c r="P34" s="47">
        <f t="shared" si="1"/>
        <v>2.0473409160774669</v>
      </c>
      <c r="Q34" s="9"/>
    </row>
    <row r="35" spans="1:120">
      <c r="A35" s="12"/>
      <c r="B35" s="25">
        <v>347.4</v>
      </c>
      <c r="C35" s="20" t="s">
        <v>42</v>
      </c>
      <c r="D35" s="46">
        <v>200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200</v>
      </c>
      <c r="P35" s="47">
        <f t="shared" si="1"/>
        <v>6.1481709191515521E-2</v>
      </c>
      <c r="Q35" s="9"/>
    </row>
    <row r="36" spans="1:120" ht="15.75">
      <c r="A36" s="29" t="s">
        <v>34</v>
      </c>
      <c r="B36" s="30"/>
      <c r="C36" s="31"/>
      <c r="D36" s="32">
        <f t="shared" ref="D36:N36" si="8">SUM(D37:D37)</f>
        <v>60156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8"/>
        <v>0</v>
      </c>
      <c r="O36" s="32">
        <f>SUM(D36:N36)</f>
        <v>60156</v>
      </c>
      <c r="P36" s="45">
        <f t="shared" si="1"/>
        <v>18.492468490624038</v>
      </c>
      <c r="Q36" s="10"/>
    </row>
    <row r="37" spans="1:120">
      <c r="A37" s="13"/>
      <c r="B37" s="39">
        <v>351.9</v>
      </c>
      <c r="C37" s="21" t="s">
        <v>151</v>
      </c>
      <c r="D37" s="46">
        <v>60156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60156</v>
      </c>
      <c r="P37" s="47">
        <f t="shared" si="1"/>
        <v>18.492468490624038</v>
      </c>
      <c r="Q37" s="9"/>
    </row>
    <row r="38" spans="1:120" ht="15.75">
      <c r="A38" s="29" t="s">
        <v>3</v>
      </c>
      <c r="B38" s="30"/>
      <c r="C38" s="31"/>
      <c r="D38" s="32">
        <f t="shared" ref="D38:N38" si="9">SUM(D39:D45)</f>
        <v>2079727</v>
      </c>
      <c r="E38" s="32">
        <f t="shared" si="9"/>
        <v>1484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14057</v>
      </c>
      <c r="J38" s="32">
        <f t="shared" si="9"/>
        <v>0</v>
      </c>
      <c r="K38" s="32">
        <f t="shared" si="9"/>
        <v>1019496</v>
      </c>
      <c r="L38" s="32">
        <f t="shared" si="9"/>
        <v>0</v>
      </c>
      <c r="M38" s="32">
        <f t="shared" si="9"/>
        <v>0</v>
      </c>
      <c r="N38" s="32">
        <f t="shared" si="9"/>
        <v>0</v>
      </c>
      <c r="O38" s="32">
        <f>SUM(D38:N38)</f>
        <v>3114764</v>
      </c>
      <c r="P38" s="45">
        <f t="shared" si="1"/>
        <v>957.50507224100829</v>
      </c>
      <c r="Q38" s="10"/>
    </row>
    <row r="39" spans="1:120">
      <c r="A39" s="12"/>
      <c r="B39" s="25">
        <v>361.1</v>
      </c>
      <c r="C39" s="20" t="s">
        <v>46</v>
      </c>
      <c r="D39" s="46">
        <v>572</v>
      </c>
      <c r="E39" s="46">
        <v>1484</v>
      </c>
      <c r="F39" s="46">
        <v>0</v>
      </c>
      <c r="G39" s="46">
        <v>0</v>
      </c>
      <c r="H39" s="46">
        <v>0</v>
      </c>
      <c r="I39" s="46">
        <v>975</v>
      </c>
      <c r="J39" s="46">
        <v>0</v>
      </c>
      <c r="K39" s="46">
        <v>71761</v>
      </c>
      <c r="L39" s="46">
        <v>0</v>
      </c>
      <c r="M39" s="46">
        <v>0</v>
      </c>
      <c r="N39" s="46">
        <v>0</v>
      </c>
      <c r="O39" s="46">
        <f>SUM(D39:N39)</f>
        <v>74792</v>
      </c>
      <c r="P39" s="47">
        <f t="shared" si="1"/>
        <v>22.991699969259145</v>
      </c>
      <c r="Q39" s="9"/>
    </row>
    <row r="40" spans="1:120">
      <c r="A40" s="12"/>
      <c r="B40" s="25">
        <v>361.4</v>
      </c>
      <c r="C40" s="20" t="s">
        <v>102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836207</v>
      </c>
      <c r="L40" s="46">
        <v>0</v>
      </c>
      <c r="M40" s="46">
        <v>0</v>
      </c>
      <c r="N40" s="46">
        <v>0</v>
      </c>
      <c r="O40" s="46">
        <f t="shared" ref="O40:O45" si="10">SUM(D40:N40)</f>
        <v>836207</v>
      </c>
      <c r="P40" s="47">
        <f t="shared" si="1"/>
        <v>257.05717798954811</v>
      </c>
      <c r="Q40" s="9"/>
    </row>
    <row r="41" spans="1:120">
      <c r="A41" s="12"/>
      <c r="B41" s="25">
        <v>362</v>
      </c>
      <c r="C41" s="20" t="s">
        <v>48</v>
      </c>
      <c r="D41" s="46">
        <v>38879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38879</v>
      </c>
      <c r="P41" s="47">
        <f t="shared" si="1"/>
        <v>11.95173685828466</v>
      </c>
      <c r="Q41" s="9"/>
    </row>
    <row r="42" spans="1:120">
      <c r="A42" s="12"/>
      <c r="B42" s="25">
        <v>364</v>
      </c>
      <c r="C42" s="20" t="s">
        <v>103</v>
      </c>
      <c r="D42" s="46">
        <v>1470</v>
      </c>
      <c r="E42" s="46">
        <v>0</v>
      </c>
      <c r="F42" s="46">
        <v>0</v>
      </c>
      <c r="G42" s="46">
        <v>0</v>
      </c>
      <c r="H42" s="46">
        <v>0</v>
      </c>
      <c r="I42" s="46">
        <v>13082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14552</v>
      </c>
      <c r="P42" s="47">
        <f t="shared" si="1"/>
        <v>4.4734091607746693</v>
      </c>
      <c r="Q42" s="9"/>
    </row>
    <row r="43" spans="1:120">
      <c r="A43" s="12"/>
      <c r="B43" s="25">
        <v>366</v>
      </c>
      <c r="C43" s="20" t="s">
        <v>104</v>
      </c>
      <c r="D43" s="46">
        <v>2038318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2038318</v>
      </c>
      <c r="P43" s="47">
        <f t="shared" si="1"/>
        <v>626.59637257915767</v>
      </c>
      <c r="Q43" s="9"/>
    </row>
    <row r="44" spans="1:120">
      <c r="A44" s="12"/>
      <c r="B44" s="25">
        <v>368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111528</v>
      </c>
      <c r="L44" s="46">
        <v>0</v>
      </c>
      <c r="M44" s="46">
        <v>0</v>
      </c>
      <c r="N44" s="46">
        <v>0</v>
      </c>
      <c r="O44" s="46">
        <f t="shared" si="10"/>
        <v>111528</v>
      </c>
      <c r="P44" s="47">
        <f t="shared" si="1"/>
        <v>34.284660313556714</v>
      </c>
      <c r="Q44" s="9"/>
    </row>
    <row r="45" spans="1:120">
      <c r="A45" s="12"/>
      <c r="B45" s="25">
        <v>369.9</v>
      </c>
      <c r="C45" s="20" t="s">
        <v>50</v>
      </c>
      <c r="D45" s="46">
        <v>488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488</v>
      </c>
      <c r="P45" s="47">
        <f t="shared" si="1"/>
        <v>0.15001537042729787</v>
      </c>
      <c r="Q45" s="9"/>
    </row>
    <row r="46" spans="1:120" ht="15.75">
      <c r="A46" s="29" t="s">
        <v>35</v>
      </c>
      <c r="B46" s="30"/>
      <c r="C46" s="31"/>
      <c r="D46" s="32">
        <f t="shared" ref="D46:N46" si="11">SUM(D47:D47)</f>
        <v>0</v>
      </c>
      <c r="E46" s="32">
        <f t="shared" si="11"/>
        <v>0</v>
      </c>
      <c r="F46" s="32">
        <f t="shared" si="11"/>
        <v>0</v>
      </c>
      <c r="G46" s="32">
        <f t="shared" si="11"/>
        <v>0</v>
      </c>
      <c r="H46" s="32">
        <f t="shared" si="11"/>
        <v>0</v>
      </c>
      <c r="I46" s="32">
        <f t="shared" si="11"/>
        <v>59987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11"/>
        <v>0</v>
      </c>
      <c r="O46" s="32">
        <f>SUM(D46:N46)</f>
        <v>59987</v>
      </c>
      <c r="P46" s="45">
        <f t="shared" si="1"/>
        <v>18.440516446357208</v>
      </c>
      <c r="Q46" s="9"/>
    </row>
    <row r="47" spans="1:120" ht="15.75" thickBot="1">
      <c r="A47" s="12"/>
      <c r="B47" s="25">
        <v>389.7</v>
      </c>
      <c r="C47" s="20" t="s">
        <v>90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59987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59987</v>
      </c>
      <c r="P47" s="47">
        <f t="shared" si="1"/>
        <v>18.440516446357208</v>
      </c>
      <c r="Q47" s="9"/>
    </row>
    <row r="48" spans="1:120" ht="16.5" thickBot="1">
      <c r="A48" s="14" t="s">
        <v>43</v>
      </c>
      <c r="B48" s="23"/>
      <c r="C48" s="22"/>
      <c r="D48" s="15">
        <f t="shared" ref="D48:N48" si="12">SUM(D5,D13,D17,D28,D36,D38,D46)</f>
        <v>4426322</v>
      </c>
      <c r="E48" s="15">
        <f t="shared" si="12"/>
        <v>19514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8741119</v>
      </c>
      <c r="J48" s="15">
        <f t="shared" si="12"/>
        <v>0</v>
      </c>
      <c r="K48" s="15">
        <f t="shared" si="12"/>
        <v>1019496</v>
      </c>
      <c r="L48" s="15">
        <f t="shared" si="12"/>
        <v>0</v>
      </c>
      <c r="M48" s="15">
        <f t="shared" si="12"/>
        <v>0</v>
      </c>
      <c r="N48" s="15">
        <f t="shared" si="12"/>
        <v>0</v>
      </c>
      <c r="O48" s="15">
        <f>SUM(D48:N48)</f>
        <v>14206451</v>
      </c>
      <c r="P48" s="38">
        <f t="shared" si="1"/>
        <v>4367.1844451275747</v>
      </c>
      <c r="Q48" s="6"/>
      <c r="R48" s="2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</row>
    <row r="49" spans="1:16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9"/>
    </row>
    <row r="50" spans="1:16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8" t="s">
        <v>152</v>
      </c>
      <c r="N50" s="48"/>
      <c r="O50" s="48"/>
      <c r="P50" s="43">
        <v>3253</v>
      </c>
    </row>
    <row r="51" spans="1:16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1"/>
    </row>
    <row r="52" spans="1:16" ht="15.75" customHeight="1" thickBot="1">
      <c r="A52" s="52" t="s">
        <v>74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4"/>
    </row>
  </sheetData>
  <mergeCells count="10">
    <mergeCell ref="M50:O50"/>
    <mergeCell ref="A51:P51"/>
    <mergeCell ref="A52:P5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1669467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1669467</v>
      </c>
      <c r="O5" s="33">
        <f t="shared" ref="O5:O49" si="1">(N5/O$51)</f>
        <v>650.61067809820736</v>
      </c>
      <c r="P5" s="6"/>
    </row>
    <row r="6" spans="1:133">
      <c r="A6" s="12"/>
      <c r="B6" s="25">
        <v>311</v>
      </c>
      <c r="C6" s="20" t="s">
        <v>2</v>
      </c>
      <c r="D6" s="46">
        <v>613637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613637</v>
      </c>
      <c r="O6" s="47">
        <f t="shared" si="1"/>
        <v>239.14146531566641</v>
      </c>
      <c r="P6" s="9"/>
    </row>
    <row r="7" spans="1:133">
      <c r="A7" s="12"/>
      <c r="B7" s="25">
        <v>312.3</v>
      </c>
      <c r="C7" s="20" t="s">
        <v>11</v>
      </c>
      <c r="D7" s="46">
        <v>19085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19085</v>
      </c>
      <c r="O7" s="47">
        <f t="shared" si="1"/>
        <v>7.4376461418550273</v>
      </c>
      <c r="P7" s="9"/>
    </row>
    <row r="8" spans="1:133">
      <c r="A8" s="12"/>
      <c r="B8" s="25">
        <v>312.42</v>
      </c>
      <c r="C8" s="20" t="s">
        <v>136</v>
      </c>
      <c r="D8" s="46">
        <v>110632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110632</v>
      </c>
      <c r="O8" s="47">
        <f t="shared" si="1"/>
        <v>43.114575214341386</v>
      </c>
      <c r="P8" s="9"/>
    </row>
    <row r="9" spans="1:133">
      <c r="A9" s="12"/>
      <c r="B9" s="25">
        <v>312.60000000000002</v>
      </c>
      <c r="C9" s="20" t="s">
        <v>12</v>
      </c>
      <c r="D9" s="46">
        <v>331812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331812</v>
      </c>
      <c r="O9" s="47">
        <f t="shared" si="1"/>
        <v>129.31098986749805</v>
      </c>
      <c r="P9" s="9"/>
    </row>
    <row r="10" spans="1:133">
      <c r="A10" s="12"/>
      <c r="B10" s="25">
        <v>314.10000000000002</v>
      </c>
      <c r="C10" s="20" t="s">
        <v>13</v>
      </c>
      <c r="D10" s="46">
        <v>22781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22781</v>
      </c>
      <c r="O10" s="47">
        <f t="shared" si="1"/>
        <v>8.8780202650038973</v>
      </c>
      <c r="P10" s="9"/>
    </row>
    <row r="11" spans="1:133">
      <c r="A11" s="12"/>
      <c r="B11" s="25">
        <v>314.39999999999998</v>
      </c>
      <c r="C11" s="20" t="s">
        <v>65</v>
      </c>
      <c r="D11" s="46">
        <v>39610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39610</v>
      </c>
      <c r="O11" s="47">
        <f t="shared" si="1"/>
        <v>15.436477007014808</v>
      </c>
      <c r="P11" s="9"/>
    </row>
    <row r="12" spans="1:133">
      <c r="A12" s="12"/>
      <c r="B12" s="25">
        <v>314.89999999999998</v>
      </c>
      <c r="C12" s="20" t="s">
        <v>15</v>
      </c>
      <c r="D12" s="46">
        <v>422558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422558</v>
      </c>
      <c r="O12" s="47">
        <f t="shared" si="1"/>
        <v>164.67575993764615</v>
      </c>
      <c r="P12" s="9"/>
    </row>
    <row r="13" spans="1:133">
      <c r="A13" s="12"/>
      <c r="B13" s="25">
        <v>315</v>
      </c>
      <c r="C13" s="20" t="s">
        <v>93</v>
      </c>
      <c r="D13" s="46">
        <v>109352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109352</v>
      </c>
      <c r="O13" s="47">
        <f t="shared" si="1"/>
        <v>42.615744349181604</v>
      </c>
      <c r="P13" s="9"/>
    </row>
    <row r="14" spans="1:133" ht="15.75">
      <c r="A14" s="29" t="s">
        <v>18</v>
      </c>
      <c r="B14" s="30"/>
      <c r="C14" s="31"/>
      <c r="D14" s="32">
        <f t="shared" ref="D14:M14" si="3">SUM(D15:D17)</f>
        <v>54286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412500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466786</v>
      </c>
      <c r="O14" s="45">
        <f t="shared" si="1"/>
        <v>181.91192517537021</v>
      </c>
      <c r="P14" s="10"/>
    </row>
    <row r="15" spans="1:133">
      <c r="A15" s="12"/>
      <c r="B15" s="25">
        <v>322</v>
      </c>
      <c r="C15" s="20" t="s">
        <v>0</v>
      </c>
      <c r="D15" s="46">
        <v>33398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33398</v>
      </c>
      <c r="O15" s="47">
        <f t="shared" si="1"/>
        <v>13.015588464536243</v>
      </c>
      <c r="P15" s="9"/>
    </row>
    <row r="16" spans="1:133">
      <c r="A16" s="12"/>
      <c r="B16" s="25">
        <v>323.10000000000002</v>
      </c>
      <c r="C16" s="20" t="s">
        <v>19</v>
      </c>
      <c r="D16" s="46">
        <v>20888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20888</v>
      </c>
      <c r="O16" s="47">
        <f t="shared" si="1"/>
        <v>8.1402961808261889</v>
      </c>
      <c r="P16" s="9"/>
    </row>
    <row r="17" spans="1:16">
      <c r="A17" s="12"/>
      <c r="B17" s="25">
        <v>324.22000000000003</v>
      </c>
      <c r="C17" s="20" t="s">
        <v>137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412500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412500</v>
      </c>
      <c r="O17" s="47">
        <f t="shared" si="1"/>
        <v>160.75604053000779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SUM(D19:D27)</f>
        <v>295725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679892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975617</v>
      </c>
      <c r="O18" s="45">
        <f t="shared" si="1"/>
        <v>380.20927513639907</v>
      </c>
      <c r="P18" s="10"/>
    </row>
    <row r="19" spans="1:16">
      <c r="A19" s="12"/>
      <c r="B19" s="25">
        <v>334.31</v>
      </c>
      <c r="C19" s="20" t="s">
        <v>86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665301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665301</v>
      </c>
      <c r="O19" s="47">
        <f t="shared" si="1"/>
        <v>259.27552611067807</v>
      </c>
      <c r="P19" s="9"/>
    </row>
    <row r="20" spans="1:16">
      <c r="A20" s="12"/>
      <c r="B20" s="25">
        <v>334.35</v>
      </c>
      <c r="C20" s="20" t="s">
        <v>87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11819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11819</v>
      </c>
      <c r="O20" s="47">
        <f t="shared" si="1"/>
        <v>4.6060015588464536</v>
      </c>
      <c r="P20" s="9"/>
    </row>
    <row r="21" spans="1:16">
      <c r="A21" s="12"/>
      <c r="B21" s="25">
        <v>334.49</v>
      </c>
      <c r="C21" s="20" t="s">
        <v>117</v>
      </c>
      <c r="D21" s="46">
        <v>3160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6" si="6">SUM(D21:M21)</f>
        <v>3160</v>
      </c>
      <c r="O21" s="47">
        <f t="shared" si="1"/>
        <v>1.2314886983632112</v>
      </c>
      <c r="P21" s="9"/>
    </row>
    <row r="22" spans="1:16">
      <c r="A22" s="12"/>
      <c r="B22" s="25">
        <v>335.12</v>
      </c>
      <c r="C22" s="20" t="s">
        <v>95</v>
      </c>
      <c r="D22" s="46">
        <v>89449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89449</v>
      </c>
      <c r="O22" s="47">
        <f t="shared" si="1"/>
        <v>34.859314107560408</v>
      </c>
      <c r="P22" s="9"/>
    </row>
    <row r="23" spans="1:16">
      <c r="A23" s="12"/>
      <c r="B23" s="25">
        <v>335.14</v>
      </c>
      <c r="C23" s="20" t="s">
        <v>96</v>
      </c>
      <c r="D23" s="46">
        <v>7993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7993</v>
      </c>
      <c r="O23" s="47">
        <f t="shared" si="1"/>
        <v>3.1149649259547934</v>
      </c>
      <c r="P23" s="9"/>
    </row>
    <row r="24" spans="1:16">
      <c r="A24" s="12"/>
      <c r="B24" s="25">
        <v>335.15</v>
      </c>
      <c r="C24" s="20" t="s">
        <v>97</v>
      </c>
      <c r="D24" s="46">
        <v>3625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3625</v>
      </c>
      <c r="O24" s="47">
        <f t="shared" si="1"/>
        <v>1.4127045985970381</v>
      </c>
      <c r="P24" s="9"/>
    </row>
    <row r="25" spans="1:16">
      <c r="A25" s="12"/>
      <c r="B25" s="25">
        <v>335.18</v>
      </c>
      <c r="C25" s="20" t="s">
        <v>98</v>
      </c>
      <c r="D25" s="46">
        <v>173654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173654</v>
      </c>
      <c r="O25" s="47">
        <f t="shared" si="1"/>
        <v>67.674980514419332</v>
      </c>
      <c r="P25" s="9"/>
    </row>
    <row r="26" spans="1:16">
      <c r="A26" s="12"/>
      <c r="B26" s="25">
        <v>335.19</v>
      </c>
      <c r="C26" s="20" t="s">
        <v>99</v>
      </c>
      <c r="D26" s="46">
        <v>17615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17615</v>
      </c>
      <c r="O26" s="47">
        <f t="shared" si="1"/>
        <v>6.86477007014809</v>
      </c>
      <c r="P26" s="9"/>
    </row>
    <row r="27" spans="1:16">
      <c r="A27" s="12"/>
      <c r="B27" s="25">
        <v>337.1</v>
      </c>
      <c r="C27" s="20" t="s">
        <v>118</v>
      </c>
      <c r="D27" s="46">
        <v>229</v>
      </c>
      <c r="E27" s="46">
        <v>0</v>
      </c>
      <c r="F27" s="46">
        <v>0</v>
      </c>
      <c r="G27" s="46">
        <v>0</v>
      </c>
      <c r="H27" s="46">
        <v>0</v>
      </c>
      <c r="I27" s="46">
        <v>2772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3001</v>
      </c>
      <c r="O27" s="47">
        <f t="shared" si="1"/>
        <v>1.1695245518316446</v>
      </c>
      <c r="P27" s="9"/>
    </row>
    <row r="28" spans="1:16" ht="15.75">
      <c r="A28" s="29" t="s">
        <v>33</v>
      </c>
      <c r="B28" s="30"/>
      <c r="C28" s="31"/>
      <c r="D28" s="32">
        <f t="shared" ref="D28:M28" si="7">SUM(D29:D36)</f>
        <v>8673</v>
      </c>
      <c r="E28" s="32">
        <f t="shared" si="7"/>
        <v>12115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8076202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8096990</v>
      </c>
      <c r="O28" s="45">
        <f t="shared" si="1"/>
        <v>3155.4910366328918</v>
      </c>
      <c r="P28" s="10"/>
    </row>
    <row r="29" spans="1:16">
      <c r="A29" s="12"/>
      <c r="B29" s="25">
        <v>343.1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5664385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8">SUM(D29:M29)</f>
        <v>5664385</v>
      </c>
      <c r="O29" s="47">
        <f t="shared" si="1"/>
        <v>2207.4766173031958</v>
      </c>
      <c r="P29" s="9"/>
    </row>
    <row r="30" spans="1:16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759554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759554</v>
      </c>
      <c r="O30" s="47">
        <f t="shared" si="1"/>
        <v>296.00701480904132</v>
      </c>
      <c r="P30" s="9"/>
    </row>
    <row r="31" spans="1:16">
      <c r="A31" s="12"/>
      <c r="B31" s="25">
        <v>343.4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655497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655497</v>
      </c>
      <c r="O31" s="47">
        <f t="shared" si="1"/>
        <v>255.45479345284488</v>
      </c>
      <c r="P31" s="9"/>
    </row>
    <row r="32" spans="1:16">
      <c r="A32" s="12"/>
      <c r="B32" s="25">
        <v>343.5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996766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996766</v>
      </c>
      <c r="O32" s="47">
        <f t="shared" si="1"/>
        <v>388.45128604832422</v>
      </c>
      <c r="P32" s="9"/>
    </row>
    <row r="33" spans="1:16">
      <c r="A33" s="12"/>
      <c r="B33" s="25">
        <v>343.8</v>
      </c>
      <c r="C33" s="20" t="s">
        <v>88</v>
      </c>
      <c r="D33" s="46">
        <v>0</v>
      </c>
      <c r="E33" s="46">
        <v>12115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12115</v>
      </c>
      <c r="O33" s="47">
        <f t="shared" si="1"/>
        <v>4.7213561964146535</v>
      </c>
      <c r="P33" s="9"/>
    </row>
    <row r="34" spans="1:16">
      <c r="A34" s="12"/>
      <c r="B34" s="25">
        <v>347.2</v>
      </c>
      <c r="C34" s="20" t="s">
        <v>89</v>
      </c>
      <c r="D34" s="46">
        <v>3170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3170</v>
      </c>
      <c r="O34" s="47">
        <f t="shared" si="1"/>
        <v>1.235385814497272</v>
      </c>
      <c r="P34" s="9"/>
    </row>
    <row r="35" spans="1:16">
      <c r="A35" s="12"/>
      <c r="B35" s="25">
        <v>347.4</v>
      </c>
      <c r="C35" s="20" t="s">
        <v>42</v>
      </c>
      <c r="D35" s="46">
        <v>5353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5353</v>
      </c>
      <c r="O35" s="47">
        <f t="shared" si="1"/>
        <v>2.0861262665627436</v>
      </c>
      <c r="P35" s="9"/>
    </row>
    <row r="36" spans="1:16">
      <c r="A36" s="12"/>
      <c r="B36" s="25">
        <v>347.9</v>
      </c>
      <c r="C36" s="20" t="s">
        <v>79</v>
      </c>
      <c r="D36" s="46">
        <v>150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150</v>
      </c>
      <c r="O36" s="47">
        <f t="shared" si="1"/>
        <v>5.8456742010911923E-2</v>
      </c>
      <c r="P36" s="9"/>
    </row>
    <row r="37" spans="1:16" ht="15.75">
      <c r="A37" s="29" t="s">
        <v>34</v>
      </c>
      <c r="B37" s="30"/>
      <c r="C37" s="31"/>
      <c r="D37" s="32">
        <f t="shared" ref="D37:M37" si="9">SUM(D38:D38)</f>
        <v>52325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49" si="10">SUM(D37:M37)</f>
        <v>52325</v>
      </c>
      <c r="O37" s="45">
        <f t="shared" si="1"/>
        <v>20.391660171473109</v>
      </c>
      <c r="P37" s="10"/>
    </row>
    <row r="38" spans="1:16">
      <c r="A38" s="13"/>
      <c r="B38" s="39">
        <v>351.9</v>
      </c>
      <c r="C38" s="21" t="s">
        <v>101</v>
      </c>
      <c r="D38" s="46">
        <v>52325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52325</v>
      </c>
      <c r="O38" s="47">
        <f t="shared" si="1"/>
        <v>20.391660171473109</v>
      </c>
      <c r="P38" s="9"/>
    </row>
    <row r="39" spans="1:16" ht="15.75">
      <c r="A39" s="29" t="s">
        <v>3</v>
      </c>
      <c r="B39" s="30"/>
      <c r="C39" s="31"/>
      <c r="D39" s="32">
        <f t="shared" ref="D39:M39" si="11">SUM(D40:D45)</f>
        <v>1963522</v>
      </c>
      <c r="E39" s="32">
        <f t="shared" si="11"/>
        <v>16148</v>
      </c>
      <c r="F39" s="32">
        <f t="shared" si="11"/>
        <v>0</v>
      </c>
      <c r="G39" s="32">
        <f t="shared" si="11"/>
        <v>0</v>
      </c>
      <c r="H39" s="32">
        <f t="shared" si="11"/>
        <v>0</v>
      </c>
      <c r="I39" s="32">
        <f t="shared" si="11"/>
        <v>16832</v>
      </c>
      <c r="J39" s="32">
        <f t="shared" si="11"/>
        <v>0</v>
      </c>
      <c r="K39" s="32">
        <f t="shared" si="11"/>
        <v>632679</v>
      </c>
      <c r="L39" s="32">
        <f t="shared" si="11"/>
        <v>0</v>
      </c>
      <c r="M39" s="32">
        <f t="shared" si="11"/>
        <v>0</v>
      </c>
      <c r="N39" s="32">
        <f t="shared" si="10"/>
        <v>2629181</v>
      </c>
      <c r="O39" s="45">
        <f t="shared" si="1"/>
        <v>1024.6223694466096</v>
      </c>
      <c r="P39" s="10"/>
    </row>
    <row r="40" spans="1:16">
      <c r="A40" s="12"/>
      <c r="B40" s="25">
        <v>361.1</v>
      </c>
      <c r="C40" s="20" t="s">
        <v>46</v>
      </c>
      <c r="D40" s="46">
        <v>7549</v>
      </c>
      <c r="E40" s="46">
        <v>16148</v>
      </c>
      <c r="F40" s="46">
        <v>0</v>
      </c>
      <c r="G40" s="46">
        <v>0</v>
      </c>
      <c r="H40" s="46">
        <v>0</v>
      </c>
      <c r="I40" s="46">
        <v>16832</v>
      </c>
      <c r="J40" s="46">
        <v>0</v>
      </c>
      <c r="K40" s="46">
        <v>66032</v>
      </c>
      <c r="L40" s="46">
        <v>0</v>
      </c>
      <c r="M40" s="46">
        <v>0</v>
      </c>
      <c r="N40" s="46">
        <f t="shared" si="10"/>
        <v>106561</v>
      </c>
      <c r="O40" s="47">
        <f t="shared" si="1"/>
        <v>41.528059236165241</v>
      </c>
      <c r="P40" s="9"/>
    </row>
    <row r="41" spans="1:16">
      <c r="A41" s="12"/>
      <c r="B41" s="25">
        <v>361.4</v>
      </c>
      <c r="C41" s="20" t="s">
        <v>102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439138</v>
      </c>
      <c r="L41" s="46">
        <v>0</v>
      </c>
      <c r="M41" s="46">
        <v>0</v>
      </c>
      <c r="N41" s="46">
        <f t="shared" si="10"/>
        <v>439138</v>
      </c>
      <c r="O41" s="47">
        <f t="shared" si="1"/>
        <v>171.13717848791893</v>
      </c>
      <c r="P41" s="9"/>
    </row>
    <row r="42" spans="1:16">
      <c r="A42" s="12"/>
      <c r="B42" s="25">
        <v>362</v>
      </c>
      <c r="C42" s="20" t="s">
        <v>48</v>
      </c>
      <c r="D42" s="46">
        <v>40371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40371</v>
      </c>
      <c r="O42" s="47">
        <f t="shared" si="1"/>
        <v>15.733047544816836</v>
      </c>
      <c r="P42" s="9"/>
    </row>
    <row r="43" spans="1:16">
      <c r="A43" s="12"/>
      <c r="B43" s="25">
        <v>366</v>
      </c>
      <c r="C43" s="20" t="s">
        <v>104</v>
      </c>
      <c r="D43" s="46">
        <v>1875657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1875657</v>
      </c>
      <c r="O43" s="47">
        <f t="shared" si="1"/>
        <v>730.96531566640681</v>
      </c>
      <c r="P43" s="9"/>
    </row>
    <row r="44" spans="1:16">
      <c r="A44" s="12"/>
      <c r="B44" s="25">
        <v>368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127509</v>
      </c>
      <c r="L44" s="46">
        <v>0</v>
      </c>
      <c r="M44" s="46">
        <v>0</v>
      </c>
      <c r="N44" s="46">
        <f t="shared" si="10"/>
        <v>127509</v>
      </c>
      <c r="O44" s="47">
        <f t="shared" si="1"/>
        <v>49.691738113795793</v>
      </c>
      <c r="P44" s="9"/>
    </row>
    <row r="45" spans="1:16">
      <c r="A45" s="12"/>
      <c r="B45" s="25">
        <v>369.9</v>
      </c>
      <c r="C45" s="20" t="s">
        <v>50</v>
      </c>
      <c r="D45" s="46">
        <v>39945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39945</v>
      </c>
      <c r="O45" s="47">
        <f t="shared" si="1"/>
        <v>15.567030397505846</v>
      </c>
      <c r="P45" s="9"/>
    </row>
    <row r="46" spans="1:16" ht="15.75">
      <c r="A46" s="29" t="s">
        <v>35</v>
      </c>
      <c r="B46" s="30"/>
      <c r="C46" s="31"/>
      <c r="D46" s="32">
        <f t="shared" ref="D46:M46" si="12">SUM(D47:D48)</f>
        <v>0</v>
      </c>
      <c r="E46" s="32">
        <f t="shared" si="12"/>
        <v>0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342991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0"/>
        <v>342991</v>
      </c>
      <c r="O46" s="45">
        <f t="shared" si="1"/>
        <v>133.66757599376461</v>
      </c>
      <c r="P46" s="9"/>
    </row>
    <row r="47" spans="1:16">
      <c r="A47" s="12"/>
      <c r="B47" s="25">
        <v>381</v>
      </c>
      <c r="C47" s="20" t="s">
        <v>51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325000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325000</v>
      </c>
      <c r="O47" s="47">
        <f t="shared" si="1"/>
        <v>126.65627435697584</v>
      </c>
      <c r="P47" s="9"/>
    </row>
    <row r="48" spans="1:16" ht="15.75" thickBot="1">
      <c r="A48" s="12"/>
      <c r="B48" s="25">
        <v>389.7</v>
      </c>
      <c r="C48" s="20" t="s">
        <v>105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17991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17991</v>
      </c>
      <c r="O48" s="47">
        <f t="shared" si="1"/>
        <v>7.0113016367887759</v>
      </c>
      <c r="P48" s="9"/>
    </row>
    <row r="49" spans="1:119" ht="16.5" thickBot="1">
      <c r="A49" s="14" t="s">
        <v>43</v>
      </c>
      <c r="B49" s="23"/>
      <c r="C49" s="22"/>
      <c r="D49" s="15">
        <f t="shared" ref="D49:M49" si="13">SUM(D5,D14,D18,D28,D37,D39,D46)</f>
        <v>4043998</v>
      </c>
      <c r="E49" s="15">
        <f t="shared" si="13"/>
        <v>28263</v>
      </c>
      <c r="F49" s="15">
        <f t="shared" si="13"/>
        <v>0</v>
      </c>
      <c r="G49" s="15">
        <f t="shared" si="13"/>
        <v>0</v>
      </c>
      <c r="H49" s="15">
        <f t="shared" si="13"/>
        <v>0</v>
      </c>
      <c r="I49" s="15">
        <f t="shared" si="13"/>
        <v>9528417</v>
      </c>
      <c r="J49" s="15">
        <f t="shared" si="13"/>
        <v>0</v>
      </c>
      <c r="K49" s="15">
        <f t="shared" si="13"/>
        <v>632679</v>
      </c>
      <c r="L49" s="15">
        <f t="shared" si="13"/>
        <v>0</v>
      </c>
      <c r="M49" s="15">
        <f t="shared" si="13"/>
        <v>0</v>
      </c>
      <c r="N49" s="15">
        <f t="shared" si="10"/>
        <v>14233357</v>
      </c>
      <c r="O49" s="38">
        <f t="shared" si="1"/>
        <v>5546.9045206547153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138</v>
      </c>
      <c r="M51" s="48"/>
      <c r="N51" s="48"/>
      <c r="O51" s="43">
        <v>2566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1585318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1585318</v>
      </c>
      <c r="O5" s="33">
        <f t="shared" ref="O5:O47" si="1">(N5/O$49)</f>
        <v>631.85253088880029</v>
      </c>
      <c r="P5" s="6"/>
    </row>
    <row r="6" spans="1:133">
      <c r="A6" s="12"/>
      <c r="B6" s="25">
        <v>311</v>
      </c>
      <c r="C6" s="20" t="s">
        <v>2</v>
      </c>
      <c r="D6" s="46">
        <v>593883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593883</v>
      </c>
      <c r="O6" s="47">
        <f t="shared" si="1"/>
        <v>236.7010761259466</v>
      </c>
      <c r="P6" s="9"/>
    </row>
    <row r="7" spans="1:133">
      <c r="A7" s="12"/>
      <c r="B7" s="25">
        <v>312.10000000000002</v>
      </c>
      <c r="C7" s="20" t="s">
        <v>10</v>
      </c>
      <c r="D7" s="46">
        <v>121924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121924</v>
      </c>
      <c r="O7" s="47">
        <f t="shared" si="1"/>
        <v>48.594659226783577</v>
      </c>
      <c r="P7" s="9"/>
    </row>
    <row r="8" spans="1:133">
      <c r="A8" s="12"/>
      <c r="B8" s="25">
        <v>312.3</v>
      </c>
      <c r="C8" s="20" t="s">
        <v>11</v>
      </c>
      <c r="D8" s="46">
        <v>21284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21284</v>
      </c>
      <c r="O8" s="47">
        <f t="shared" si="1"/>
        <v>8.4830609804703077</v>
      </c>
      <c r="P8" s="9"/>
    </row>
    <row r="9" spans="1:133">
      <c r="A9" s="12"/>
      <c r="B9" s="25">
        <v>312.60000000000002</v>
      </c>
      <c r="C9" s="20" t="s">
        <v>12</v>
      </c>
      <c r="D9" s="46">
        <v>332202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332202</v>
      </c>
      <c r="O9" s="47">
        <f t="shared" si="1"/>
        <v>132.40414507772022</v>
      </c>
      <c r="P9" s="9"/>
    </row>
    <row r="10" spans="1:133">
      <c r="A10" s="12"/>
      <c r="B10" s="25">
        <v>314.10000000000002</v>
      </c>
      <c r="C10" s="20" t="s">
        <v>13</v>
      </c>
      <c r="D10" s="46">
        <v>183588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183588</v>
      </c>
      <c r="O10" s="47">
        <f t="shared" si="1"/>
        <v>73.171781586289356</v>
      </c>
      <c r="P10" s="9"/>
    </row>
    <row r="11" spans="1:133">
      <c r="A11" s="12"/>
      <c r="B11" s="25">
        <v>314.39999999999998</v>
      </c>
      <c r="C11" s="20" t="s">
        <v>65</v>
      </c>
      <c r="D11" s="46">
        <v>46791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46791</v>
      </c>
      <c r="O11" s="47">
        <f t="shared" si="1"/>
        <v>18.649262654444001</v>
      </c>
      <c r="P11" s="9"/>
    </row>
    <row r="12" spans="1:133">
      <c r="A12" s="12"/>
      <c r="B12" s="25">
        <v>314.89999999999998</v>
      </c>
      <c r="C12" s="20" t="s">
        <v>15</v>
      </c>
      <c r="D12" s="46">
        <v>181178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181178</v>
      </c>
      <c r="O12" s="47">
        <f t="shared" si="1"/>
        <v>72.211239537664412</v>
      </c>
      <c r="P12" s="9"/>
    </row>
    <row r="13" spans="1:133">
      <c r="A13" s="12"/>
      <c r="B13" s="25">
        <v>315</v>
      </c>
      <c r="C13" s="20" t="s">
        <v>93</v>
      </c>
      <c r="D13" s="46">
        <v>100671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100671</v>
      </c>
      <c r="O13" s="47">
        <f t="shared" si="1"/>
        <v>40.123953766440813</v>
      </c>
      <c r="P13" s="9"/>
    </row>
    <row r="14" spans="1:133">
      <c r="A14" s="12"/>
      <c r="B14" s="25">
        <v>316</v>
      </c>
      <c r="C14" s="20" t="s">
        <v>94</v>
      </c>
      <c r="D14" s="46">
        <v>3797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3797</v>
      </c>
      <c r="O14" s="47">
        <f t="shared" si="1"/>
        <v>1.5133519330410523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SUM(D16:D17)</f>
        <v>209102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209102</v>
      </c>
      <c r="O15" s="45">
        <f t="shared" si="1"/>
        <v>83.340773216420885</v>
      </c>
      <c r="P15" s="10"/>
    </row>
    <row r="16" spans="1:133">
      <c r="A16" s="12"/>
      <c r="B16" s="25">
        <v>322</v>
      </c>
      <c r="C16" s="20" t="s">
        <v>0</v>
      </c>
      <c r="D16" s="46">
        <v>41696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41696</v>
      </c>
      <c r="O16" s="47">
        <f t="shared" si="1"/>
        <v>16.618573136707852</v>
      </c>
      <c r="P16" s="9"/>
    </row>
    <row r="17" spans="1:16">
      <c r="A17" s="12"/>
      <c r="B17" s="25">
        <v>323.10000000000002</v>
      </c>
      <c r="C17" s="20" t="s">
        <v>19</v>
      </c>
      <c r="D17" s="46">
        <v>167406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167406</v>
      </c>
      <c r="O17" s="47">
        <f t="shared" si="1"/>
        <v>66.722200079713033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SUM(D19:D25)</f>
        <v>297559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30883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328442</v>
      </c>
      <c r="O18" s="45">
        <f t="shared" si="1"/>
        <v>130.90554005579912</v>
      </c>
      <c r="P18" s="10"/>
    </row>
    <row r="19" spans="1:16">
      <c r="A19" s="12"/>
      <c r="B19" s="25">
        <v>334.7</v>
      </c>
      <c r="C19" s="20" t="s">
        <v>24</v>
      </c>
      <c r="D19" s="46">
        <v>103</v>
      </c>
      <c r="E19" s="46">
        <v>0</v>
      </c>
      <c r="F19" s="46">
        <v>0</v>
      </c>
      <c r="G19" s="46">
        <v>0</v>
      </c>
      <c r="H19" s="46">
        <v>0</v>
      </c>
      <c r="I19" s="46">
        <v>29167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29270</v>
      </c>
      <c r="O19" s="47">
        <f t="shared" si="1"/>
        <v>11.666002391390993</v>
      </c>
      <c r="P19" s="9"/>
    </row>
    <row r="20" spans="1:16">
      <c r="A20" s="12"/>
      <c r="B20" s="25">
        <v>335.12</v>
      </c>
      <c r="C20" s="20" t="s">
        <v>95</v>
      </c>
      <c r="D20" s="46">
        <v>90307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90307</v>
      </c>
      <c r="O20" s="47">
        <f t="shared" si="1"/>
        <v>35.993224392188125</v>
      </c>
      <c r="P20" s="9"/>
    </row>
    <row r="21" spans="1:16">
      <c r="A21" s="12"/>
      <c r="B21" s="25">
        <v>335.14</v>
      </c>
      <c r="C21" s="20" t="s">
        <v>96</v>
      </c>
      <c r="D21" s="46">
        <v>8149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8149</v>
      </c>
      <c r="O21" s="47">
        <f t="shared" si="1"/>
        <v>3.247907532881626</v>
      </c>
      <c r="P21" s="9"/>
    </row>
    <row r="22" spans="1:16">
      <c r="A22" s="12"/>
      <c r="B22" s="25">
        <v>335.15</v>
      </c>
      <c r="C22" s="20" t="s">
        <v>97</v>
      </c>
      <c r="D22" s="46">
        <v>3171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3171</v>
      </c>
      <c r="O22" s="47">
        <f t="shared" si="1"/>
        <v>1.2638501394978079</v>
      </c>
      <c r="P22" s="9"/>
    </row>
    <row r="23" spans="1:16">
      <c r="A23" s="12"/>
      <c r="B23" s="25">
        <v>335.18</v>
      </c>
      <c r="C23" s="20" t="s">
        <v>98</v>
      </c>
      <c r="D23" s="46">
        <v>178572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178572</v>
      </c>
      <c r="O23" s="47">
        <f t="shared" si="1"/>
        <v>71.172578716620166</v>
      </c>
      <c r="P23" s="9"/>
    </row>
    <row r="24" spans="1:16">
      <c r="A24" s="12"/>
      <c r="B24" s="25">
        <v>335.19</v>
      </c>
      <c r="C24" s="20" t="s">
        <v>99</v>
      </c>
      <c r="D24" s="46">
        <v>16797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16797</v>
      </c>
      <c r="O24" s="47">
        <f t="shared" si="1"/>
        <v>6.6946990833001196</v>
      </c>
      <c r="P24" s="9"/>
    </row>
    <row r="25" spans="1:16">
      <c r="A25" s="12"/>
      <c r="B25" s="25">
        <v>337.1</v>
      </c>
      <c r="C25" s="20" t="s">
        <v>118</v>
      </c>
      <c r="D25" s="46">
        <v>460</v>
      </c>
      <c r="E25" s="46">
        <v>0</v>
      </c>
      <c r="F25" s="46">
        <v>0</v>
      </c>
      <c r="G25" s="46">
        <v>0</v>
      </c>
      <c r="H25" s="46">
        <v>0</v>
      </c>
      <c r="I25" s="46">
        <v>1716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2176</v>
      </c>
      <c r="O25" s="47">
        <f t="shared" si="1"/>
        <v>0.86727779992028697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SUM(D27:D34)</f>
        <v>41161</v>
      </c>
      <c r="E26" s="32">
        <f t="shared" si="6"/>
        <v>25060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5406967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5473188</v>
      </c>
      <c r="O26" s="45">
        <f t="shared" si="1"/>
        <v>2181.4220805101636</v>
      </c>
      <c r="P26" s="10"/>
    </row>
    <row r="27" spans="1:16">
      <c r="A27" s="12"/>
      <c r="B27" s="25">
        <v>343.1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3089209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7">SUM(D27:M27)</f>
        <v>3089209</v>
      </c>
      <c r="O27" s="47">
        <f t="shared" si="1"/>
        <v>1231.2510960542049</v>
      </c>
      <c r="P27" s="9"/>
    </row>
    <row r="28" spans="1:16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788701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788701</v>
      </c>
      <c r="O28" s="47">
        <f t="shared" si="1"/>
        <v>314.348744519729</v>
      </c>
      <c r="P28" s="9"/>
    </row>
    <row r="29" spans="1:16">
      <c r="A29" s="12"/>
      <c r="B29" s="25">
        <v>343.4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628489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628489</v>
      </c>
      <c r="O29" s="47">
        <f t="shared" si="1"/>
        <v>250.49382223993624</v>
      </c>
      <c r="P29" s="9"/>
    </row>
    <row r="30" spans="1:16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900568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900568</v>
      </c>
      <c r="O30" s="47">
        <f t="shared" si="1"/>
        <v>358.93503387803906</v>
      </c>
      <c r="P30" s="9"/>
    </row>
    <row r="31" spans="1:16">
      <c r="A31" s="12"/>
      <c r="B31" s="25">
        <v>343.8</v>
      </c>
      <c r="C31" s="20" t="s">
        <v>88</v>
      </c>
      <c r="D31" s="46">
        <v>0</v>
      </c>
      <c r="E31" s="46">
        <v>25060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25060</v>
      </c>
      <c r="O31" s="47">
        <f t="shared" si="1"/>
        <v>9.9880430450378643</v>
      </c>
      <c r="P31" s="9"/>
    </row>
    <row r="32" spans="1:16">
      <c r="A32" s="12"/>
      <c r="B32" s="25">
        <v>347.2</v>
      </c>
      <c r="C32" s="20" t="s">
        <v>89</v>
      </c>
      <c r="D32" s="46">
        <v>5840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5840</v>
      </c>
      <c r="O32" s="47">
        <f t="shared" si="1"/>
        <v>2.3276205659625351</v>
      </c>
      <c r="P32" s="9"/>
    </row>
    <row r="33" spans="1:119">
      <c r="A33" s="12"/>
      <c r="B33" s="25">
        <v>347.4</v>
      </c>
      <c r="C33" s="20" t="s">
        <v>42</v>
      </c>
      <c r="D33" s="46">
        <v>22578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22578</v>
      </c>
      <c r="O33" s="47">
        <f t="shared" si="1"/>
        <v>8.9988043045037855</v>
      </c>
      <c r="P33" s="9"/>
    </row>
    <row r="34" spans="1:119">
      <c r="A34" s="12"/>
      <c r="B34" s="25">
        <v>347.9</v>
      </c>
      <c r="C34" s="20" t="s">
        <v>79</v>
      </c>
      <c r="D34" s="46">
        <v>12743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12743</v>
      </c>
      <c r="O34" s="47">
        <f t="shared" si="1"/>
        <v>5.0789159027500999</v>
      </c>
      <c r="P34" s="9"/>
    </row>
    <row r="35" spans="1:119" ht="15.75">
      <c r="A35" s="29" t="s">
        <v>34</v>
      </c>
      <c r="B35" s="30"/>
      <c r="C35" s="31"/>
      <c r="D35" s="32">
        <f t="shared" ref="D35:M35" si="8">SUM(D36:D36)</f>
        <v>43905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ref="N35:N47" si="9">SUM(D35:M35)</f>
        <v>43905</v>
      </c>
      <c r="O35" s="45">
        <f t="shared" si="1"/>
        <v>17.499003587086488</v>
      </c>
      <c r="P35" s="10"/>
    </row>
    <row r="36" spans="1:119">
      <c r="A36" s="13"/>
      <c r="B36" s="39">
        <v>351.9</v>
      </c>
      <c r="C36" s="21" t="s">
        <v>101</v>
      </c>
      <c r="D36" s="46">
        <v>43905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43905</v>
      </c>
      <c r="O36" s="47">
        <f t="shared" si="1"/>
        <v>17.499003587086488</v>
      </c>
      <c r="P36" s="9"/>
    </row>
    <row r="37" spans="1:119" ht="15.75">
      <c r="A37" s="29" t="s">
        <v>3</v>
      </c>
      <c r="B37" s="30"/>
      <c r="C37" s="31"/>
      <c r="D37" s="32">
        <f t="shared" ref="D37:M37" si="10">SUM(D38:D43)</f>
        <v>1566282</v>
      </c>
      <c r="E37" s="32">
        <f t="shared" si="10"/>
        <v>6270</v>
      </c>
      <c r="F37" s="32">
        <f t="shared" si="10"/>
        <v>0</v>
      </c>
      <c r="G37" s="32">
        <f t="shared" si="10"/>
        <v>0</v>
      </c>
      <c r="H37" s="32">
        <f t="shared" si="10"/>
        <v>0</v>
      </c>
      <c r="I37" s="32">
        <f t="shared" si="10"/>
        <v>22776</v>
      </c>
      <c r="J37" s="32">
        <f t="shared" si="10"/>
        <v>0</v>
      </c>
      <c r="K37" s="32">
        <f t="shared" si="10"/>
        <v>261295</v>
      </c>
      <c r="L37" s="32">
        <f t="shared" si="10"/>
        <v>0</v>
      </c>
      <c r="M37" s="32">
        <f t="shared" si="10"/>
        <v>0</v>
      </c>
      <c r="N37" s="32">
        <f t="shared" si="9"/>
        <v>1856623</v>
      </c>
      <c r="O37" s="45">
        <f t="shared" si="1"/>
        <v>739.98525308888009</v>
      </c>
      <c r="P37" s="10"/>
    </row>
    <row r="38" spans="1:119">
      <c r="A38" s="12"/>
      <c r="B38" s="25">
        <v>361.1</v>
      </c>
      <c r="C38" s="20" t="s">
        <v>46</v>
      </c>
      <c r="D38" s="46">
        <v>7551</v>
      </c>
      <c r="E38" s="46">
        <v>6270</v>
      </c>
      <c r="F38" s="46">
        <v>0</v>
      </c>
      <c r="G38" s="46">
        <v>0</v>
      </c>
      <c r="H38" s="46">
        <v>0</v>
      </c>
      <c r="I38" s="46">
        <v>22776</v>
      </c>
      <c r="J38" s="46">
        <v>0</v>
      </c>
      <c r="K38" s="46">
        <v>69655</v>
      </c>
      <c r="L38" s="46">
        <v>0</v>
      </c>
      <c r="M38" s="46">
        <v>0</v>
      </c>
      <c r="N38" s="46">
        <f t="shared" si="9"/>
        <v>106252</v>
      </c>
      <c r="O38" s="47">
        <f t="shared" si="1"/>
        <v>42.34834595456357</v>
      </c>
      <c r="P38" s="9"/>
    </row>
    <row r="39" spans="1:119">
      <c r="A39" s="12"/>
      <c r="B39" s="25">
        <v>361.4</v>
      </c>
      <c r="C39" s="20" t="s">
        <v>102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40630</v>
      </c>
      <c r="L39" s="46">
        <v>0</v>
      </c>
      <c r="M39" s="46">
        <v>0</v>
      </c>
      <c r="N39" s="46">
        <f t="shared" si="9"/>
        <v>40630</v>
      </c>
      <c r="O39" s="47">
        <f t="shared" si="1"/>
        <v>16.193702670386607</v>
      </c>
      <c r="P39" s="9"/>
    </row>
    <row r="40" spans="1:119">
      <c r="A40" s="12"/>
      <c r="B40" s="25">
        <v>362</v>
      </c>
      <c r="C40" s="20" t="s">
        <v>48</v>
      </c>
      <c r="D40" s="46">
        <v>42972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42972</v>
      </c>
      <c r="O40" s="47">
        <f t="shared" si="1"/>
        <v>17.127142287764048</v>
      </c>
      <c r="P40" s="9"/>
    </row>
    <row r="41" spans="1:119">
      <c r="A41" s="12"/>
      <c r="B41" s="25">
        <v>366</v>
      </c>
      <c r="C41" s="20" t="s">
        <v>104</v>
      </c>
      <c r="D41" s="46">
        <v>1501594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1501594</v>
      </c>
      <c r="O41" s="47">
        <f t="shared" si="1"/>
        <v>598.48306098047033</v>
      </c>
      <c r="P41" s="9"/>
    </row>
    <row r="42" spans="1:119">
      <c r="A42" s="12"/>
      <c r="B42" s="25">
        <v>368</v>
      </c>
      <c r="C42" s="20" t="s">
        <v>49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151010</v>
      </c>
      <c r="L42" s="46">
        <v>0</v>
      </c>
      <c r="M42" s="46">
        <v>0</v>
      </c>
      <c r="N42" s="46">
        <f t="shared" si="9"/>
        <v>151010</v>
      </c>
      <c r="O42" s="47">
        <f t="shared" si="1"/>
        <v>60.187325627740137</v>
      </c>
      <c r="P42" s="9"/>
    </row>
    <row r="43" spans="1:119">
      <c r="A43" s="12"/>
      <c r="B43" s="25">
        <v>369.9</v>
      </c>
      <c r="C43" s="20" t="s">
        <v>50</v>
      </c>
      <c r="D43" s="46">
        <v>14165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14165</v>
      </c>
      <c r="O43" s="47">
        <f t="shared" si="1"/>
        <v>5.6456755679553607</v>
      </c>
      <c r="P43" s="9"/>
    </row>
    <row r="44" spans="1:119" ht="15.75">
      <c r="A44" s="29" t="s">
        <v>35</v>
      </c>
      <c r="B44" s="30"/>
      <c r="C44" s="31"/>
      <c r="D44" s="32">
        <f t="shared" ref="D44:M44" si="11">SUM(D45:D46)</f>
        <v>50000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39436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9"/>
        <v>89436</v>
      </c>
      <c r="O44" s="45">
        <f t="shared" si="1"/>
        <v>35.646074133120763</v>
      </c>
      <c r="P44" s="9"/>
    </row>
    <row r="45" spans="1:119">
      <c r="A45" s="12"/>
      <c r="B45" s="25">
        <v>381</v>
      </c>
      <c r="C45" s="20" t="s">
        <v>51</v>
      </c>
      <c r="D45" s="46">
        <v>50000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50000</v>
      </c>
      <c r="O45" s="47">
        <f t="shared" si="1"/>
        <v>19.928258270227182</v>
      </c>
      <c r="P45" s="9"/>
    </row>
    <row r="46" spans="1:119" ht="15.75" thickBot="1">
      <c r="A46" s="12"/>
      <c r="B46" s="25">
        <v>389.7</v>
      </c>
      <c r="C46" s="20" t="s">
        <v>105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39436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39436</v>
      </c>
      <c r="O46" s="47">
        <f t="shared" si="1"/>
        <v>15.717815862893582</v>
      </c>
      <c r="P46" s="9"/>
    </row>
    <row r="47" spans="1:119" ht="16.5" thickBot="1">
      <c r="A47" s="14" t="s">
        <v>43</v>
      </c>
      <c r="B47" s="23"/>
      <c r="C47" s="22"/>
      <c r="D47" s="15">
        <f t="shared" ref="D47:M47" si="12">SUM(D5,D15,D18,D26,D35,D37,D44)</f>
        <v>3793327</v>
      </c>
      <c r="E47" s="15">
        <f t="shared" si="12"/>
        <v>31330</v>
      </c>
      <c r="F47" s="15">
        <f t="shared" si="12"/>
        <v>0</v>
      </c>
      <c r="G47" s="15">
        <f t="shared" si="12"/>
        <v>0</v>
      </c>
      <c r="H47" s="15">
        <f t="shared" si="12"/>
        <v>0</v>
      </c>
      <c r="I47" s="15">
        <f t="shared" si="12"/>
        <v>5500062</v>
      </c>
      <c r="J47" s="15">
        <f t="shared" si="12"/>
        <v>0</v>
      </c>
      <c r="K47" s="15">
        <f t="shared" si="12"/>
        <v>261295</v>
      </c>
      <c r="L47" s="15">
        <f t="shared" si="12"/>
        <v>0</v>
      </c>
      <c r="M47" s="15">
        <f t="shared" si="12"/>
        <v>0</v>
      </c>
      <c r="N47" s="15">
        <f t="shared" si="9"/>
        <v>9586014</v>
      </c>
      <c r="O47" s="38">
        <f t="shared" si="1"/>
        <v>3820.6512554802712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134</v>
      </c>
      <c r="M49" s="48"/>
      <c r="N49" s="48"/>
      <c r="O49" s="43">
        <v>2509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1579763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1579763</v>
      </c>
      <c r="O5" s="33">
        <f t="shared" ref="O5:O48" si="1">(N5/O$50)</f>
        <v>632.15806322529011</v>
      </c>
      <c r="P5" s="6"/>
    </row>
    <row r="6" spans="1:133">
      <c r="A6" s="12"/>
      <c r="B6" s="25">
        <v>311</v>
      </c>
      <c r="C6" s="20" t="s">
        <v>2</v>
      </c>
      <c r="D6" s="46">
        <v>575954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575954</v>
      </c>
      <c r="O6" s="47">
        <f t="shared" si="1"/>
        <v>230.47378951580632</v>
      </c>
      <c r="P6" s="9"/>
    </row>
    <row r="7" spans="1:133">
      <c r="A7" s="12"/>
      <c r="B7" s="25">
        <v>312.10000000000002</v>
      </c>
      <c r="C7" s="20" t="s">
        <v>10</v>
      </c>
      <c r="D7" s="46">
        <v>116599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116599</v>
      </c>
      <c r="O7" s="47">
        <f t="shared" si="1"/>
        <v>46.65826330532213</v>
      </c>
      <c r="P7" s="9"/>
    </row>
    <row r="8" spans="1:133">
      <c r="A8" s="12"/>
      <c r="B8" s="25">
        <v>312.3</v>
      </c>
      <c r="C8" s="20" t="s">
        <v>11</v>
      </c>
      <c r="D8" s="46">
        <v>21031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21031</v>
      </c>
      <c r="O8" s="47">
        <f t="shared" si="1"/>
        <v>8.4157663065226096</v>
      </c>
      <c r="P8" s="9"/>
    </row>
    <row r="9" spans="1:133">
      <c r="A9" s="12"/>
      <c r="B9" s="25">
        <v>312.60000000000002</v>
      </c>
      <c r="C9" s="20" t="s">
        <v>12</v>
      </c>
      <c r="D9" s="46">
        <v>320740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320740</v>
      </c>
      <c r="O9" s="47">
        <f t="shared" si="1"/>
        <v>128.34733893557424</v>
      </c>
      <c r="P9" s="9"/>
    </row>
    <row r="10" spans="1:133">
      <c r="A10" s="12"/>
      <c r="B10" s="25">
        <v>314.10000000000002</v>
      </c>
      <c r="C10" s="20" t="s">
        <v>13</v>
      </c>
      <c r="D10" s="46">
        <v>174298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174298</v>
      </c>
      <c r="O10" s="47">
        <f t="shared" si="1"/>
        <v>69.747098839535809</v>
      </c>
      <c r="P10" s="9"/>
    </row>
    <row r="11" spans="1:133">
      <c r="A11" s="12"/>
      <c r="B11" s="25">
        <v>314.39999999999998</v>
      </c>
      <c r="C11" s="20" t="s">
        <v>65</v>
      </c>
      <c r="D11" s="46">
        <v>45304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45304</v>
      </c>
      <c r="O11" s="47">
        <f t="shared" si="1"/>
        <v>18.128851540616246</v>
      </c>
      <c r="P11" s="9"/>
    </row>
    <row r="12" spans="1:133">
      <c r="A12" s="12"/>
      <c r="B12" s="25">
        <v>314.89999999999998</v>
      </c>
      <c r="C12" s="20" t="s">
        <v>15</v>
      </c>
      <c r="D12" s="46">
        <v>210726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210726</v>
      </c>
      <c r="O12" s="47">
        <f t="shared" si="1"/>
        <v>84.324129651860744</v>
      </c>
      <c r="P12" s="9"/>
    </row>
    <row r="13" spans="1:133">
      <c r="A13" s="12"/>
      <c r="B13" s="25">
        <v>315</v>
      </c>
      <c r="C13" s="20" t="s">
        <v>93</v>
      </c>
      <c r="D13" s="46">
        <v>101217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101217</v>
      </c>
      <c r="O13" s="47">
        <f t="shared" si="1"/>
        <v>40.503001200480192</v>
      </c>
      <c r="P13" s="9"/>
    </row>
    <row r="14" spans="1:133">
      <c r="A14" s="12"/>
      <c r="B14" s="25">
        <v>316</v>
      </c>
      <c r="C14" s="20" t="s">
        <v>94</v>
      </c>
      <c r="D14" s="46">
        <v>13894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13894</v>
      </c>
      <c r="O14" s="47">
        <f t="shared" si="1"/>
        <v>5.559823929571829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SUM(D16:D17)</f>
        <v>216840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5" si="4">SUM(D15:M15)</f>
        <v>216840</v>
      </c>
      <c r="O15" s="45">
        <f t="shared" si="1"/>
        <v>86.770708283313326</v>
      </c>
      <c r="P15" s="10"/>
    </row>
    <row r="16" spans="1:133">
      <c r="A16" s="12"/>
      <c r="B16" s="25">
        <v>322</v>
      </c>
      <c r="C16" s="20" t="s">
        <v>0</v>
      </c>
      <c r="D16" s="46">
        <v>53054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53054</v>
      </c>
      <c r="O16" s="47">
        <f t="shared" si="1"/>
        <v>21.230092036814725</v>
      </c>
      <c r="P16" s="9"/>
    </row>
    <row r="17" spans="1:16">
      <c r="A17" s="12"/>
      <c r="B17" s="25">
        <v>323.10000000000002</v>
      </c>
      <c r="C17" s="20" t="s">
        <v>19</v>
      </c>
      <c r="D17" s="46">
        <v>163786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163786</v>
      </c>
      <c r="O17" s="47">
        <f t="shared" si="1"/>
        <v>65.540616246498601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SUM(D19:D24)</f>
        <v>292092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2683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294775</v>
      </c>
      <c r="O18" s="45">
        <f t="shared" si="1"/>
        <v>117.95718287314926</v>
      </c>
      <c r="P18" s="10"/>
    </row>
    <row r="19" spans="1:16">
      <c r="A19" s="12"/>
      <c r="B19" s="25">
        <v>335.12</v>
      </c>
      <c r="C19" s="20" t="s">
        <v>95</v>
      </c>
      <c r="D19" s="46">
        <v>89513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89513</v>
      </c>
      <c r="O19" s="47">
        <f t="shared" si="1"/>
        <v>35.819527811124452</v>
      </c>
      <c r="P19" s="9"/>
    </row>
    <row r="20" spans="1:16">
      <c r="A20" s="12"/>
      <c r="B20" s="25">
        <v>335.14</v>
      </c>
      <c r="C20" s="20" t="s">
        <v>96</v>
      </c>
      <c r="D20" s="46">
        <v>7626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7626</v>
      </c>
      <c r="O20" s="47">
        <f t="shared" si="1"/>
        <v>3.0516206482593038</v>
      </c>
      <c r="P20" s="9"/>
    </row>
    <row r="21" spans="1:16">
      <c r="A21" s="12"/>
      <c r="B21" s="25">
        <v>335.15</v>
      </c>
      <c r="C21" s="20" t="s">
        <v>97</v>
      </c>
      <c r="D21" s="46">
        <v>2500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2500</v>
      </c>
      <c r="O21" s="47">
        <f t="shared" si="1"/>
        <v>1.0004001600640255</v>
      </c>
      <c r="P21" s="9"/>
    </row>
    <row r="22" spans="1:16">
      <c r="A22" s="12"/>
      <c r="B22" s="25">
        <v>335.18</v>
      </c>
      <c r="C22" s="20" t="s">
        <v>98</v>
      </c>
      <c r="D22" s="46">
        <v>175817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175817</v>
      </c>
      <c r="O22" s="47">
        <f t="shared" si="1"/>
        <v>70.354941976790712</v>
      </c>
      <c r="P22" s="9"/>
    </row>
    <row r="23" spans="1:16">
      <c r="A23" s="12"/>
      <c r="B23" s="25">
        <v>335.19</v>
      </c>
      <c r="C23" s="20" t="s">
        <v>99</v>
      </c>
      <c r="D23" s="46">
        <v>16319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16319</v>
      </c>
      <c r="O23" s="47">
        <f t="shared" si="1"/>
        <v>6.5302120848339333</v>
      </c>
      <c r="P23" s="9"/>
    </row>
    <row r="24" spans="1:16">
      <c r="A24" s="12"/>
      <c r="B24" s="25">
        <v>337.1</v>
      </c>
      <c r="C24" s="20" t="s">
        <v>118</v>
      </c>
      <c r="D24" s="46">
        <v>317</v>
      </c>
      <c r="E24" s="46">
        <v>0</v>
      </c>
      <c r="F24" s="46">
        <v>0</v>
      </c>
      <c r="G24" s="46">
        <v>0</v>
      </c>
      <c r="H24" s="46">
        <v>0</v>
      </c>
      <c r="I24" s="46">
        <v>2683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3000</v>
      </c>
      <c r="O24" s="47">
        <f t="shared" si="1"/>
        <v>1.2004801920768307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SUM(D26:D34)</f>
        <v>42136</v>
      </c>
      <c r="E25" s="32">
        <f t="shared" si="6"/>
        <v>8760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5831201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5882097</v>
      </c>
      <c r="O25" s="45">
        <f t="shared" si="1"/>
        <v>2353.7803121248498</v>
      </c>
      <c r="P25" s="10"/>
    </row>
    <row r="26" spans="1:16">
      <c r="A26" s="12"/>
      <c r="B26" s="25">
        <v>341.9</v>
      </c>
      <c r="C26" s="20" t="s">
        <v>100</v>
      </c>
      <c r="D26" s="46">
        <v>426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4" si="7">SUM(D26:M26)</f>
        <v>426</v>
      </c>
      <c r="O26" s="47">
        <f t="shared" si="1"/>
        <v>0.17046818727490998</v>
      </c>
      <c r="P26" s="9"/>
    </row>
    <row r="27" spans="1:16">
      <c r="A27" s="12"/>
      <c r="B27" s="25">
        <v>343.1</v>
      </c>
      <c r="C27" s="20" t="s">
        <v>36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3128696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3128696</v>
      </c>
      <c r="O27" s="47">
        <f t="shared" si="1"/>
        <v>1251.9791916766708</v>
      </c>
      <c r="P27" s="9"/>
    </row>
    <row r="28" spans="1:16">
      <c r="A28" s="12"/>
      <c r="B28" s="25">
        <v>343.3</v>
      </c>
      <c r="C28" s="20" t="s">
        <v>37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1201662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1201662</v>
      </c>
      <c r="O28" s="47">
        <f t="shared" si="1"/>
        <v>480.85714285714283</v>
      </c>
      <c r="P28" s="9"/>
    </row>
    <row r="29" spans="1:16">
      <c r="A29" s="12"/>
      <c r="B29" s="25">
        <v>343.4</v>
      </c>
      <c r="C29" s="20" t="s">
        <v>38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601529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601529</v>
      </c>
      <c r="O29" s="47">
        <f t="shared" si="1"/>
        <v>240.70788315326129</v>
      </c>
      <c r="P29" s="9"/>
    </row>
    <row r="30" spans="1:16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899314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899314</v>
      </c>
      <c r="O30" s="47">
        <f t="shared" si="1"/>
        <v>359.86954781912766</v>
      </c>
      <c r="P30" s="9"/>
    </row>
    <row r="31" spans="1:16">
      <c r="A31" s="12"/>
      <c r="B31" s="25">
        <v>343.8</v>
      </c>
      <c r="C31" s="20" t="s">
        <v>88</v>
      </c>
      <c r="D31" s="46">
        <v>0</v>
      </c>
      <c r="E31" s="46">
        <v>8760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8760</v>
      </c>
      <c r="O31" s="47">
        <f t="shared" si="1"/>
        <v>3.5054021608643455</v>
      </c>
      <c r="P31" s="9"/>
    </row>
    <row r="32" spans="1:16">
      <c r="A32" s="12"/>
      <c r="B32" s="25">
        <v>347.2</v>
      </c>
      <c r="C32" s="20" t="s">
        <v>89</v>
      </c>
      <c r="D32" s="46">
        <v>4800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4800</v>
      </c>
      <c r="O32" s="47">
        <f t="shared" si="1"/>
        <v>1.9207683073229291</v>
      </c>
      <c r="P32" s="9"/>
    </row>
    <row r="33" spans="1:119">
      <c r="A33" s="12"/>
      <c r="B33" s="25">
        <v>347.4</v>
      </c>
      <c r="C33" s="20" t="s">
        <v>42</v>
      </c>
      <c r="D33" s="46">
        <v>22705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22705</v>
      </c>
      <c r="O33" s="47">
        <f t="shared" si="1"/>
        <v>9.08563425370148</v>
      </c>
      <c r="P33" s="9"/>
    </row>
    <row r="34" spans="1:119">
      <c r="A34" s="12"/>
      <c r="B34" s="25">
        <v>347.9</v>
      </c>
      <c r="C34" s="20" t="s">
        <v>79</v>
      </c>
      <c r="D34" s="46">
        <v>14205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14205</v>
      </c>
      <c r="O34" s="47">
        <f t="shared" si="1"/>
        <v>5.6842737094837936</v>
      </c>
      <c r="P34" s="9"/>
    </row>
    <row r="35" spans="1:119" ht="15.75">
      <c r="A35" s="29" t="s">
        <v>34</v>
      </c>
      <c r="B35" s="30"/>
      <c r="C35" s="31"/>
      <c r="D35" s="32">
        <f t="shared" ref="D35:M35" si="8">SUM(D36:D36)</f>
        <v>50464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>SUM(D35:M35)</f>
        <v>50464</v>
      </c>
      <c r="O35" s="45">
        <f t="shared" si="1"/>
        <v>20.193677470988394</v>
      </c>
      <c r="P35" s="10"/>
    </row>
    <row r="36" spans="1:119">
      <c r="A36" s="13"/>
      <c r="B36" s="39">
        <v>351.9</v>
      </c>
      <c r="C36" s="21" t="s">
        <v>101</v>
      </c>
      <c r="D36" s="46">
        <v>50464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50464</v>
      </c>
      <c r="O36" s="47">
        <f t="shared" si="1"/>
        <v>20.193677470988394</v>
      </c>
      <c r="P36" s="9"/>
    </row>
    <row r="37" spans="1:119" ht="15.75">
      <c r="A37" s="29" t="s">
        <v>3</v>
      </c>
      <c r="B37" s="30"/>
      <c r="C37" s="31"/>
      <c r="D37" s="32">
        <f t="shared" ref="D37:M37" si="9">SUM(D38:D44)</f>
        <v>862938</v>
      </c>
      <c r="E37" s="32">
        <f t="shared" si="9"/>
        <v>1744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10720</v>
      </c>
      <c r="J37" s="32">
        <f t="shared" si="9"/>
        <v>0</v>
      </c>
      <c r="K37" s="32">
        <f t="shared" si="9"/>
        <v>510464</v>
      </c>
      <c r="L37" s="32">
        <f t="shared" si="9"/>
        <v>0</v>
      </c>
      <c r="M37" s="32">
        <f t="shared" si="9"/>
        <v>0</v>
      </c>
      <c r="N37" s="32">
        <f>SUM(D37:M37)</f>
        <v>1385866</v>
      </c>
      <c r="O37" s="45">
        <f t="shared" si="1"/>
        <v>554.56822729091641</v>
      </c>
      <c r="P37" s="10"/>
    </row>
    <row r="38" spans="1:119">
      <c r="A38" s="12"/>
      <c r="B38" s="25">
        <v>361.1</v>
      </c>
      <c r="C38" s="20" t="s">
        <v>46</v>
      </c>
      <c r="D38" s="46">
        <v>66</v>
      </c>
      <c r="E38" s="46">
        <v>1744</v>
      </c>
      <c r="F38" s="46">
        <v>0</v>
      </c>
      <c r="G38" s="46">
        <v>0</v>
      </c>
      <c r="H38" s="46">
        <v>0</v>
      </c>
      <c r="I38" s="46">
        <v>10720</v>
      </c>
      <c r="J38" s="46">
        <v>0</v>
      </c>
      <c r="K38" s="46">
        <v>59992</v>
      </c>
      <c r="L38" s="46">
        <v>0</v>
      </c>
      <c r="M38" s="46">
        <v>0</v>
      </c>
      <c r="N38" s="46">
        <f>SUM(D38:M38)</f>
        <v>72522</v>
      </c>
      <c r="O38" s="47">
        <f t="shared" si="1"/>
        <v>29.020408163265305</v>
      </c>
      <c r="P38" s="9"/>
    </row>
    <row r="39" spans="1:119">
      <c r="A39" s="12"/>
      <c r="B39" s="25">
        <v>361.4</v>
      </c>
      <c r="C39" s="20" t="s">
        <v>102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287053</v>
      </c>
      <c r="L39" s="46">
        <v>0</v>
      </c>
      <c r="M39" s="46">
        <v>0</v>
      </c>
      <c r="N39" s="46">
        <f t="shared" ref="N39:N44" si="10">SUM(D39:M39)</f>
        <v>287053</v>
      </c>
      <c r="O39" s="47">
        <f t="shared" si="1"/>
        <v>114.8671468587435</v>
      </c>
      <c r="P39" s="9"/>
    </row>
    <row r="40" spans="1:119">
      <c r="A40" s="12"/>
      <c r="B40" s="25">
        <v>362</v>
      </c>
      <c r="C40" s="20" t="s">
        <v>48</v>
      </c>
      <c r="D40" s="46">
        <v>46789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46789</v>
      </c>
      <c r="O40" s="47">
        <f t="shared" si="1"/>
        <v>18.723089235694278</v>
      </c>
      <c r="P40" s="9"/>
    </row>
    <row r="41" spans="1:119">
      <c r="A41" s="12"/>
      <c r="B41" s="25">
        <v>364</v>
      </c>
      <c r="C41" s="20" t="s">
        <v>103</v>
      </c>
      <c r="D41" s="46">
        <v>598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598</v>
      </c>
      <c r="O41" s="47">
        <f t="shared" si="1"/>
        <v>0.23929571828731491</v>
      </c>
      <c r="P41" s="9"/>
    </row>
    <row r="42" spans="1:119">
      <c r="A42" s="12"/>
      <c r="B42" s="25">
        <v>366</v>
      </c>
      <c r="C42" s="20" t="s">
        <v>104</v>
      </c>
      <c r="D42" s="46">
        <v>746533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746533</v>
      </c>
      <c r="O42" s="47">
        <f t="shared" si="1"/>
        <v>298.73269307723092</v>
      </c>
      <c r="P42" s="9"/>
    </row>
    <row r="43" spans="1:119">
      <c r="A43" s="12"/>
      <c r="B43" s="25">
        <v>368</v>
      </c>
      <c r="C43" s="20" t="s">
        <v>49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163419</v>
      </c>
      <c r="L43" s="46">
        <v>0</v>
      </c>
      <c r="M43" s="46">
        <v>0</v>
      </c>
      <c r="N43" s="46">
        <f t="shared" si="10"/>
        <v>163419</v>
      </c>
      <c r="O43" s="47">
        <f t="shared" si="1"/>
        <v>65.393757503001197</v>
      </c>
      <c r="P43" s="9"/>
    </row>
    <row r="44" spans="1:119">
      <c r="A44" s="12"/>
      <c r="B44" s="25">
        <v>369.9</v>
      </c>
      <c r="C44" s="20" t="s">
        <v>50</v>
      </c>
      <c r="D44" s="46">
        <v>68952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68952</v>
      </c>
      <c r="O44" s="47">
        <f t="shared" si="1"/>
        <v>27.591836734693878</v>
      </c>
      <c r="P44" s="9"/>
    </row>
    <row r="45" spans="1:119" ht="15.75">
      <c r="A45" s="29" t="s">
        <v>35</v>
      </c>
      <c r="B45" s="30"/>
      <c r="C45" s="31"/>
      <c r="D45" s="32">
        <f t="shared" ref="D45:M45" si="11">SUM(D46:D47)</f>
        <v>50000</v>
      </c>
      <c r="E45" s="32">
        <f t="shared" si="11"/>
        <v>0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75680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125680</v>
      </c>
      <c r="O45" s="45">
        <f t="shared" si="1"/>
        <v>50.292116846738693</v>
      </c>
      <c r="P45" s="9"/>
    </row>
    <row r="46" spans="1:119">
      <c r="A46" s="12"/>
      <c r="B46" s="25">
        <v>381</v>
      </c>
      <c r="C46" s="20" t="s">
        <v>51</v>
      </c>
      <c r="D46" s="46">
        <v>50000</v>
      </c>
      <c r="E46" s="46">
        <v>0</v>
      </c>
      <c r="F46" s="46">
        <v>0</v>
      </c>
      <c r="G46" s="46">
        <v>0</v>
      </c>
      <c r="H46" s="46">
        <v>0</v>
      </c>
      <c r="I46" s="46">
        <v>50000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100000</v>
      </c>
      <c r="O46" s="47">
        <f t="shared" si="1"/>
        <v>40.016006402561025</v>
      </c>
      <c r="P46" s="9"/>
    </row>
    <row r="47" spans="1:119" ht="15.75" thickBot="1">
      <c r="A47" s="12"/>
      <c r="B47" s="25">
        <v>389.7</v>
      </c>
      <c r="C47" s="20" t="s">
        <v>105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25680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25680</v>
      </c>
      <c r="O47" s="47">
        <f t="shared" si="1"/>
        <v>10.276110444177672</v>
      </c>
      <c r="P47" s="9"/>
    </row>
    <row r="48" spans="1:119" ht="16.5" thickBot="1">
      <c r="A48" s="14" t="s">
        <v>43</v>
      </c>
      <c r="B48" s="23"/>
      <c r="C48" s="22"/>
      <c r="D48" s="15">
        <f t="shared" ref="D48:M48" si="12">SUM(D5,D15,D18,D25,D35,D37,D45)</f>
        <v>3094233</v>
      </c>
      <c r="E48" s="15">
        <f t="shared" si="12"/>
        <v>10504</v>
      </c>
      <c r="F48" s="15">
        <f t="shared" si="12"/>
        <v>0</v>
      </c>
      <c r="G48" s="15">
        <f t="shared" si="12"/>
        <v>0</v>
      </c>
      <c r="H48" s="15">
        <f t="shared" si="12"/>
        <v>0</v>
      </c>
      <c r="I48" s="15">
        <f t="shared" si="12"/>
        <v>5920284</v>
      </c>
      <c r="J48" s="15">
        <f t="shared" si="12"/>
        <v>0</v>
      </c>
      <c r="K48" s="15">
        <f t="shared" si="12"/>
        <v>510464</v>
      </c>
      <c r="L48" s="15">
        <f t="shared" si="12"/>
        <v>0</v>
      </c>
      <c r="M48" s="15">
        <f t="shared" si="12"/>
        <v>0</v>
      </c>
      <c r="N48" s="15">
        <f>SUM(D48:M48)</f>
        <v>9535485</v>
      </c>
      <c r="O48" s="38">
        <f t="shared" si="1"/>
        <v>3815.7202881152461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132</v>
      </c>
      <c r="M50" s="48"/>
      <c r="N50" s="48"/>
      <c r="O50" s="43">
        <v>2499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1514638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1514638</v>
      </c>
      <c r="O5" s="33">
        <f t="shared" ref="O5:O36" si="1">(N5/O$55)</f>
        <v>607.80016051364362</v>
      </c>
      <c r="P5" s="6"/>
    </row>
    <row r="6" spans="1:133">
      <c r="A6" s="12"/>
      <c r="B6" s="25">
        <v>311</v>
      </c>
      <c r="C6" s="20" t="s">
        <v>2</v>
      </c>
      <c r="D6" s="46">
        <v>580866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580866</v>
      </c>
      <c r="O6" s="47">
        <f t="shared" si="1"/>
        <v>233.09229534510433</v>
      </c>
      <c r="P6" s="9"/>
    </row>
    <row r="7" spans="1:133">
      <c r="A7" s="12"/>
      <c r="B7" s="25">
        <v>312.10000000000002</v>
      </c>
      <c r="C7" s="20" t="s">
        <v>10</v>
      </c>
      <c r="D7" s="46">
        <v>107681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107681</v>
      </c>
      <c r="O7" s="47">
        <f t="shared" si="1"/>
        <v>43.210674157303373</v>
      </c>
      <c r="P7" s="9"/>
    </row>
    <row r="8" spans="1:133">
      <c r="A8" s="12"/>
      <c r="B8" s="25">
        <v>312.3</v>
      </c>
      <c r="C8" s="20" t="s">
        <v>11</v>
      </c>
      <c r="D8" s="46">
        <v>19119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19119</v>
      </c>
      <c r="O8" s="47">
        <f t="shared" si="1"/>
        <v>7.67215088282504</v>
      </c>
      <c r="P8" s="9"/>
    </row>
    <row r="9" spans="1:133">
      <c r="A9" s="12"/>
      <c r="B9" s="25">
        <v>312.60000000000002</v>
      </c>
      <c r="C9" s="20" t="s">
        <v>12</v>
      </c>
      <c r="D9" s="46">
        <v>297488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297488</v>
      </c>
      <c r="O9" s="47">
        <f t="shared" si="1"/>
        <v>119.37720706260032</v>
      </c>
      <c r="P9" s="9"/>
    </row>
    <row r="10" spans="1:133">
      <c r="A10" s="12"/>
      <c r="B10" s="25">
        <v>314.10000000000002</v>
      </c>
      <c r="C10" s="20" t="s">
        <v>13</v>
      </c>
      <c r="D10" s="46">
        <v>162561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162561</v>
      </c>
      <c r="O10" s="47">
        <f t="shared" si="1"/>
        <v>65.233146067415731</v>
      </c>
      <c r="P10" s="9"/>
    </row>
    <row r="11" spans="1:133">
      <c r="A11" s="12"/>
      <c r="B11" s="25">
        <v>314.39999999999998</v>
      </c>
      <c r="C11" s="20" t="s">
        <v>65</v>
      </c>
      <c r="D11" s="46">
        <v>39705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39705</v>
      </c>
      <c r="O11" s="47">
        <f t="shared" si="1"/>
        <v>15.93298555377207</v>
      </c>
      <c r="P11" s="9"/>
    </row>
    <row r="12" spans="1:133">
      <c r="A12" s="12"/>
      <c r="B12" s="25">
        <v>314.89999999999998</v>
      </c>
      <c r="C12" s="20" t="s">
        <v>15</v>
      </c>
      <c r="D12" s="46">
        <v>199290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199290</v>
      </c>
      <c r="O12" s="47">
        <f t="shared" si="1"/>
        <v>79.971910112359552</v>
      </c>
      <c r="P12" s="9"/>
    </row>
    <row r="13" spans="1:133">
      <c r="A13" s="12"/>
      <c r="B13" s="25">
        <v>315</v>
      </c>
      <c r="C13" s="20" t="s">
        <v>93</v>
      </c>
      <c r="D13" s="46">
        <v>94181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94181</v>
      </c>
      <c r="O13" s="47">
        <f t="shared" si="1"/>
        <v>37.793338683788122</v>
      </c>
      <c r="P13" s="9"/>
    </row>
    <row r="14" spans="1:133">
      <c r="A14" s="12"/>
      <c r="B14" s="25">
        <v>316</v>
      </c>
      <c r="C14" s="20" t="s">
        <v>94</v>
      </c>
      <c r="D14" s="46">
        <v>13747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13747</v>
      </c>
      <c r="O14" s="47">
        <f t="shared" si="1"/>
        <v>5.51645264847512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SUM(D16:D17)</f>
        <v>219570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219570</v>
      </c>
      <c r="O15" s="45">
        <f t="shared" si="1"/>
        <v>88.109951845906906</v>
      </c>
      <c r="P15" s="10"/>
    </row>
    <row r="16" spans="1:133">
      <c r="A16" s="12"/>
      <c r="B16" s="25">
        <v>322</v>
      </c>
      <c r="C16" s="20" t="s">
        <v>0</v>
      </c>
      <c r="D16" s="46">
        <v>64361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64361</v>
      </c>
      <c r="O16" s="47">
        <f t="shared" si="1"/>
        <v>25.827046548956663</v>
      </c>
      <c r="P16" s="9"/>
    </row>
    <row r="17" spans="1:16">
      <c r="A17" s="12"/>
      <c r="B17" s="25">
        <v>323.10000000000002</v>
      </c>
      <c r="C17" s="20" t="s">
        <v>19</v>
      </c>
      <c r="D17" s="46">
        <v>155209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155209</v>
      </c>
      <c r="O17" s="47">
        <f t="shared" si="1"/>
        <v>62.28290529695024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SUM(D19:D27)</f>
        <v>429032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2042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431074</v>
      </c>
      <c r="O18" s="45">
        <f t="shared" si="1"/>
        <v>172.98314606741573</v>
      </c>
      <c r="P18" s="10"/>
    </row>
    <row r="19" spans="1:16">
      <c r="A19" s="12"/>
      <c r="B19" s="25">
        <v>334.1</v>
      </c>
      <c r="C19" s="20" t="s">
        <v>125</v>
      </c>
      <c r="D19" s="46">
        <v>64777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64777</v>
      </c>
      <c r="O19" s="47">
        <f t="shared" si="1"/>
        <v>25.993980738362762</v>
      </c>
      <c r="P19" s="9"/>
    </row>
    <row r="20" spans="1:16">
      <c r="A20" s="12"/>
      <c r="B20" s="25">
        <v>334.5</v>
      </c>
      <c r="C20" s="20" t="s">
        <v>129</v>
      </c>
      <c r="D20" s="46">
        <v>25000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6" si="5">SUM(D20:M20)</f>
        <v>25000</v>
      </c>
      <c r="O20" s="47">
        <f t="shared" si="1"/>
        <v>10.032102728731942</v>
      </c>
      <c r="P20" s="9"/>
    </row>
    <row r="21" spans="1:16">
      <c r="A21" s="12"/>
      <c r="B21" s="25">
        <v>334.7</v>
      </c>
      <c r="C21" s="20" t="s">
        <v>24</v>
      </c>
      <c r="D21" s="46">
        <v>50000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50000</v>
      </c>
      <c r="O21" s="47">
        <f t="shared" si="1"/>
        <v>20.064205457463885</v>
      </c>
      <c r="P21" s="9"/>
    </row>
    <row r="22" spans="1:16">
      <c r="A22" s="12"/>
      <c r="B22" s="25">
        <v>335.12</v>
      </c>
      <c r="C22" s="20" t="s">
        <v>95</v>
      </c>
      <c r="D22" s="46">
        <v>88447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88447</v>
      </c>
      <c r="O22" s="47">
        <f t="shared" si="1"/>
        <v>35.492375601926163</v>
      </c>
      <c r="P22" s="9"/>
    </row>
    <row r="23" spans="1:16">
      <c r="A23" s="12"/>
      <c r="B23" s="25">
        <v>335.14</v>
      </c>
      <c r="C23" s="20" t="s">
        <v>96</v>
      </c>
      <c r="D23" s="46">
        <v>8423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8423</v>
      </c>
      <c r="O23" s="47">
        <f t="shared" si="1"/>
        <v>3.380016051364366</v>
      </c>
      <c r="P23" s="9"/>
    </row>
    <row r="24" spans="1:16">
      <c r="A24" s="12"/>
      <c r="B24" s="25">
        <v>335.15</v>
      </c>
      <c r="C24" s="20" t="s">
        <v>97</v>
      </c>
      <c r="D24" s="46">
        <v>2279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2279</v>
      </c>
      <c r="O24" s="47">
        <f t="shared" si="1"/>
        <v>0.91452648475120391</v>
      </c>
      <c r="P24" s="9"/>
    </row>
    <row r="25" spans="1:16">
      <c r="A25" s="12"/>
      <c r="B25" s="25">
        <v>335.18</v>
      </c>
      <c r="C25" s="20" t="s">
        <v>98</v>
      </c>
      <c r="D25" s="46">
        <v>173534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173534</v>
      </c>
      <c r="O25" s="47">
        <f t="shared" si="1"/>
        <v>69.636436597110759</v>
      </c>
      <c r="P25" s="9"/>
    </row>
    <row r="26" spans="1:16">
      <c r="A26" s="12"/>
      <c r="B26" s="25">
        <v>335.19</v>
      </c>
      <c r="C26" s="20" t="s">
        <v>99</v>
      </c>
      <c r="D26" s="46">
        <v>15861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15861</v>
      </c>
      <c r="O26" s="47">
        <f t="shared" si="1"/>
        <v>6.3647672552166936</v>
      </c>
      <c r="P26" s="9"/>
    </row>
    <row r="27" spans="1:16">
      <c r="A27" s="12"/>
      <c r="B27" s="25">
        <v>337.1</v>
      </c>
      <c r="C27" s="20" t="s">
        <v>118</v>
      </c>
      <c r="D27" s="46">
        <v>711</v>
      </c>
      <c r="E27" s="46">
        <v>0</v>
      </c>
      <c r="F27" s="46">
        <v>0</v>
      </c>
      <c r="G27" s="46">
        <v>0</v>
      </c>
      <c r="H27" s="46">
        <v>0</v>
      </c>
      <c r="I27" s="46">
        <v>2042</v>
      </c>
      <c r="J27" s="46">
        <v>0</v>
      </c>
      <c r="K27" s="46">
        <v>0</v>
      </c>
      <c r="L27" s="46">
        <v>0</v>
      </c>
      <c r="M27" s="46">
        <v>0</v>
      </c>
      <c r="N27" s="46">
        <f>SUM(D27:M27)</f>
        <v>2753</v>
      </c>
      <c r="O27" s="47">
        <f t="shared" si="1"/>
        <v>1.1047351524879614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SUM(D29:D38)</f>
        <v>47069</v>
      </c>
      <c r="E28" s="32">
        <f t="shared" si="6"/>
        <v>8870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5463538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>SUM(D28:M28)</f>
        <v>5519477</v>
      </c>
      <c r="O28" s="45">
        <f t="shared" si="1"/>
        <v>2214.8784109149278</v>
      </c>
      <c r="P28" s="10"/>
    </row>
    <row r="29" spans="1:16">
      <c r="A29" s="12"/>
      <c r="B29" s="25">
        <v>341.9</v>
      </c>
      <c r="C29" s="20" t="s">
        <v>100</v>
      </c>
      <c r="D29" s="46">
        <v>1272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8" si="7">SUM(D29:M29)</f>
        <v>1272</v>
      </c>
      <c r="O29" s="47">
        <f t="shared" si="1"/>
        <v>0.5104333868378812</v>
      </c>
      <c r="P29" s="9"/>
    </row>
    <row r="30" spans="1:16">
      <c r="A30" s="12"/>
      <c r="B30" s="25">
        <v>343.1</v>
      </c>
      <c r="C30" s="20" t="s">
        <v>36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3166300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3166300</v>
      </c>
      <c r="O30" s="47">
        <f t="shared" si="1"/>
        <v>1270.585874799358</v>
      </c>
      <c r="P30" s="9"/>
    </row>
    <row r="31" spans="1:16">
      <c r="A31" s="12"/>
      <c r="B31" s="25">
        <v>343.3</v>
      </c>
      <c r="C31" s="20" t="s">
        <v>37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816780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816780</v>
      </c>
      <c r="O31" s="47">
        <f t="shared" si="1"/>
        <v>327.76083467094702</v>
      </c>
      <c r="P31" s="9"/>
    </row>
    <row r="32" spans="1:16">
      <c r="A32" s="12"/>
      <c r="B32" s="25">
        <v>343.4</v>
      </c>
      <c r="C32" s="20" t="s">
        <v>38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587253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587253</v>
      </c>
      <c r="O32" s="47">
        <f t="shared" si="1"/>
        <v>235.65529695024077</v>
      </c>
      <c r="P32" s="9"/>
    </row>
    <row r="33" spans="1:16">
      <c r="A33" s="12"/>
      <c r="B33" s="25">
        <v>343.5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893205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893205</v>
      </c>
      <c r="O33" s="47">
        <f t="shared" si="1"/>
        <v>358.4289727126806</v>
      </c>
      <c r="P33" s="9"/>
    </row>
    <row r="34" spans="1:16">
      <c r="A34" s="12"/>
      <c r="B34" s="25">
        <v>343.8</v>
      </c>
      <c r="C34" s="20" t="s">
        <v>88</v>
      </c>
      <c r="D34" s="46">
        <v>0</v>
      </c>
      <c r="E34" s="46">
        <v>8870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8870</v>
      </c>
      <c r="O34" s="47">
        <f t="shared" si="1"/>
        <v>3.5593900481540932</v>
      </c>
      <c r="P34" s="9"/>
    </row>
    <row r="35" spans="1:16">
      <c r="A35" s="12"/>
      <c r="B35" s="25">
        <v>347.2</v>
      </c>
      <c r="C35" s="20" t="s">
        <v>89</v>
      </c>
      <c r="D35" s="46">
        <v>7980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7980</v>
      </c>
      <c r="O35" s="47">
        <f t="shared" si="1"/>
        <v>3.202247191011236</v>
      </c>
      <c r="P35" s="9"/>
    </row>
    <row r="36" spans="1:16">
      <c r="A36" s="12"/>
      <c r="B36" s="25">
        <v>347.3</v>
      </c>
      <c r="C36" s="20" t="s">
        <v>126</v>
      </c>
      <c r="D36" s="46">
        <v>190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190</v>
      </c>
      <c r="O36" s="47">
        <f t="shared" si="1"/>
        <v>7.6243980738362763E-2</v>
      </c>
      <c r="P36" s="9"/>
    </row>
    <row r="37" spans="1:16">
      <c r="A37" s="12"/>
      <c r="B37" s="25">
        <v>347.4</v>
      </c>
      <c r="C37" s="20" t="s">
        <v>42</v>
      </c>
      <c r="D37" s="46">
        <v>18702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18702</v>
      </c>
      <c r="O37" s="47">
        <f t="shared" ref="O37:O53" si="8">(N37/O$55)</f>
        <v>7.5048154093097912</v>
      </c>
      <c r="P37" s="9"/>
    </row>
    <row r="38" spans="1:16">
      <c r="A38" s="12"/>
      <c r="B38" s="25">
        <v>347.9</v>
      </c>
      <c r="C38" s="20" t="s">
        <v>79</v>
      </c>
      <c r="D38" s="46">
        <v>18925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18925</v>
      </c>
      <c r="O38" s="47">
        <f t="shared" si="8"/>
        <v>7.59430176565008</v>
      </c>
      <c r="P38" s="9"/>
    </row>
    <row r="39" spans="1:16" ht="15.75">
      <c r="A39" s="29" t="s">
        <v>34</v>
      </c>
      <c r="B39" s="30"/>
      <c r="C39" s="31"/>
      <c r="D39" s="32">
        <f t="shared" ref="D39:M39" si="9">SUM(D40:D40)</f>
        <v>35783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>SUM(D39:M39)</f>
        <v>35783</v>
      </c>
      <c r="O39" s="45">
        <f t="shared" si="8"/>
        <v>14.359149277688603</v>
      </c>
      <c r="P39" s="10"/>
    </row>
    <row r="40" spans="1:16">
      <c r="A40" s="13"/>
      <c r="B40" s="39">
        <v>351.9</v>
      </c>
      <c r="C40" s="21" t="s">
        <v>101</v>
      </c>
      <c r="D40" s="46">
        <v>35783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35783</v>
      </c>
      <c r="O40" s="47">
        <f t="shared" si="8"/>
        <v>14.359149277688603</v>
      </c>
      <c r="P40" s="9"/>
    </row>
    <row r="41" spans="1:16" ht="15.75">
      <c r="A41" s="29" t="s">
        <v>3</v>
      </c>
      <c r="B41" s="30"/>
      <c r="C41" s="31"/>
      <c r="D41" s="32">
        <f t="shared" ref="D41:M41" si="10">SUM(D42:D48)</f>
        <v>608739</v>
      </c>
      <c r="E41" s="32">
        <f t="shared" si="10"/>
        <v>5603</v>
      </c>
      <c r="F41" s="32">
        <f t="shared" si="10"/>
        <v>0</v>
      </c>
      <c r="G41" s="32">
        <f t="shared" si="10"/>
        <v>0</v>
      </c>
      <c r="H41" s="32">
        <f t="shared" si="10"/>
        <v>0</v>
      </c>
      <c r="I41" s="32">
        <f t="shared" si="10"/>
        <v>4375</v>
      </c>
      <c r="J41" s="32">
        <f t="shared" si="10"/>
        <v>0</v>
      </c>
      <c r="K41" s="32">
        <f t="shared" si="10"/>
        <v>498040</v>
      </c>
      <c r="L41" s="32">
        <f t="shared" si="10"/>
        <v>0</v>
      </c>
      <c r="M41" s="32">
        <f t="shared" si="10"/>
        <v>0</v>
      </c>
      <c r="N41" s="32">
        <f>SUM(D41:M41)</f>
        <v>1116757</v>
      </c>
      <c r="O41" s="45">
        <f t="shared" si="8"/>
        <v>448.13683788121989</v>
      </c>
      <c r="P41" s="10"/>
    </row>
    <row r="42" spans="1:16">
      <c r="A42" s="12"/>
      <c r="B42" s="25">
        <v>361.1</v>
      </c>
      <c r="C42" s="20" t="s">
        <v>46</v>
      </c>
      <c r="D42" s="46">
        <v>8</v>
      </c>
      <c r="E42" s="46">
        <v>5603</v>
      </c>
      <c r="F42" s="46">
        <v>0</v>
      </c>
      <c r="G42" s="46">
        <v>0</v>
      </c>
      <c r="H42" s="46">
        <v>0</v>
      </c>
      <c r="I42" s="46">
        <v>4375</v>
      </c>
      <c r="J42" s="46">
        <v>0</v>
      </c>
      <c r="K42" s="46">
        <v>49656</v>
      </c>
      <c r="L42" s="46">
        <v>0</v>
      </c>
      <c r="M42" s="46">
        <v>0</v>
      </c>
      <c r="N42" s="46">
        <f>SUM(D42:M42)</f>
        <v>59642</v>
      </c>
      <c r="O42" s="47">
        <f t="shared" si="8"/>
        <v>23.933386837881219</v>
      </c>
      <c r="P42" s="9"/>
    </row>
    <row r="43" spans="1:16">
      <c r="A43" s="12"/>
      <c r="B43" s="25">
        <v>361.4</v>
      </c>
      <c r="C43" s="20" t="s">
        <v>102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284360</v>
      </c>
      <c r="L43" s="46">
        <v>0</v>
      </c>
      <c r="M43" s="46">
        <v>0</v>
      </c>
      <c r="N43" s="46">
        <f t="shared" ref="N43:N48" si="11">SUM(D43:M43)</f>
        <v>284360</v>
      </c>
      <c r="O43" s="47">
        <f t="shared" si="8"/>
        <v>114.1091492776886</v>
      </c>
      <c r="P43" s="9"/>
    </row>
    <row r="44" spans="1:16">
      <c r="A44" s="12"/>
      <c r="B44" s="25">
        <v>362</v>
      </c>
      <c r="C44" s="20" t="s">
        <v>48</v>
      </c>
      <c r="D44" s="46">
        <v>39665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39665</v>
      </c>
      <c r="O44" s="47">
        <f t="shared" si="8"/>
        <v>15.916934189406099</v>
      </c>
      <c r="P44" s="9"/>
    </row>
    <row r="45" spans="1:16">
      <c r="A45" s="12"/>
      <c r="B45" s="25">
        <v>364</v>
      </c>
      <c r="C45" s="20" t="s">
        <v>103</v>
      </c>
      <c r="D45" s="46">
        <v>5356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5356</v>
      </c>
      <c r="O45" s="47">
        <f t="shared" si="8"/>
        <v>2.1492776886035312</v>
      </c>
      <c r="P45" s="9"/>
    </row>
    <row r="46" spans="1:16">
      <c r="A46" s="12"/>
      <c r="B46" s="25">
        <v>366</v>
      </c>
      <c r="C46" s="20" t="s">
        <v>104</v>
      </c>
      <c r="D46" s="46">
        <v>561091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561091</v>
      </c>
      <c r="O46" s="47">
        <f t="shared" si="8"/>
        <v>225.15690208667738</v>
      </c>
      <c r="P46" s="9"/>
    </row>
    <row r="47" spans="1:16">
      <c r="A47" s="12"/>
      <c r="B47" s="25">
        <v>368</v>
      </c>
      <c r="C47" s="20" t="s">
        <v>49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164024</v>
      </c>
      <c r="L47" s="46">
        <v>0</v>
      </c>
      <c r="M47" s="46">
        <v>0</v>
      </c>
      <c r="N47" s="46">
        <f t="shared" si="11"/>
        <v>164024</v>
      </c>
      <c r="O47" s="47">
        <f t="shared" si="8"/>
        <v>65.82022471910112</v>
      </c>
      <c r="P47" s="9"/>
    </row>
    <row r="48" spans="1:16">
      <c r="A48" s="12"/>
      <c r="B48" s="25">
        <v>369.9</v>
      </c>
      <c r="C48" s="20" t="s">
        <v>50</v>
      </c>
      <c r="D48" s="46">
        <v>2619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2619</v>
      </c>
      <c r="O48" s="47">
        <f t="shared" si="8"/>
        <v>1.0509630818619582</v>
      </c>
      <c r="P48" s="9"/>
    </row>
    <row r="49" spans="1:119" ht="15.75">
      <c r="A49" s="29" t="s">
        <v>35</v>
      </c>
      <c r="B49" s="30"/>
      <c r="C49" s="31"/>
      <c r="D49" s="32">
        <f t="shared" ref="D49:M49" si="12">SUM(D50:D52)</f>
        <v>70425</v>
      </c>
      <c r="E49" s="32">
        <f t="shared" si="12"/>
        <v>0</v>
      </c>
      <c r="F49" s="32">
        <f t="shared" si="12"/>
        <v>0</v>
      </c>
      <c r="G49" s="32">
        <f t="shared" si="12"/>
        <v>0</v>
      </c>
      <c r="H49" s="32">
        <f t="shared" si="12"/>
        <v>0</v>
      </c>
      <c r="I49" s="32">
        <f t="shared" si="12"/>
        <v>179374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>SUM(D49:M49)</f>
        <v>249799</v>
      </c>
      <c r="O49" s="45">
        <f t="shared" si="8"/>
        <v>100.24036918138042</v>
      </c>
      <c r="P49" s="9"/>
    </row>
    <row r="50" spans="1:119">
      <c r="A50" s="12"/>
      <c r="B50" s="25">
        <v>381</v>
      </c>
      <c r="C50" s="20" t="s">
        <v>51</v>
      </c>
      <c r="D50" s="46">
        <v>50000</v>
      </c>
      <c r="E50" s="46">
        <v>0</v>
      </c>
      <c r="F50" s="46">
        <v>0</v>
      </c>
      <c r="G50" s="46">
        <v>0</v>
      </c>
      <c r="H50" s="46">
        <v>0</v>
      </c>
      <c r="I50" s="46">
        <v>100000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150000</v>
      </c>
      <c r="O50" s="47">
        <f t="shared" si="8"/>
        <v>60.192616372391655</v>
      </c>
      <c r="P50" s="9"/>
    </row>
    <row r="51" spans="1:119">
      <c r="A51" s="12"/>
      <c r="B51" s="25">
        <v>383</v>
      </c>
      <c r="C51" s="20" t="s">
        <v>52</v>
      </c>
      <c r="D51" s="46">
        <v>20425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20425</v>
      </c>
      <c r="O51" s="47">
        <f t="shared" si="8"/>
        <v>8.1962279293739968</v>
      </c>
      <c r="P51" s="9"/>
    </row>
    <row r="52" spans="1:119" ht="15.75" thickBot="1">
      <c r="A52" s="12"/>
      <c r="B52" s="25">
        <v>389.7</v>
      </c>
      <c r="C52" s="20" t="s">
        <v>105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79374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79374</v>
      </c>
      <c r="O52" s="47">
        <f t="shared" si="8"/>
        <v>31.851524879614768</v>
      </c>
      <c r="P52" s="9"/>
    </row>
    <row r="53" spans="1:119" ht="16.5" thickBot="1">
      <c r="A53" s="14" t="s">
        <v>43</v>
      </c>
      <c r="B53" s="23"/>
      <c r="C53" s="22"/>
      <c r="D53" s="15">
        <f t="shared" ref="D53:M53" si="13">SUM(D5,D15,D18,D28,D39,D41,D49)</f>
        <v>2925256</v>
      </c>
      <c r="E53" s="15">
        <f t="shared" si="13"/>
        <v>14473</v>
      </c>
      <c r="F53" s="15">
        <f t="shared" si="13"/>
        <v>0</v>
      </c>
      <c r="G53" s="15">
        <f t="shared" si="13"/>
        <v>0</v>
      </c>
      <c r="H53" s="15">
        <f t="shared" si="13"/>
        <v>0</v>
      </c>
      <c r="I53" s="15">
        <f t="shared" si="13"/>
        <v>5649329</v>
      </c>
      <c r="J53" s="15">
        <f t="shared" si="13"/>
        <v>0</v>
      </c>
      <c r="K53" s="15">
        <f t="shared" si="13"/>
        <v>498040</v>
      </c>
      <c r="L53" s="15">
        <f t="shared" si="13"/>
        <v>0</v>
      </c>
      <c r="M53" s="15">
        <f t="shared" si="13"/>
        <v>0</v>
      </c>
      <c r="N53" s="15">
        <f>SUM(D53:M53)</f>
        <v>9087098</v>
      </c>
      <c r="O53" s="38">
        <f t="shared" si="8"/>
        <v>3646.508025682183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130</v>
      </c>
      <c r="M55" s="48"/>
      <c r="N55" s="48"/>
      <c r="O55" s="43">
        <v>2492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1480896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1480896</v>
      </c>
      <c r="O5" s="33">
        <f t="shared" ref="O5:O51" si="1">(N5/O$53)</f>
        <v>594.73734939759038</v>
      </c>
      <c r="P5" s="6"/>
    </row>
    <row r="6" spans="1:133">
      <c r="A6" s="12"/>
      <c r="B6" s="25">
        <v>311</v>
      </c>
      <c r="C6" s="20" t="s">
        <v>2</v>
      </c>
      <c r="D6" s="46">
        <v>561900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561900</v>
      </c>
      <c r="O6" s="47">
        <f t="shared" si="1"/>
        <v>225.66265060240963</v>
      </c>
      <c r="P6" s="9"/>
    </row>
    <row r="7" spans="1:133">
      <c r="A7" s="12"/>
      <c r="B7" s="25">
        <v>312.10000000000002</v>
      </c>
      <c r="C7" s="20" t="s">
        <v>10</v>
      </c>
      <c r="D7" s="46">
        <v>105116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105116</v>
      </c>
      <c r="O7" s="47">
        <f t="shared" si="1"/>
        <v>42.215261044176707</v>
      </c>
      <c r="P7" s="9"/>
    </row>
    <row r="8" spans="1:133">
      <c r="A8" s="12"/>
      <c r="B8" s="25">
        <v>312.3</v>
      </c>
      <c r="C8" s="20" t="s">
        <v>11</v>
      </c>
      <c r="D8" s="46">
        <v>18991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18991</v>
      </c>
      <c r="O8" s="47">
        <f t="shared" si="1"/>
        <v>7.626907630522088</v>
      </c>
      <c r="P8" s="9"/>
    </row>
    <row r="9" spans="1:133">
      <c r="A9" s="12"/>
      <c r="B9" s="25">
        <v>312.60000000000002</v>
      </c>
      <c r="C9" s="20" t="s">
        <v>12</v>
      </c>
      <c r="D9" s="46">
        <v>300115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300115</v>
      </c>
      <c r="O9" s="47">
        <f t="shared" si="1"/>
        <v>120.5281124497992</v>
      </c>
      <c r="P9" s="9"/>
    </row>
    <row r="10" spans="1:133">
      <c r="A10" s="12"/>
      <c r="B10" s="25">
        <v>314.10000000000002</v>
      </c>
      <c r="C10" s="20" t="s">
        <v>13</v>
      </c>
      <c r="D10" s="46">
        <v>162650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162650</v>
      </c>
      <c r="O10" s="47">
        <f t="shared" si="1"/>
        <v>65.321285140562253</v>
      </c>
      <c r="P10" s="9"/>
    </row>
    <row r="11" spans="1:133">
      <c r="A11" s="12"/>
      <c r="B11" s="25">
        <v>314.39999999999998</v>
      </c>
      <c r="C11" s="20" t="s">
        <v>65</v>
      </c>
      <c r="D11" s="46">
        <v>32224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32224</v>
      </c>
      <c r="O11" s="47">
        <f t="shared" si="1"/>
        <v>12.94136546184739</v>
      </c>
      <c r="P11" s="9"/>
    </row>
    <row r="12" spans="1:133">
      <c r="A12" s="12"/>
      <c r="B12" s="25">
        <v>314.89999999999998</v>
      </c>
      <c r="C12" s="20" t="s">
        <v>15</v>
      </c>
      <c r="D12" s="46">
        <v>195618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195618</v>
      </c>
      <c r="O12" s="47">
        <f t="shared" si="1"/>
        <v>78.561445783132527</v>
      </c>
      <c r="P12" s="9"/>
    </row>
    <row r="13" spans="1:133">
      <c r="A13" s="12"/>
      <c r="B13" s="25">
        <v>315</v>
      </c>
      <c r="C13" s="20" t="s">
        <v>93</v>
      </c>
      <c r="D13" s="46">
        <v>91991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91991</v>
      </c>
      <c r="O13" s="47">
        <f t="shared" si="1"/>
        <v>36.944176706827307</v>
      </c>
      <c r="P13" s="9"/>
    </row>
    <row r="14" spans="1:133">
      <c r="A14" s="12"/>
      <c r="B14" s="25">
        <v>316</v>
      </c>
      <c r="C14" s="20" t="s">
        <v>94</v>
      </c>
      <c r="D14" s="46">
        <v>12291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12291</v>
      </c>
      <c r="O14" s="47">
        <f t="shared" si="1"/>
        <v>4.9361445783132529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SUM(D16:D17)</f>
        <v>219199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219199</v>
      </c>
      <c r="O15" s="45">
        <f t="shared" si="1"/>
        <v>88.031726907630528</v>
      </c>
      <c r="P15" s="10"/>
    </row>
    <row r="16" spans="1:133">
      <c r="A16" s="12"/>
      <c r="B16" s="25">
        <v>322</v>
      </c>
      <c r="C16" s="20" t="s">
        <v>0</v>
      </c>
      <c r="D16" s="46">
        <v>66385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66385</v>
      </c>
      <c r="O16" s="47">
        <f t="shared" si="1"/>
        <v>26.660642570281123</v>
      </c>
      <c r="P16" s="9"/>
    </row>
    <row r="17" spans="1:16">
      <c r="A17" s="12"/>
      <c r="B17" s="25">
        <v>323.10000000000002</v>
      </c>
      <c r="C17" s="20" t="s">
        <v>19</v>
      </c>
      <c r="D17" s="46">
        <v>152814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152814</v>
      </c>
      <c r="O17" s="47">
        <f t="shared" si="1"/>
        <v>61.371084337349394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SUM(D19:D26)</f>
        <v>438411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4510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442921</v>
      </c>
      <c r="O18" s="45">
        <f t="shared" si="1"/>
        <v>177.87991967871486</v>
      </c>
      <c r="P18" s="10"/>
    </row>
    <row r="19" spans="1:16">
      <c r="A19" s="12"/>
      <c r="B19" s="25">
        <v>334.1</v>
      </c>
      <c r="C19" s="20" t="s">
        <v>125</v>
      </c>
      <c r="D19" s="46">
        <v>63500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63500</v>
      </c>
      <c r="O19" s="47">
        <f t="shared" si="1"/>
        <v>25.502008032128515</v>
      </c>
      <c r="P19" s="9"/>
    </row>
    <row r="20" spans="1:16">
      <c r="A20" s="12"/>
      <c r="B20" s="25">
        <v>334.7</v>
      </c>
      <c r="C20" s="20" t="s">
        <v>24</v>
      </c>
      <c r="D20" s="46">
        <v>100000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5">SUM(D20:M20)</f>
        <v>100000</v>
      </c>
      <c r="O20" s="47">
        <f t="shared" si="1"/>
        <v>40.160642570281126</v>
      </c>
      <c r="P20" s="9"/>
    </row>
    <row r="21" spans="1:16">
      <c r="A21" s="12"/>
      <c r="B21" s="25">
        <v>335.12</v>
      </c>
      <c r="C21" s="20" t="s">
        <v>95</v>
      </c>
      <c r="D21" s="46">
        <v>87442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87442</v>
      </c>
      <c r="O21" s="47">
        <f t="shared" si="1"/>
        <v>35.11726907630522</v>
      </c>
      <c r="P21" s="9"/>
    </row>
    <row r="22" spans="1:16">
      <c r="A22" s="12"/>
      <c r="B22" s="25">
        <v>335.14</v>
      </c>
      <c r="C22" s="20" t="s">
        <v>96</v>
      </c>
      <c r="D22" s="46">
        <v>6270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6270</v>
      </c>
      <c r="O22" s="47">
        <f t="shared" si="1"/>
        <v>2.5180722891566263</v>
      </c>
      <c r="P22" s="9"/>
    </row>
    <row r="23" spans="1:16">
      <c r="A23" s="12"/>
      <c r="B23" s="25">
        <v>335.15</v>
      </c>
      <c r="C23" s="20" t="s">
        <v>97</v>
      </c>
      <c r="D23" s="46">
        <v>2328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2328</v>
      </c>
      <c r="O23" s="47">
        <f t="shared" si="1"/>
        <v>0.93493975903614457</v>
      </c>
      <c r="P23" s="9"/>
    </row>
    <row r="24" spans="1:16">
      <c r="A24" s="12"/>
      <c r="B24" s="25">
        <v>335.18</v>
      </c>
      <c r="C24" s="20" t="s">
        <v>98</v>
      </c>
      <c r="D24" s="46">
        <v>162221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162221</v>
      </c>
      <c r="O24" s="47">
        <f t="shared" si="1"/>
        <v>65.148995983935748</v>
      </c>
      <c r="P24" s="9"/>
    </row>
    <row r="25" spans="1:16">
      <c r="A25" s="12"/>
      <c r="B25" s="25">
        <v>335.19</v>
      </c>
      <c r="C25" s="20" t="s">
        <v>99</v>
      </c>
      <c r="D25" s="46">
        <v>15632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15632</v>
      </c>
      <c r="O25" s="47">
        <f t="shared" si="1"/>
        <v>6.2779116465863458</v>
      </c>
      <c r="P25" s="9"/>
    </row>
    <row r="26" spans="1:16">
      <c r="A26" s="12"/>
      <c r="B26" s="25">
        <v>337.1</v>
      </c>
      <c r="C26" s="20" t="s">
        <v>118</v>
      </c>
      <c r="D26" s="46">
        <v>1018</v>
      </c>
      <c r="E26" s="46">
        <v>0</v>
      </c>
      <c r="F26" s="46">
        <v>0</v>
      </c>
      <c r="G26" s="46">
        <v>0</v>
      </c>
      <c r="H26" s="46">
        <v>0</v>
      </c>
      <c r="I26" s="46">
        <v>4510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5528</v>
      </c>
      <c r="O26" s="47">
        <f t="shared" si="1"/>
        <v>2.2200803212851405</v>
      </c>
      <c r="P26" s="9"/>
    </row>
    <row r="27" spans="1:16" ht="15.75">
      <c r="A27" s="29" t="s">
        <v>33</v>
      </c>
      <c r="B27" s="30"/>
      <c r="C27" s="31"/>
      <c r="D27" s="32">
        <f t="shared" ref="D27:M27" si="6">SUM(D28:D37)</f>
        <v>52762</v>
      </c>
      <c r="E27" s="32">
        <f t="shared" si="6"/>
        <v>11065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5319330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>SUM(D27:M27)</f>
        <v>5383157</v>
      </c>
      <c r="O27" s="45">
        <f t="shared" si="1"/>
        <v>2161.9104417670683</v>
      </c>
      <c r="P27" s="10"/>
    </row>
    <row r="28" spans="1:16">
      <c r="A28" s="12"/>
      <c r="B28" s="25">
        <v>341.9</v>
      </c>
      <c r="C28" s="20" t="s">
        <v>100</v>
      </c>
      <c r="D28" s="46">
        <v>1707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7" si="7">SUM(D28:M28)</f>
        <v>1707</v>
      </c>
      <c r="O28" s="47">
        <f t="shared" si="1"/>
        <v>0.68554216867469875</v>
      </c>
      <c r="P28" s="9"/>
    </row>
    <row r="29" spans="1:16">
      <c r="A29" s="12"/>
      <c r="B29" s="25">
        <v>343.1</v>
      </c>
      <c r="C29" s="20" t="s">
        <v>36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3088518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3088518</v>
      </c>
      <c r="O29" s="47">
        <f t="shared" si="1"/>
        <v>1240.3686746987951</v>
      </c>
      <c r="P29" s="9"/>
    </row>
    <row r="30" spans="1:16">
      <c r="A30" s="12"/>
      <c r="B30" s="25">
        <v>343.3</v>
      </c>
      <c r="C30" s="20" t="s">
        <v>37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778311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778311</v>
      </c>
      <c r="O30" s="47">
        <f t="shared" si="1"/>
        <v>312.57469879518072</v>
      </c>
      <c r="P30" s="9"/>
    </row>
    <row r="31" spans="1:16">
      <c r="A31" s="12"/>
      <c r="B31" s="25">
        <v>343.4</v>
      </c>
      <c r="C31" s="20" t="s">
        <v>38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555800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555800</v>
      </c>
      <c r="O31" s="47">
        <f t="shared" si="1"/>
        <v>223.2128514056225</v>
      </c>
      <c r="P31" s="9"/>
    </row>
    <row r="32" spans="1:16">
      <c r="A32" s="12"/>
      <c r="B32" s="25">
        <v>343.5</v>
      </c>
      <c r="C32" s="20" t="s">
        <v>39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896701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896701</v>
      </c>
      <c r="O32" s="47">
        <f t="shared" si="1"/>
        <v>360.12088353413657</v>
      </c>
      <c r="P32" s="9"/>
    </row>
    <row r="33" spans="1:16">
      <c r="A33" s="12"/>
      <c r="B33" s="25">
        <v>343.8</v>
      </c>
      <c r="C33" s="20" t="s">
        <v>88</v>
      </c>
      <c r="D33" s="46">
        <v>0</v>
      </c>
      <c r="E33" s="46">
        <v>11065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11065</v>
      </c>
      <c r="O33" s="47">
        <f t="shared" si="1"/>
        <v>4.4437751004016066</v>
      </c>
      <c r="P33" s="9"/>
    </row>
    <row r="34" spans="1:16">
      <c r="A34" s="12"/>
      <c r="B34" s="25">
        <v>347.2</v>
      </c>
      <c r="C34" s="20" t="s">
        <v>89</v>
      </c>
      <c r="D34" s="46">
        <v>5970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5970</v>
      </c>
      <c r="O34" s="47">
        <f t="shared" si="1"/>
        <v>2.3975903614457832</v>
      </c>
      <c r="P34" s="9"/>
    </row>
    <row r="35" spans="1:16">
      <c r="A35" s="12"/>
      <c r="B35" s="25">
        <v>347.3</v>
      </c>
      <c r="C35" s="20" t="s">
        <v>126</v>
      </c>
      <c r="D35" s="46">
        <v>820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820</v>
      </c>
      <c r="O35" s="47">
        <f t="shared" si="1"/>
        <v>0.32931726907630521</v>
      </c>
      <c r="P35" s="9"/>
    </row>
    <row r="36" spans="1:16">
      <c r="A36" s="12"/>
      <c r="B36" s="25">
        <v>347.4</v>
      </c>
      <c r="C36" s="20" t="s">
        <v>42</v>
      </c>
      <c r="D36" s="46">
        <v>19105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19105</v>
      </c>
      <c r="O36" s="47">
        <f t="shared" si="1"/>
        <v>7.6726907630522092</v>
      </c>
      <c r="P36" s="9"/>
    </row>
    <row r="37" spans="1:16">
      <c r="A37" s="12"/>
      <c r="B37" s="25">
        <v>347.9</v>
      </c>
      <c r="C37" s="20" t="s">
        <v>79</v>
      </c>
      <c r="D37" s="46">
        <v>25160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25160</v>
      </c>
      <c r="O37" s="47">
        <f t="shared" si="1"/>
        <v>10.10441767068273</v>
      </c>
      <c r="P37" s="9"/>
    </row>
    <row r="38" spans="1:16" ht="15.75">
      <c r="A38" s="29" t="s">
        <v>34</v>
      </c>
      <c r="B38" s="30"/>
      <c r="C38" s="31"/>
      <c r="D38" s="32">
        <f t="shared" ref="D38:M38" si="8">SUM(D39:D39)</f>
        <v>15892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>SUM(D38:M38)</f>
        <v>15892</v>
      </c>
      <c r="O38" s="45">
        <f t="shared" si="1"/>
        <v>6.3823293172690763</v>
      </c>
      <c r="P38" s="10"/>
    </row>
    <row r="39" spans="1:16">
      <c r="A39" s="13"/>
      <c r="B39" s="39">
        <v>351.9</v>
      </c>
      <c r="C39" s="21" t="s">
        <v>101</v>
      </c>
      <c r="D39" s="46">
        <v>15892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15892</v>
      </c>
      <c r="O39" s="47">
        <f t="shared" si="1"/>
        <v>6.3823293172690763</v>
      </c>
      <c r="P39" s="9"/>
    </row>
    <row r="40" spans="1:16" ht="15.75">
      <c r="A40" s="29" t="s">
        <v>3</v>
      </c>
      <c r="B40" s="30"/>
      <c r="C40" s="31"/>
      <c r="D40" s="32">
        <f t="shared" ref="D40:M40" si="9">SUM(D41:D47)</f>
        <v>455522</v>
      </c>
      <c r="E40" s="32">
        <f t="shared" si="9"/>
        <v>5588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5145</v>
      </c>
      <c r="J40" s="32">
        <f t="shared" si="9"/>
        <v>0</v>
      </c>
      <c r="K40" s="32">
        <f t="shared" si="9"/>
        <v>368903</v>
      </c>
      <c r="L40" s="32">
        <f t="shared" si="9"/>
        <v>0</v>
      </c>
      <c r="M40" s="32">
        <f t="shared" si="9"/>
        <v>0</v>
      </c>
      <c r="N40" s="32">
        <f>SUM(D40:M40)</f>
        <v>835158</v>
      </c>
      <c r="O40" s="45">
        <f t="shared" si="1"/>
        <v>335.40481927710846</v>
      </c>
      <c r="P40" s="10"/>
    </row>
    <row r="41" spans="1:16">
      <c r="A41" s="12"/>
      <c r="B41" s="25">
        <v>361.1</v>
      </c>
      <c r="C41" s="20" t="s">
        <v>46</v>
      </c>
      <c r="D41" s="46">
        <v>51</v>
      </c>
      <c r="E41" s="46">
        <v>5588</v>
      </c>
      <c r="F41" s="46">
        <v>0</v>
      </c>
      <c r="G41" s="46">
        <v>0</v>
      </c>
      <c r="H41" s="46">
        <v>0</v>
      </c>
      <c r="I41" s="46">
        <v>2197</v>
      </c>
      <c r="J41" s="46">
        <v>0</v>
      </c>
      <c r="K41" s="46">
        <v>40188</v>
      </c>
      <c r="L41" s="46">
        <v>0</v>
      </c>
      <c r="M41" s="46">
        <v>0</v>
      </c>
      <c r="N41" s="46">
        <f>SUM(D41:M41)</f>
        <v>48024</v>
      </c>
      <c r="O41" s="47">
        <f t="shared" si="1"/>
        <v>19.286746987951808</v>
      </c>
      <c r="P41" s="9"/>
    </row>
    <row r="42" spans="1:16">
      <c r="A42" s="12"/>
      <c r="B42" s="25">
        <v>361.4</v>
      </c>
      <c r="C42" s="20" t="s">
        <v>102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156090</v>
      </c>
      <c r="L42" s="46">
        <v>0</v>
      </c>
      <c r="M42" s="46">
        <v>0</v>
      </c>
      <c r="N42" s="46">
        <f t="shared" ref="N42:N47" si="10">SUM(D42:M42)</f>
        <v>156090</v>
      </c>
      <c r="O42" s="47">
        <f t="shared" si="1"/>
        <v>62.686746987951807</v>
      </c>
      <c r="P42" s="9"/>
    </row>
    <row r="43" spans="1:16">
      <c r="A43" s="12"/>
      <c r="B43" s="25">
        <v>362</v>
      </c>
      <c r="C43" s="20" t="s">
        <v>48</v>
      </c>
      <c r="D43" s="46">
        <v>36734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36734</v>
      </c>
      <c r="O43" s="47">
        <f t="shared" si="1"/>
        <v>14.752610441767068</v>
      </c>
      <c r="P43" s="9"/>
    </row>
    <row r="44" spans="1:16">
      <c r="A44" s="12"/>
      <c r="B44" s="25">
        <v>364</v>
      </c>
      <c r="C44" s="20" t="s">
        <v>103</v>
      </c>
      <c r="D44" s="46">
        <v>1020</v>
      </c>
      <c r="E44" s="46">
        <v>0</v>
      </c>
      <c r="F44" s="46">
        <v>0</v>
      </c>
      <c r="G44" s="46">
        <v>0</v>
      </c>
      <c r="H44" s="46">
        <v>0</v>
      </c>
      <c r="I44" s="46">
        <v>2105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3125</v>
      </c>
      <c r="O44" s="47">
        <f t="shared" si="1"/>
        <v>1.2550200803212852</v>
      </c>
      <c r="P44" s="9"/>
    </row>
    <row r="45" spans="1:16">
      <c r="A45" s="12"/>
      <c r="B45" s="25">
        <v>366</v>
      </c>
      <c r="C45" s="20" t="s">
        <v>104</v>
      </c>
      <c r="D45" s="46">
        <v>362659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362659</v>
      </c>
      <c r="O45" s="47">
        <f t="shared" si="1"/>
        <v>145.64618473895581</v>
      </c>
      <c r="P45" s="9"/>
    </row>
    <row r="46" spans="1:16">
      <c r="A46" s="12"/>
      <c r="B46" s="25">
        <v>368</v>
      </c>
      <c r="C46" s="20" t="s">
        <v>49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172625</v>
      </c>
      <c r="L46" s="46">
        <v>0</v>
      </c>
      <c r="M46" s="46">
        <v>0</v>
      </c>
      <c r="N46" s="46">
        <f t="shared" si="10"/>
        <v>172625</v>
      </c>
      <c r="O46" s="47">
        <f t="shared" si="1"/>
        <v>69.327309236947798</v>
      </c>
      <c r="P46" s="9"/>
    </row>
    <row r="47" spans="1:16">
      <c r="A47" s="12"/>
      <c r="B47" s="25">
        <v>369.9</v>
      </c>
      <c r="C47" s="20" t="s">
        <v>50</v>
      </c>
      <c r="D47" s="46">
        <v>55058</v>
      </c>
      <c r="E47" s="46">
        <v>0</v>
      </c>
      <c r="F47" s="46">
        <v>0</v>
      </c>
      <c r="G47" s="46">
        <v>0</v>
      </c>
      <c r="H47" s="46">
        <v>0</v>
      </c>
      <c r="I47" s="46">
        <v>843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55901</v>
      </c>
      <c r="O47" s="47">
        <f t="shared" si="1"/>
        <v>22.450200803212851</v>
      </c>
      <c r="P47" s="9"/>
    </row>
    <row r="48" spans="1:16" ht="15.75">
      <c r="A48" s="29" t="s">
        <v>35</v>
      </c>
      <c r="B48" s="30"/>
      <c r="C48" s="31"/>
      <c r="D48" s="32">
        <f t="shared" ref="D48:M48" si="11">SUM(D49:D50)</f>
        <v>225000</v>
      </c>
      <c r="E48" s="32">
        <f t="shared" si="11"/>
        <v>0</v>
      </c>
      <c r="F48" s="32">
        <f t="shared" si="11"/>
        <v>0</v>
      </c>
      <c r="G48" s="32">
        <f t="shared" si="11"/>
        <v>0</v>
      </c>
      <c r="H48" s="32">
        <f t="shared" si="11"/>
        <v>0</v>
      </c>
      <c r="I48" s="32">
        <f t="shared" si="11"/>
        <v>811428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>SUM(D48:M48)</f>
        <v>1036428</v>
      </c>
      <c r="O48" s="45">
        <f t="shared" si="1"/>
        <v>416.23614457831326</v>
      </c>
      <c r="P48" s="9"/>
    </row>
    <row r="49" spans="1:119">
      <c r="A49" s="12"/>
      <c r="B49" s="25">
        <v>381</v>
      </c>
      <c r="C49" s="20" t="s">
        <v>51</v>
      </c>
      <c r="D49" s="46">
        <v>225000</v>
      </c>
      <c r="E49" s="46">
        <v>0</v>
      </c>
      <c r="F49" s="46">
        <v>0</v>
      </c>
      <c r="G49" s="46">
        <v>0</v>
      </c>
      <c r="H49" s="46">
        <v>0</v>
      </c>
      <c r="I49" s="46">
        <v>233075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458075</v>
      </c>
      <c r="O49" s="47">
        <f t="shared" si="1"/>
        <v>183.96586345381527</v>
      </c>
      <c r="P49" s="9"/>
    </row>
    <row r="50" spans="1:119" ht="15.75" thickBot="1">
      <c r="A50" s="12"/>
      <c r="B50" s="25">
        <v>389.7</v>
      </c>
      <c r="C50" s="20" t="s">
        <v>105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578353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578353</v>
      </c>
      <c r="O50" s="47">
        <f t="shared" si="1"/>
        <v>232.27028112449798</v>
      </c>
      <c r="P50" s="9"/>
    </row>
    <row r="51" spans="1:119" ht="16.5" thickBot="1">
      <c r="A51" s="14" t="s">
        <v>43</v>
      </c>
      <c r="B51" s="23"/>
      <c r="C51" s="22"/>
      <c r="D51" s="15">
        <f t="shared" ref="D51:M51" si="12">SUM(D5,D15,D18,D27,D38,D40,D48)</f>
        <v>2887682</v>
      </c>
      <c r="E51" s="15">
        <f t="shared" si="12"/>
        <v>16653</v>
      </c>
      <c r="F51" s="15">
        <f t="shared" si="12"/>
        <v>0</v>
      </c>
      <c r="G51" s="15">
        <f t="shared" si="12"/>
        <v>0</v>
      </c>
      <c r="H51" s="15">
        <f t="shared" si="12"/>
        <v>0</v>
      </c>
      <c r="I51" s="15">
        <f t="shared" si="12"/>
        <v>6140413</v>
      </c>
      <c r="J51" s="15">
        <f t="shared" si="12"/>
        <v>0</v>
      </c>
      <c r="K51" s="15">
        <f t="shared" si="12"/>
        <v>368903</v>
      </c>
      <c r="L51" s="15">
        <f t="shared" si="12"/>
        <v>0</v>
      </c>
      <c r="M51" s="15">
        <f t="shared" si="12"/>
        <v>0</v>
      </c>
      <c r="N51" s="15">
        <f>SUM(D51:M51)</f>
        <v>9413651</v>
      </c>
      <c r="O51" s="38">
        <f t="shared" si="1"/>
        <v>3780.5827309236947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127</v>
      </c>
      <c r="M53" s="48"/>
      <c r="N53" s="48"/>
      <c r="O53" s="43">
        <v>2490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53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58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54</v>
      </c>
      <c r="F4" s="34" t="s">
        <v>55</v>
      </c>
      <c r="G4" s="34" t="s">
        <v>56</v>
      </c>
      <c r="H4" s="34" t="s">
        <v>5</v>
      </c>
      <c r="I4" s="34" t="s">
        <v>6</v>
      </c>
      <c r="J4" s="35" t="s">
        <v>57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1491482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1491482</v>
      </c>
      <c r="O5" s="33">
        <f t="shared" ref="O5:O50" si="1">(N5/O$52)</f>
        <v>606.54005693371289</v>
      </c>
      <c r="P5" s="6"/>
    </row>
    <row r="6" spans="1:133">
      <c r="A6" s="12"/>
      <c r="B6" s="25">
        <v>311</v>
      </c>
      <c r="C6" s="20" t="s">
        <v>2</v>
      </c>
      <c r="D6" s="46">
        <v>559415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559415</v>
      </c>
      <c r="O6" s="47">
        <f t="shared" si="1"/>
        <v>227.49694997966654</v>
      </c>
      <c r="P6" s="9"/>
    </row>
    <row r="7" spans="1:133">
      <c r="A7" s="12"/>
      <c r="B7" s="25">
        <v>312.10000000000002</v>
      </c>
      <c r="C7" s="20" t="s">
        <v>10</v>
      </c>
      <c r="D7" s="46">
        <v>109591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109591</v>
      </c>
      <c r="O7" s="47">
        <f t="shared" si="1"/>
        <v>44.567303782025213</v>
      </c>
      <c r="P7" s="9"/>
    </row>
    <row r="8" spans="1:133">
      <c r="A8" s="12"/>
      <c r="B8" s="25">
        <v>312.3</v>
      </c>
      <c r="C8" s="20" t="s">
        <v>11</v>
      </c>
      <c r="D8" s="46">
        <v>19802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19802</v>
      </c>
      <c r="O8" s="47">
        <f t="shared" si="1"/>
        <v>8.0528670191134601</v>
      </c>
      <c r="P8" s="9"/>
    </row>
    <row r="9" spans="1:133">
      <c r="A9" s="12"/>
      <c r="B9" s="25">
        <v>312.60000000000002</v>
      </c>
      <c r="C9" s="20" t="s">
        <v>12</v>
      </c>
      <c r="D9" s="46">
        <v>291087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291087</v>
      </c>
      <c r="O9" s="47">
        <f t="shared" si="1"/>
        <v>118.37616917446117</v>
      </c>
      <c r="P9" s="9"/>
    </row>
    <row r="10" spans="1:133">
      <c r="A10" s="12"/>
      <c r="B10" s="25">
        <v>314.10000000000002</v>
      </c>
      <c r="C10" s="20" t="s">
        <v>13</v>
      </c>
      <c r="D10" s="46">
        <v>159352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159352</v>
      </c>
      <c r="O10" s="47">
        <f t="shared" si="1"/>
        <v>64.803578690524603</v>
      </c>
      <c r="P10" s="9"/>
    </row>
    <row r="11" spans="1:133">
      <c r="A11" s="12"/>
      <c r="B11" s="25">
        <v>314.39999999999998</v>
      </c>
      <c r="C11" s="20" t="s">
        <v>65</v>
      </c>
      <c r="D11" s="46">
        <v>39136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39136</v>
      </c>
      <c r="O11" s="47">
        <f t="shared" si="1"/>
        <v>15.915412769418463</v>
      </c>
      <c r="P11" s="9"/>
    </row>
    <row r="12" spans="1:133">
      <c r="A12" s="12"/>
      <c r="B12" s="25">
        <v>314.89999999999998</v>
      </c>
      <c r="C12" s="20" t="s">
        <v>15</v>
      </c>
      <c r="D12" s="46">
        <v>198185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198185</v>
      </c>
      <c r="O12" s="47">
        <f t="shared" si="1"/>
        <v>80.595770638470924</v>
      </c>
      <c r="P12" s="9"/>
    </row>
    <row r="13" spans="1:133">
      <c r="A13" s="12"/>
      <c r="B13" s="25">
        <v>315</v>
      </c>
      <c r="C13" s="20" t="s">
        <v>93</v>
      </c>
      <c r="D13" s="46">
        <v>99017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99017</v>
      </c>
      <c r="O13" s="47">
        <f t="shared" si="1"/>
        <v>40.267181781211875</v>
      </c>
      <c r="P13" s="9"/>
    </row>
    <row r="14" spans="1:133">
      <c r="A14" s="12"/>
      <c r="B14" s="25">
        <v>316</v>
      </c>
      <c r="C14" s="20" t="s">
        <v>94</v>
      </c>
      <c r="D14" s="46">
        <v>15897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15897</v>
      </c>
      <c r="O14" s="47">
        <f t="shared" si="1"/>
        <v>6.4648230988206592</v>
      </c>
      <c r="P14" s="9"/>
    </row>
    <row r="15" spans="1:133" ht="15.75">
      <c r="A15" s="29" t="s">
        <v>18</v>
      </c>
      <c r="B15" s="30"/>
      <c r="C15" s="31"/>
      <c r="D15" s="32">
        <f t="shared" ref="D15:M15" si="3">SUM(D16:D17)</f>
        <v>201661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201661</v>
      </c>
      <c r="O15" s="45">
        <f t="shared" si="1"/>
        <v>82.009353395689303</v>
      </c>
      <c r="P15" s="10"/>
    </row>
    <row r="16" spans="1:133">
      <c r="A16" s="12"/>
      <c r="B16" s="25">
        <v>322</v>
      </c>
      <c r="C16" s="20" t="s">
        <v>0</v>
      </c>
      <c r="D16" s="46">
        <v>47491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47491</v>
      </c>
      <c r="O16" s="47">
        <f t="shared" si="1"/>
        <v>19.313135420902807</v>
      </c>
      <c r="P16" s="9"/>
    </row>
    <row r="17" spans="1:16">
      <c r="A17" s="12"/>
      <c r="B17" s="25">
        <v>323.10000000000002</v>
      </c>
      <c r="C17" s="20" t="s">
        <v>19</v>
      </c>
      <c r="D17" s="46">
        <v>154170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154170</v>
      </c>
      <c r="O17" s="47">
        <f t="shared" si="1"/>
        <v>62.696217974786499</v>
      </c>
      <c r="P17" s="9"/>
    </row>
    <row r="18" spans="1:16" ht="15.75">
      <c r="A18" s="29" t="s">
        <v>21</v>
      </c>
      <c r="B18" s="30"/>
      <c r="C18" s="31"/>
      <c r="D18" s="32">
        <f t="shared" ref="D18:M18" si="4">SUM(D19:D25)</f>
        <v>263060</v>
      </c>
      <c r="E18" s="32">
        <f t="shared" si="4"/>
        <v>0</v>
      </c>
      <c r="F18" s="32">
        <f t="shared" si="4"/>
        <v>0</v>
      </c>
      <c r="G18" s="32">
        <f t="shared" si="4"/>
        <v>0</v>
      </c>
      <c r="H18" s="32">
        <f t="shared" si="4"/>
        <v>0</v>
      </c>
      <c r="I18" s="32">
        <f t="shared" si="4"/>
        <v>24318</v>
      </c>
      <c r="J18" s="32">
        <f t="shared" si="4"/>
        <v>0</v>
      </c>
      <c r="K18" s="32">
        <f t="shared" si="4"/>
        <v>0</v>
      </c>
      <c r="L18" s="32">
        <f t="shared" si="4"/>
        <v>0</v>
      </c>
      <c r="M18" s="32">
        <f t="shared" si="4"/>
        <v>0</v>
      </c>
      <c r="N18" s="44">
        <f>SUM(D18:M18)</f>
        <v>287378</v>
      </c>
      <c r="O18" s="45">
        <f t="shared" si="1"/>
        <v>116.86783245221635</v>
      </c>
      <c r="P18" s="10"/>
    </row>
    <row r="19" spans="1:16">
      <c r="A19" s="12"/>
      <c r="B19" s="25">
        <v>334.9</v>
      </c>
      <c r="C19" s="20" t="s">
        <v>122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22376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22376</v>
      </c>
      <c r="O19" s="47">
        <f t="shared" si="1"/>
        <v>9.0996339975599838</v>
      </c>
      <c r="P19" s="9"/>
    </row>
    <row r="20" spans="1:16">
      <c r="A20" s="12"/>
      <c r="B20" s="25">
        <v>335.12</v>
      </c>
      <c r="C20" s="20" t="s">
        <v>95</v>
      </c>
      <c r="D20" s="46">
        <v>87720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87720</v>
      </c>
      <c r="O20" s="47">
        <f t="shared" si="1"/>
        <v>35.673037820252134</v>
      </c>
      <c r="P20" s="9"/>
    </row>
    <row r="21" spans="1:16">
      <c r="A21" s="12"/>
      <c r="B21" s="25">
        <v>335.14</v>
      </c>
      <c r="C21" s="20" t="s">
        <v>96</v>
      </c>
      <c r="D21" s="46">
        <v>7383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7383</v>
      </c>
      <c r="O21" s="47">
        <f t="shared" si="1"/>
        <v>3.002440016266775</v>
      </c>
      <c r="P21" s="9"/>
    </row>
    <row r="22" spans="1:16">
      <c r="A22" s="12"/>
      <c r="B22" s="25">
        <v>335.15</v>
      </c>
      <c r="C22" s="20" t="s">
        <v>97</v>
      </c>
      <c r="D22" s="46">
        <v>2133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2133</v>
      </c>
      <c r="O22" s="47">
        <f t="shared" si="1"/>
        <v>0.86742578283855221</v>
      </c>
      <c r="P22" s="9"/>
    </row>
    <row r="23" spans="1:16">
      <c r="A23" s="12"/>
      <c r="B23" s="25">
        <v>335.18</v>
      </c>
      <c r="C23" s="20" t="s">
        <v>98</v>
      </c>
      <c r="D23" s="46">
        <v>152253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152253</v>
      </c>
      <c r="O23" s="47">
        <f t="shared" si="1"/>
        <v>61.916632777551847</v>
      </c>
      <c r="P23" s="9"/>
    </row>
    <row r="24" spans="1:16">
      <c r="A24" s="12"/>
      <c r="B24" s="25">
        <v>335.19</v>
      </c>
      <c r="C24" s="20" t="s">
        <v>99</v>
      </c>
      <c r="D24" s="46">
        <v>12737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12737</v>
      </c>
      <c r="O24" s="47">
        <f t="shared" si="1"/>
        <v>5.1797478649857664</v>
      </c>
      <c r="P24" s="9"/>
    </row>
    <row r="25" spans="1:16">
      <c r="A25" s="12"/>
      <c r="B25" s="25">
        <v>337.1</v>
      </c>
      <c r="C25" s="20" t="s">
        <v>118</v>
      </c>
      <c r="D25" s="46">
        <v>834</v>
      </c>
      <c r="E25" s="46">
        <v>0</v>
      </c>
      <c r="F25" s="46">
        <v>0</v>
      </c>
      <c r="G25" s="46">
        <v>0</v>
      </c>
      <c r="H25" s="46">
        <v>0</v>
      </c>
      <c r="I25" s="46">
        <v>1942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2776</v>
      </c>
      <c r="O25" s="47">
        <f t="shared" si="1"/>
        <v>1.1289141927612851</v>
      </c>
      <c r="P25" s="9"/>
    </row>
    <row r="26" spans="1:16" ht="15.75">
      <c r="A26" s="29" t="s">
        <v>33</v>
      </c>
      <c r="B26" s="30"/>
      <c r="C26" s="31"/>
      <c r="D26" s="32">
        <f t="shared" ref="D26:M26" si="6">SUM(D27:D35)</f>
        <v>57122</v>
      </c>
      <c r="E26" s="32">
        <f t="shared" si="6"/>
        <v>10867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5079424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5147413</v>
      </c>
      <c r="O26" s="45">
        <f t="shared" si="1"/>
        <v>2093.2952419682797</v>
      </c>
      <c r="P26" s="10"/>
    </row>
    <row r="27" spans="1:16">
      <c r="A27" s="12"/>
      <c r="B27" s="25">
        <v>341.9</v>
      </c>
      <c r="C27" s="20" t="s">
        <v>100</v>
      </c>
      <c r="D27" s="46">
        <v>1857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5" si="7">SUM(D27:M27)</f>
        <v>1857</v>
      </c>
      <c r="O27" s="47">
        <f t="shared" si="1"/>
        <v>0.75518503456689712</v>
      </c>
      <c r="P27" s="9"/>
    </row>
    <row r="28" spans="1:16">
      <c r="A28" s="12"/>
      <c r="B28" s="25">
        <v>343.1</v>
      </c>
      <c r="C28" s="20" t="s">
        <v>36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3066573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3066573</v>
      </c>
      <c r="O28" s="47">
        <f t="shared" si="1"/>
        <v>1247.0813338755593</v>
      </c>
      <c r="P28" s="9"/>
    </row>
    <row r="29" spans="1:16">
      <c r="A29" s="12"/>
      <c r="B29" s="25">
        <v>343.3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676249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676249</v>
      </c>
      <c r="O29" s="47">
        <f t="shared" si="1"/>
        <v>275.0097600650671</v>
      </c>
      <c r="P29" s="9"/>
    </row>
    <row r="30" spans="1:16">
      <c r="A30" s="12"/>
      <c r="B30" s="25">
        <v>343.4</v>
      </c>
      <c r="C30" s="20" t="s">
        <v>38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546656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546656</v>
      </c>
      <c r="O30" s="47">
        <f t="shared" si="1"/>
        <v>222.30825538836925</v>
      </c>
      <c r="P30" s="9"/>
    </row>
    <row r="31" spans="1:16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789946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789946</v>
      </c>
      <c r="O31" s="47">
        <f t="shared" si="1"/>
        <v>321.24684831232207</v>
      </c>
      <c r="P31" s="9"/>
    </row>
    <row r="32" spans="1:16">
      <c r="A32" s="12"/>
      <c r="B32" s="25">
        <v>343.8</v>
      </c>
      <c r="C32" s="20" t="s">
        <v>88</v>
      </c>
      <c r="D32" s="46">
        <v>0</v>
      </c>
      <c r="E32" s="46">
        <v>10867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10867</v>
      </c>
      <c r="O32" s="47">
        <f t="shared" si="1"/>
        <v>4.4192761285075237</v>
      </c>
      <c r="P32" s="9"/>
    </row>
    <row r="33" spans="1:16">
      <c r="A33" s="12"/>
      <c r="B33" s="25">
        <v>347.2</v>
      </c>
      <c r="C33" s="20" t="s">
        <v>89</v>
      </c>
      <c r="D33" s="46">
        <v>8480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8480</v>
      </c>
      <c r="O33" s="47">
        <f t="shared" si="1"/>
        <v>3.4485563237088246</v>
      </c>
      <c r="P33" s="9"/>
    </row>
    <row r="34" spans="1:16">
      <c r="A34" s="12"/>
      <c r="B34" s="25">
        <v>347.4</v>
      </c>
      <c r="C34" s="20" t="s">
        <v>42</v>
      </c>
      <c r="D34" s="46">
        <v>20642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20642</v>
      </c>
      <c r="O34" s="47">
        <f t="shared" si="1"/>
        <v>8.3944692964619758</v>
      </c>
      <c r="P34" s="9"/>
    </row>
    <row r="35" spans="1:16">
      <c r="A35" s="12"/>
      <c r="B35" s="25">
        <v>347.9</v>
      </c>
      <c r="C35" s="20" t="s">
        <v>79</v>
      </c>
      <c r="D35" s="46">
        <v>26143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26143</v>
      </c>
      <c r="O35" s="47">
        <f t="shared" si="1"/>
        <v>10.631557543716958</v>
      </c>
      <c r="P35" s="9"/>
    </row>
    <row r="36" spans="1:16" ht="15.75">
      <c r="A36" s="29" t="s">
        <v>34</v>
      </c>
      <c r="B36" s="30"/>
      <c r="C36" s="31"/>
      <c r="D36" s="32">
        <f t="shared" ref="D36:M36" si="8">SUM(D37:D37)</f>
        <v>22832</v>
      </c>
      <c r="E36" s="32">
        <f t="shared" si="8"/>
        <v>0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>SUM(D36:M36)</f>
        <v>22832</v>
      </c>
      <c r="O36" s="45">
        <f t="shared" si="1"/>
        <v>9.2850752338348919</v>
      </c>
      <c r="P36" s="10"/>
    </row>
    <row r="37" spans="1:16">
      <c r="A37" s="13"/>
      <c r="B37" s="39">
        <v>351.9</v>
      </c>
      <c r="C37" s="21" t="s">
        <v>101</v>
      </c>
      <c r="D37" s="46">
        <v>22832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22832</v>
      </c>
      <c r="O37" s="47">
        <f t="shared" si="1"/>
        <v>9.2850752338348919</v>
      </c>
      <c r="P37" s="9"/>
    </row>
    <row r="38" spans="1:16" ht="15.75">
      <c r="A38" s="29" t="s">
        <v>3</v>
      </c>
      <c r="B38" s="30"/>
      <c r="C38" s="31"/>
      <c r="D38" s="32">
        <f t="shared" ref="D38:M38" si="9">SUM(D39:D46)</f>
        <v>677194</v>
      </c>
      <c r="E38" s="32">
        <f t="shared" si="9"/>
        <v>3809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7462</v>
      </c>
      <c r="J38" s="32">
        <f t="shared" si="9"/>
        <v>0</v>
      </c>
      <c r="K38" s="32">
        <f t="shared" si="9"/>
        <v>146529</v>
      </c>
      <c r="L38" s="32">
        <f t="shared" si="9"/>
        <v>0</v>
      </c>
      <c r="M38" s="32">
        <f t="shared" si="9"/>
        <v>0</v>
      </c>
      <c r="N38" s="32">
        <f>SUM(D38:M38)</f>
        <v>834994</v>
      </c>
      <c r="O38" s="45">
        <f t="shared" si="1"/>
        <v>339.56649044326963</v>
      </c>
      <c r="P38" s="10"/>
    </row>
    <row r="39" spans="1:16">
      <c r="A39" s="12"/>
      <c r="B39" s="25">
        <v>361.1</v>
      </c>
      <c r="C39" s="20" t="s">
        <v>46</v>
      </c>
      <c r="D39" s="46">
        <v>450</v>
      </c>
      <c r="E39" s="46">
        <v>3809</v>
      </c>
      <c r="F39" s="46">
        <v>0</v>
      </c>
      <c r="G39" s="46">
        <v>0</v>
      </c>
      <c r="H39" s="46">
        <v>0</v>
      </c>
      <c r="I39" s="46">
        <v>3326</v>
      </c>
      <c r="J39" s="46">
        <v>0</v>
      </c>
      <c r="K39" s="46">
        <v>39906</v>
      </c>
      <c r="L39" s="46">
        <v>0</v>
      </c>
      <c r="M39" s="46">
        <v>0</v>
      </c>
      <c r="N39" s="46">
        <f>SUM(D39:M39)</f>
        <v>47491</v>
      </c>
      <c r="O39" s="47">
        <f t="shared" si="1"/>
        <v>19.313135420902807</v>
      </c>
      <c r="P39" s="9"/>
    </row>
    <row r="40" spans="1:16">
      <c r="A40" s="12"/>
      <c r="B40" s="25">
        <v>361.4</v>
      </c>
      <c r="C40" s="20" t="s">
        <v>102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-64608</v>
      </c>
      <c r="L40" s="46">
        <v>0</v>
      </c>
      <c r="M40" s="46">
        <v>0</v>
      </c>
      <c r="N40" s="46">
        <f t="shared" ref="N40:N46" si="10">SUM(D40:M40)</f>
        <v>-64608</v>
      </c>
      <c r="O40" s="47">
        <f t="shared" si="1"/>
        <v>-26.274095160634403</v>
      </c>
      <c r="P40" s="9"/>
    </row>
    <row r="41" spans="1:16">
      <c r="A41" s="12"/>
      <c r="B41" s="25">
        <v>362</v>
      </c>
      <c r="C41" s="20" t="s">
        <v>48</v>
      </c>
      <c r="D41" s="46">
        <v>34115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34115</v>
      </c>
      <c r="O41" s="47">
        <f t="shared" si="1"/>
        <v>13.87352582350549</v>
      </c>
      <c r="P41" s="9"/>
    </row>
    <row r="42" spans="1:16">
      <c r="A42" s="12"/>
      <c r="B42" s="25">
        <v>364</v>
      </c>
      <c r="C42" s="20" t="s">
        <v>103</v>
      </c>
      <c r="D42" s="46">
        <v>234550</v>
      </c>
      <c r="E42" s="46">
        <v>0</v>
      </c>
      <c r="F42" s="46">
        <v>0</v>
      </c>
      <c r="G42" s="46">
        <v>0</v>
      </c>
      <c r="H42" s="46">
        <v>0</v>
      </c>
      <c r="I42" s="46">
        <v>1580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236130</v>
      </c>
      <c r="O42" s="47">
        <f t="shared" si="1"/>
        <v>96.026840178934521</v>
      </c>
      <c r="P42" s="9"/>
    </row>
    <row r="43" spans="1:16">
      <c r="A43" s="12"/>
      <c r="B43" s="25">
        <v>366</v>
      </c>
      <c r="C43" s="20" t="s">
        <v>104</v>
      </c>
      <c r="D43" s="46">
        <v>406726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406726</v>
      </c>
      <c r="O43" s="47">
        <f t="shared" si="1"/>
        <v>165.4030093533957</v>
      </c>
      <c r="P43" s="9"/>
    </row>
    <row r="44" spans="1:16">
      <c r="A44" s="12"/>
      <c r="B44" s="25">
        <v>368</v>
      </c>
      <c r="C44" s="20" t="s">
        <v>49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171231</v>
      </c>
      <c r="L44" s="46">
        <v>0</v>
      </c>
      <c r="M44" s="46">
        <v>0</v>
      </c>
      <c r="N44" s="46">
        <f t="shared" si="10"/>
        <v>171231</v>
      </c>
      <c r="O44" s="47">
        <f t="shared" si="1"/>
        <v>69.634404229361536</v>
      </c>
      <c r="P44" s="9"/>
    </row>
    <row r="45" spans="1:16">
      <c r="A45" s="12"/>
      <c r="B45" s="25">
        <v>369.3</v>
      </c>
      <c r="C45" s="20" t="s">
        <v>83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2556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2556</v>
      </c>
      <c r="O45" s="47">
        <f t="shared" si="1"/>
        <v>1.0394469296461977</v>
      </c>
      <c r="P45" s="9"/>
    </row>
    <row r="46" spans="1:16">
      <c r="A46" s="12"/>
      <c r="B46" s="25">
        <v>369.9</v>
      </c>
      <c r="C46" s="20" t="s">
        <v>50</v>
      </c>
      <c r="D46" s="46">
        <v>1353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1353</v>
      </c>
      <c r="O46" s="47">
        <f t="shared" si="1"/>
        <v>0.55022366815778767</v>
      </c>
      <c r="P46" s="9"/>
    </row>
    <row r="47" spans="1:16" ht="15.75">
      <c r="A47" s="29" t="s">
        <v>35</v>
      </c>
      <c r="B47" s="30"/>
      <c r="C47" s="31"/>
      <c r="D47" s="32">
        <f t="shared" ref="D47:M47" si="11">SUM(D48:D49)</f>
        <v>225000</v>
      </c>
      <c r="E47" s="32">
        <f t="shared" si="11"/>
        <v>0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105868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>SUM(D47:M47)</f>
        <v>330868</v>
      </c>
      <c r="O47" s="45">
        <f t="shared" si="1"/>
        <v>134.55388369255795</v>
      </c>
      <c r="P47" s="9"/>
    </row>
    <row r="48" spans="1:16">
      <c r="A48" s="12"/>
      <c r="B48" s="25">
        <v>381</v>
      </c>
      <c r="C48" s="20" t="s">
        <v>51</v>
      </c>
      <c r="D48" s="46">
        <v>225000</v>
      </c>
      <c r="E48" s="46">
        <v>0</v>
      </c>
      <c r="F48" s="46">
        <v>0</v>
      </c>
      <c r="G48" s="46">
        <v>0</v>
      </c>
      <c r="H48" s="46">
        <v>0</v>
      </c>
      <c r="I48" s="46">
        <v>43501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268501</v>
      </c>
      <c r="O48" s="47">
        <f t="shared" si="1"/>
        <v>109.19113460756405</v>
      </c>
      <c r="P48" s="9"/>
    </row>
    <row r="49" spans="1:119" ht="15.75" thickBot="1">
      <c r="A49" s="12"/>
      <c r="B49" s="25">
        <v>389.8</v>
      </c>
      <c r="C49" s="20" t="s">
        <v>119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62367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62367</v>
      </c>
      <c r="O49" s="47">
        <f t="shared" si="1"/>
        <v>25.362749084993901</v>
      </c>
      <c r="P49" s="9"/>
    </row>
    <row r="50" spans="1:119" ht="16.5" thickBot="1">
      <c r="A50" s="14" t="s">
        <v>43</v>
      </c>
      <c r="B50" s="23"/>
      <c r="C50" s="22"/>
      <c r="D50" s="15">
        <f t="shared" ref="D50:M50" si="12">SUM(D5,D15,D18,D26,D36,D38,D47)</f>
        <v>2938351</v>
      </c>
      <c r="E50" s="15">
        <f t="shared" si="12"/>
        <v>14676</v>
      </c>
      <c r="F50" s="15">
        <f t="shared" si="12"/>
        <v>0</v>
      </c>
      <c r="G50" s="15">
        <f t="shared" si="12"/>
        <v>0</v>
      </c>
      <c r="H50" s="15">
        <f t="shared" si="12"/>
        <v>0</v>
      </c>
      <c r="I50" s="15">
        <f t="shared" si="12"/>
        <v>5217072</v>
      </c>
      <c r="J50" s="15">
        <f t="shared" si="12"/>
        <v>0</v>
      </c>
      <c r="K50" s="15">
        <f t="shared" si="12"/>
        <v>146529</v>
      </c>
      <c r="L50" s="15">
        <f t="shared" si="12"/>
        <v>0</v>
      </c>
      <c r="M50" s="15">
        <f t="shared" si="12"/>
        <v>0</v>
      </c>
      <c r="N50" s="15">
        <f>SUM(D50:M50)</f>
        <v>8316628</v>
      </c>
      <c r="O50" s="38">
        <f t="shared" si="1"/>
        <v>3382.1179341195607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123</v>
      </c>
      <c r="M52" s="48"/>
      <c r="N52" s="48"/>
      <c r="O52" s="43">
        <v>2459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  <vt:lpstr>'2023'!Print_Titles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2024-05-16T20:55:10Z</cp:lastPrinted>
  <dcterms:created xsi:type="dcterms:W3CDTF">2000-08-31T21:26:31Z</dcterms:created>
  <dcterms:modified xsi:type="dcterms:W3CDTF">2024-05-16T20:55:14Z</dcterms:modified>
</cp:coreProperties>
</file>