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'2007'!$A$1:$O$33</definedName>
    <definedName name="_xlnm.Print_Area" localSheetId="14">'2008'!$A$1:$O$32</definedName>
    <definedName name="_xlnm.Print_Area" localSheetId="13">'2009'!$A$1:$O$30</definedName>
    <definedName name="_xlnm.Print_Area" localSheetId="12">'2010'!$A$1:$O$31</definedName>
    <definedName name="_xlnm.Print_Area" localSheetId="11">'2011'!$A$1:$O$31</definedName>
    <definedName name="_xlnm.Print_Area" localSheetId="10">'2012'!$A$1:$O$34</definedName>
    <definedName name="_xlnm.Print_Area" localSheetId="9">'2013'!$A$1:$O$32</definedName>
    <definedName name="_xlnm.Print_Area" localSheetId="8">'2014'!$A$1:$O$32</definedName>
    <definedName name="_xlnm.Print_Area" localSheetId="7">'2015'!$A$1:$O$32</definedName>
    <definedName name="_xlnm.Print_Area" localSheetId="6">'2016'!$A$1:$O$33</definedName>
    <definedName name="_xlnm.Print_Area" localSheetId="5">'2017'!$A$1:$O$33</definedName>
    <definedName name="_xlnm.Print_Area" localSheetId="4">'2018'!$A$1:$O$33</definedName>
    <definedName name="_xlnm.Print_Area" localSheetId="3">'2019'!$A$1:$O$34</definedName>
    <definedName name="_xlnm.Print_Area" localSheetId="2">'2020'!$A$1:$O$33</definedName>
    <definedName name="_xlnm.Print_Area" localSheetId="1">'2021'!$A$1:$P$33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 l="1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4" i="48"/>
  <c r="P24" i="48" s="1"/>
  <c r="O22" i="48"/>
  <c r="P22" i="48" s="1"/>
  <c r="O20" i="48"/>
  <c r="P20" i="48" s="1"/>
  <c r="O15" i="48"/>
  <c r="P15" i="48" s="1"/>
  <c r="O10" i="48"/>
  <c r="P10" i="48" s="1"/>
  <c r="O5" i="48"/>
  <c r="P5" i="48" s="1"/>
  <c r="H29" i="47"/>
  <c r="L29" i="47"/>
  <c r="O28" i="47"/>
  <c r="P28" i="47"/>
  <c r="N27" i="47"/>
  <c r="M27" i="47"/>
  <c r="L27" i="47"/>
  <c r="K27" i="47"/>
  <c r="J27" i="47"/>
  <c r="I27" i="47"/>
  <c r="H27" i="47"/>
  <c r="O27" i="47" s="1"/>
  <c r="P27" i="47" s="1"/>
  <c r="G27" i="47"/>
  <c r="F27" i="47"/>
  <c r="E27" i="47"/>
  <c r="D27" i="47"/>
  <c r="O26" i="47"/>
  <c r="P26" i="47"/>
  <c r="O25" i="47"/>
  <c r="P25" i="47"/>
  <c r="N24" i="47"/>
  <c r="M24" i="47"/>
  <c r="L24" i="47"/>
  <c r="K24" i="47"/>
  <c r="O24" i="47" s="1"/>
  <c r="P24" i="47" s="1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2" i="47" s="1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O20" i="47" s="1"/>
  <c r="P20" i="47" s="1"/>
  <c r="D20" i="47"/>
  <c r="O19" i="47"/>
  <c r="P19" i="47" s="1"/>
  <c r="O18" i="47"/>
  <c r="P18" i="47" s="1"/>
  <c r="O17" i="47"/>
  <c r="P17" i="47"/>
  <c r="O16" i="47"/>
  <c r="P16" i="47" s="1"/>
  <c r="N15" i="47"/>
  <c r="M15" i="47"/>
  <c r="L15" i="47"/>
  <c r="K15" i="47"/>
  <c r="J15" i="47"/>
  <c r="I15" i="47"/>
  <c r="H15" i="47"/>
  <c r="O15" i="47" s="1"/>
  <c r="P15" i="47" s="1"/>
  <c r="G15" i="47"/>
  <c r="F15" i="47"/>
  <c r="E15" i="47"/>
  <c r="D15" i="47"/>
  <c r="O14" i="47"/>
  <c r="P14" i="47" s="1"/>
  <c r="O13" i="47"/>
  <c r="P13" i="47"/>
  <c r="O12" i="47"/>
  <c r="P12" i="47" s="1"/>
  <c r="O11" i="47"/>
  <c r="P11" i="47"/>
  <c r="N10" i="47"/>
  <c r="M10" i="47"/>
  <c r="L10" i="47"/>
  <c r="K10" i="47"/>
  <c r="J10" i="47"/>
  <c r="I10" i="47"/>
  <c r="H10" i="47"/>
  <c r="G10" i="47"/>
  <c r="O10" i="47" s="1"/>
  <c r="P10" i="47" s="1"/>
  <c r="F10" i="47"/>
  <c r="E10" i="47"/>
  <c r="D10" i="47"/>
  <c r="O9" i="47"/>
  <c r="P9" i="47" s="1"/>
  <c r="O8" i="47"/>
  <c r="P8" i="47"/>
  <c r="O7" i="47"/>
  <c r="P7" i="47"/>
  <c r="O6" i="47"/>
  <c r="P6" i="47"/>
  <c r="N5" i="47"/>
  <c r="N29" i="47" s="1"/>
  <c r="M5" i="47"/>
  <c r="M29" i="47" s="1"/>
  <c r="L5" i="47"/>
  <c r="K5" i="47"/>
  <c r="K29" i="47" s="1"/>
  <c r="J5" i="47"/>
  <c r="J29" i="47" s="1"/>
  <c r="I5" i="47"/>
  <c r="I29" i="47" s="1"/>
  <c r="H5" i="47"/>
  <c r="G5" i="47"/>
  <c r="G29" i="47" s="1"/>
  <c r="F5" i="47"/>
  <c r="F29" i="47" s="1"/>
  <c r="E5" i="47"/>
  <c r="E29" i="47" s="1"/>
  <c r="D5" i="47"/>
  <c r="D29" i="47" s="1"/>
  <c r="F29" i="46"/>
  <c r="D15" i="46"/>
  <c r="N28" i="46"/>
  <c r="O28" i="46"/>
  <c r="M27" i="46"/>
  <c r="L27" i="46"/>
  <c r="K27" i="46"/>
  <c r="J27" i="46"/>
  <c r="I27" i="46"/>
  <c r="N27" i="46" s="1"/>
  <c r="O27" i="46" s="1"/>
  <c r="H27" i="46"/>
  <c r="G27" i="46"/>
  <c r="F27" i="46"/>
  <c r="E27" i="46"/>
  <c r="D27" i="46"/>
  <c r="N26" i="46"/>
  <c r="O26" i="46"/>
  <c r="N25" i="46"/>
  <c r="O25" i="46" s="1"/>
  <c r="M24" i="46"/>
  <c r="L24" i="46"/>
  <c r="K24" i="46"/>
  <c r="N24" i="46" s="1"/>
  <c r="O24" i="46" s="1"/>
  <c r="J24" i="46"/>
  <c r="I24" i="46"/>
  <c r="H24" i="46"/>
  <c r="G24" i="46"/>
  <c r="F24" i="46"/>
  <c r="E24" i="46"/>
  <c r="D24" i="46"/>
  <c r="N23" i="46"/>
  <c r="O23" i="46" s="1"/>
  <c r="M22" i="46"/>
  <c r="L22" i="46"/>
  <c r="K22" i="46"/>
  <c r="N22" i="46" s="1"/>
  <c r="O22" i="46" s="1"/>
  <c r="J22" i="46"/>
  <c r="I22" i="46"/>
  <c r="H22" i="46"/>
  <c r="G22" i="46"/>
  <c r="F22" i="46"/>
  <c r="E22" i="46"/>
  <c r="D22" i="46"/>
  <c r="N21" i="46"/>
  <c r="O21" i="46" s="1"/>
  <c r="M20" i="46"/>
  <c r="L20" i="46"/>
  <c r="K20" i="46"/>
  <c r="N20" i="46" s="1"/>
  <c r="O20" i="46" s="1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 s="1"/>
  <c r="N16" i="46"/>
  <c r="O16" i="46"/>
  <c r="M15" i="46"/>
  <c r="L15" i="46"/>
  <c r="K15" i="46"/>
  <c r="J15" i="46"/>
  <c r="I15" i="46"/>
  <c r="H15" i="46"/>
  <c r="G15" i="46"/>
  <c r="F15" i="46"/>
  <c r="E15" i="46"/>
  <c r="N15" i="46" s="1"/>
  <c r="O15" i="46" s="1"/>
  <c r="N14" i="46"/>
  <c r="O14" i="46"/>
  <c r="N13" i="46"/>
  <c r="O13" i="46" s="1"/>
  <c r="N12" i="46"/>
  <c r="O12" i="46" s="1"/>
  <c r="N11" i="46"/>
  <c r="O11" i="46"/>
  <c r="M10" i="46"/>
  <c r="L10" i="46"/>
  <c r="K10" i="46"/>
  <c r="J10" i="46"/>
  <c r="N10" i="46" s="1"/>
  <c r="O10" i="46" s="1"/>
  <c r="I10" i="46"/>
  <c r="H10" i="46"/>
  <c r="G10" i="46"/>
  <c r="F10" i="46"/>
  <c r="E10" i="46"/>
  <c r="D10" i="46"/>
  <c r="N9" i="46"/>
  <c r="O9" i="46"/>
  <c r="N8" i="46"/>
  <c r="O8" i="46" s="1"/>
  <c r="N7" i="46"/>
  <c r="O7" i="46"/>
  <c r="N6" i="46"/>
  <c r="O6" i="46"/>
  <c r="M5" i="46"/>
  <c r="M29" i="46" s="1"/>
  <c r="L5" i="46"/>
  <c r="L29" i="46" s="1"/>
  <c r="K5" i="46"/>
  <c r="K29" i="46" s="1"/>
  <c r="J5" i="46"/>
  <c r="I5" i="46"/>
  <c r="I29" i="46" s="1"/>
  <c r="H5" i="46"/>
  <c r="H29" i="46" s="1"/>
  <c r="G5" i="46"/>
  <c r="G29" i="46" s="1"/>
  <c r="F5" i="46"/>
  <c r="E5" i="46"/>
  <c r="E29" i="46" s="1"/>
  <c r="D5" i="46"/>
  <c r="N5" i="46" s="1"/>
  <c r="O5" i="46" s="1"/>
  <c r="N29" i="45"/>
  <c r="O29" i="45"/>
  <c r="M28" i="45"/>
  <c r="L28" i="45"/>
  <c r="K28" i="45"/>
  <c r="J28" i="45"/>
  <c r="I28" i="45"/>
  <c r="H28" i="45"/>
  <c r="G28" i="45"/>
  <c r="F28" i="45"/>
  <c r="N28" i="45" s="1"/>
  <c r="O28" i="45" s="1"/>
  <c r="E28" i="45"/>
  <c r="D28" i="45"/>
  <c r="N27" i="45"/>
  <c r="O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N22" i="45" s="1"/>
  <c r="O22" i="45" s="1"/>
  <c r="E22" i="45"/>
  <c r="D22" i="45"/>
  <c r="N21" i="45"/>
  <c r="O21" i="45" s="1"/>
  <c r="M20" i="45"/>
  <c r="L20" i="45"/>
  <c r="K20" i="45"/>
  <c r="J20" i="45"/>
  <c r="I20" i="45"/>
  <c r="H20" i="45"/>
  <c r="G20" i="45"/>
  <c r="F20" i="45"/>
  <c r="N20" i="45" s="1"/>
  <c r="O20" i="45" s="1"/>
  <c r="E20" i="45"/>
  <c r="D20" i="45"/>
  <c r="N19" i="45"/>
  <c r="O19" i="45" s="1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 s="1"/>
  <c r="N13" i="45"/>
  <c r="O13" i="45"/>
  <c r="N12" i="45"/>
  <c r="O12" i="45" s="1"/>
  <c r="N11" i="45"/>
  <c r="O11" i="45" s="1"/>
  <c r="M10" i="45"/>
  <c r="L10" i="45"/>
  <c r="K10" i="45"/>
  <c r="J10" i="45"/>
  <c r="I10" i="45"/>
  <c r="H10" i="45"/>
  <c r="G10" i="45"/>
  <c r="F10" i="45"/>
  <c r="N10" i="45" s="1"/>
  <c r="O10" i="45" s="1"/>
  <c r="E10" i="45"/>
  <c r="D10" i="45"/>
  <c r="N9" i="45"/>
  <c r="O9" i="45" s="1"/>
  <c r="N8" i="45"/>
  <c r="O8" i="45" s="1"/>
  <c r="N7" i="45"/>
  <c r="O7" i="45"/>
  <c r="N6" i="45"/>
  <c r="O6" i="45" s="1"/>
  <c r="M5" i="45"/>
  <c r="M30" i="45" s="1"/>
  <c r="L5" i="45"/>
  <c r="L30" i="45" s="1"/>
  <c r="K5" i="45"/>
  <c r="K30" i="45" s="1"/>
  <c r="J5" i="45"/>
  <c r="J30" i="45" s="1"/>
  <c r="I5" i="45"/>
  <c r="I30" i="45" s="1"/>
  <c r="H5" i="45"/>
  <c r="H30" i="45" s="1"/>
  <c r="G5" i="45"/>
  <c r="G30" i="45" s="1"/>
  <c r="F5" i="45"/>
  <c r="F30" i="45" s="1"/>
  <c r="E5" i="45"/>
  <c r="E30" i="45" s="1"/>
  <c r="D5" i="45"/>
  <c r="N5" i="45" s="1"/>
  <c r="O5" i="45" s="1"/>
  <c r="H29" i="44"/>
  <c r="N28" i="44"/>
  <c r="O28" i="44"/>
  <c r="M27" i="44"/>
  <c r="L27" i="44"/>
  <c r="K27" i="44"/>
  <c r="J27" i="44"/>
  <c r="N27" i="44" s="1"/>
  <c r="O27" i="44" s="1"/>
  <c r="I27" i="44"/>
  <c r="H27" i="44"/>
  <c r="G27" i="44"/>
  <c r="F27" i="44"/>
  <c r="E27" i="44"/>
  <c r="D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 s="1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N15" i="44" s="1"/>
  <c r="O15" i="44" s="1"/>
  <c r="E15" i="44"/>
  <c r="D15" i="44"/>
  <c r="N14" i="44"/>
  <c r="O14" i="44" s="1"/>
  <c r="N13" i="44"/>
  <c r="O13" i="44" s="1"/>
  <c r="N12" i="44"/>
  <c r="O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 s="1"/>
  <c r="N8" i="44"/>
  <c r="O8" i="44"/>
  <c r="N7" i="44"/>
  <c r="O7" i="44" s="1"/>
  <c r="N6" i="44"/>
  <c r="O6" i="44" s="1"/>
  <c r="M5" i="44"/>
  <c r="M29" i="44" s="1"/>
  <c r="L5" i="44"/>
  <c r="L29" i="44" s="1"/>
  <c r="K5" i="44"/>
  <c r="K29" i="44" s="1"/>
  <c r="J5" i="44"/>
  <c r="J29" i="44" s="1"/>
  <c r="I5" i="44"/>
  <c r="I29" i="44" s="1"/>
  <c r="H5" i="44"/>
  <c r="G5" i="44"/>
  <c r="G29" i="44" s="1"/>
  <c r="F5" i="44"/>
  <c r="F29" i="44" s="1"/>
  <c r="E5" i="44"/>
  <c r="E29" i="44" s="1"/>
  <c r="D5" i="44"/>
  <c r="D29" i="44" s="1"/>
  <c r="D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N24" i="43" s="1"/>
  <c r="O24" i="43" s="1"/>
  <c r="E24" i="43"/>
  <c r="D24" i="43"/>
  <c r="N23" i="43"/>
  <c r="O23" i="43" s="1"/>
  <c r="M22" i="43"/>
  <c r="L22" i="43"/>
  <c r="K22" i="43"/>
  <c r="J22" i="43"/>
  <c r="I22" i="43"/>
  <c r="H22" i="43"/>
  <c r="G22" i="43"/>
  <c r="F22" i="43"/>
  <c r="N22" i="43" s="1"/>
  <c r="O22" i="43" s="1"/>
  <c r="E22" i="43"/>
  <c r="D22" i="43"/>
  <c r="N21" i="43"/>
  <c r="O21" i="43" s="1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N13" i="43"/>
  <c r="O13" i="43"/>
  <c r="N12" i="43"/>
  <c r="O12" i="43" s="1"/>
  <c r="N11" i="43"/>
  <c r="O11" i="43" s="1"/>
  <c r="M10" i="43"/>
  <c r="L10" i="43"/>
  <c r="K10" i="43"/>
  <c r="J10" i="43"/>
  <c r="J29" i="43" s="1"/>
  <c r="I10" i="43"/>
  <c r="H10" i="43"/>
  <c r="G10" i="43"/>
  <c r="F10" i="43"/>
  <c r="N10" i="43" s="1"/>
  <c r="O10" i="43" s="1"/>
  <c r="E10" i="43"/>
  <c r="D10" i="43"/>
  <c r="N9" i="43"/>
  <c r="O9" i="43" s="1"/>
  <c r="N8" i="43"/>
  <c r="O8" i="43" s="1"/>
  <c r="N7" i="43"/>
  <c r="O7" i="43"/>
  <c r="N6" i="43"/>
  <c r="O6" i="43" s="1"/>
  <c r="M5" i="43"/>
  <c r="M29" i="43" s="1"/>
  <c r="L5" i="43"/>
  <c r="L29" i="43" s="1"/>
  <c r="K5" i="43"/>
  <c r="K29" i="43" s="1"/>
  <c r="J5" i="43"/>
  <c r="I5" i="43"/>
  <c r="I29" i="43" s="1"/>
  <c r="H5" i="43"/>
  <c r="H29" i="43" s="1"/>
  <c r="G5" i="43"/>
  <c r="G29" i="43" s="1"/>
  <c r="F5" i="43"/>
  <c r="F29" i="43" s="1"/>
  <c r="E5" i="43"/>
  <c r="E29" i="43" s="1"/>
  <c r="D5" i="43"/>
  <c r="N5" i="43" s="1"/>
  <c r="O5" i="43" s="1"/>
  <c r="H29" i="42"/>
  <c r="N28" i="42"/>
  <c r="O28" i="42"/>
  <c r="M27" i="42"/>
  <c r="L27" i="42"/>
  <c r="K27" i="42"/>
  <c r="J27" i="42"/>
  <c r="N27" i="42" s="1"/>
  <c r="O27" i="42" s="1"/>
  <c r="I27" i="42"/>
  <c r="H27" i="42"/>
  <c r="G27" i="42"/>
  <c r="F27" i="42"/>
  <c r="E27" i="42"/>
  <c r="D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 s="1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 s="1"/>
  <c r="N13" i="42"/>
  <c r="O13" i="42" s="1"/>
  <c r="N12" i="42"/>
  <c r="O12" i="42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10" i="42" s="1"/>
  <c r="O10" i="42" s="1"/>
  <c r="N9" i="42"/>
  <c r="O9" i="42" s="1"/>
  <c r="N8" i="42"/>
  <c r="O8" i="42"/>
  <c r="N7" i="42"/>
  <c r="O7" i="42" s="1"/>
  <c r="N6" i="42"/>
  <c r="O6" i="42" s="1"/>
  <c r="M5" i="42"/>
  <c r="M29" i="42" s="1"/>
  <c r="L5" i="42"/>
  <c r="L29" i="42" s="1"/>
  <c r="K5" i="42"/>
  <c r="K29" i="42" s="1"/>
  <c r="J5" i="42"/>
  <c r="J29" i="42" s="1"/>
  <c r="I5" i="42"/>
  <c r="I29" i="42" s="1"/>
  <c r="H5" i="42"/>
  <c r="G5" i="42"/>
  <c r="G29" i="42" s="1"/>
  <c r="F5" i="42"/>
  <c r="N5" i="42" s="1"/>
  <c r="O5" i="42" s="1"/>
  <c r="E5" i="42"/>
  <c r="E29" i="42" s="1"/>
  <c r="D5" i="42"/>
  <c r="D29" i="42" s="1"/>
  <c r="J29" i="41"/>
  <c r="D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 s="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N22" i="41" s="1"/>
  <c r="O22" i="41" s="1"/>
  <c r="E22" i="41"/>
  <c r="D22" i="41"/>
  <c r="N21" i="41"/>
  <c r="O21" i="41" s="1"/>
  <c r="M20" i="41"/>
  <c r="L20" i="41"/>
  <c r="K20" i="41"/>
  <c r="J20" i="41"/>
  <c r="I20" i="41"/>
  <c r="H20" i="41"/>
  <c r="G20" i="41"/>
  <c r="F20" i="41"/>
  <c r="N20" i="41" s="1"/>
  <c r="O20" i="41" s="1"/>
  <c r="E20" i="41"/>
  <c r="D20" i="4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N10" i="41" s="1"/>
  <c r="O10" i="41" s="1"/>
  <c r="E10" i="41"/>
  <c r="D10" i="41"/>
  <c r="N9" i="41"/>
  <c r="O9" i="41" s="1"/>
  <c r="N8" i="41"/>
  <c r="O8" i="41" s="1"/>
  <c r="N7" i="41"/>
  <c r="O7" i="41"/>
  <c r="N6" i="41"/>
  <c r="O6" i="41" s="1"/>
  <c r="M5" i="41"/>
  <c r="M29" i="41" s="1"/>
  <c r="L5" i="41"/>
  <c r="L29" i="41" s="1"/>
  <c r="K5" i="41"/>
  <c r="K29" i="41" s="1"/>
  <c r="J5" i="41"/>
  <c r="I5" i="41"/>
  <c r="I29" i="41" s="1"/>
  <c r="H5" i="41"/>
  <c r="H29" i="41" s="1"/>
  <c r="G5" i="41"/>
  <c r="G29" i="41" s="1"/>
  <c r="F5" i="41"/>
  <c r="F29" i="41" s="1"/>
  <c r="E5" i="41"/>
  <c r="E29" i="41" s="1"/>
  <c r="D5" i="41"/>
  <c r="N5" i="41" s="1"/>
  <c r="O5" i="41" s="1"/>
  <c r="H28" i="40"/>
  <c r="N27" i="40"/>
  <c r="O27" i="40"/>
  <c r="M26" i="40"/>
  <c r="L26" i="40"/>
  <c r="K26" i="40"/>
  <c r="J26" i="40"/>
  <c r="N26" i="40" s="1"/>
  <c r="O26" i="40" s="1"/>
  <c r="I26" i="40"/>
  <c r="H26" i="40"/>
  <c r="G26" i="40"/>
  <c r="F26" i="40"/>
  <c r="E26" i="40"/>
  <c r="D26" i="40"/>
  <c r="N25" i="40"/>
  <c r="O25" i="40"/>
  <c r="M24" i="40"/>
  <c r="L24" i="40"/>
  <c r="K24" i="40"/>
  <c r="J24" i="40"/>
  <c r="N24" i="40" s="1"/>
  <c r="O24" i="40" s="1"/>
  <c r="I24" i="40"/>
  <c r="H24" i="40"/>
  <c r="G24" i="40"/>
  <c r="F24" i="40"/>
  <c r="E24" i="40"/>
  <c r="D24" i="40"/>
  <c r="N23" i="40"/>
  <c r="O23" i="40"/>
  <c r="M22" i="40"/>
  <c r="L22" i="40"/>
  <c r="K22" i="40"/>
  <c r="J22" i="40"/>
  <c r="N22" i="40" s="1"/>
  <c r="O22" i="40" s="1"/>
  <c r="I22" i="40"/>
  <c r="H22" i="40"/>
  <c r="G22" i="40"/>
  <c r="F22" i="40"/>
  <c r="E22" i="40"/>
  <c r="D22" i="40"/>
  <c r="N21" i="40"/>
  <c r="O21" i="40"/>
  <c r="M20" i="40"/>
  <c r="L20" i="40"/>
  <c r="K20" i="40"/>
  <c r="J20" i="40"/>
  <c r="N20" i="40" s="1"/>
  <c r="O20" i="40" s="1"/>
  <c r="I20" i="40"/>
  <c r="H20" i="40"/>
  <c r="G20" i="40"/>
  <c r="F20" i="40"/>
  <c r="E20" i="40"/>
  <c r="D20" i="40"/>
  <c r="N19" i="40"/>
  <c r="O19" i="40"/>
  <c r="N18" i="40"/>
  <c r="O18" i="40" s="1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N13" i="40"/>
  <c r="O13" i="40" s="1"/>
  <c r="N12" i="40"/>
  <c r="O12" i="40" s="1"/>
  <c r="N11" i="40"/>
  <c r="O11" i="40"/>
  <c r="M10" i="40"/>
  <c r="L10" i="40"/>
  <c r="K10" i="40"/>
  <c r="J10" i="40"/>
  <c r="N10" i="40" s="1"/>
  <c r="O10" i="40" s="1"/>
  <c r="I10" i="40"/>
  <c r="H10" i="40"/>
  <c r="G10" i="40"/>
  <c r="F10" i="40"/>
  <c r="E10" i="40"/>
  <c r="D10" i="40"/>
  <c r="N9" i="40"/>
  <c r="O9" i="40"/>
  <c r="N8" i="40"/>
  <c r="O8" i="40" s="1"/>
  <c r="N7" i="40"/>
  <c r="O7" i="40"/>
  <c r="N6" i="40"/>
  <c r="O6" i="40"/>
  <c r="M5" i="40"/>
  <c r="M28" i="40" s="1"/>
  <c r="L5" i="40"/>
  <c r="L28" i="40" s="1"/>
  <c r="K5" i="40"/>
  <c r="K28" i="40" s="1"/>
  <c r="J5" i="40"/>
  <c r="J28" i="40" s="1"/>
  <c r="I5" i="40"/>
  <c r="I28" i="40" s="1"/>
  <c r="H5" i="40"/>
  <c r="G5" i="40"/>
  <c r="G28" i="40" s="1"/>
  <c r="F5" i="40"/>
  <c r="F28" i="40" s="1"/>
  <c r="E5" i="40"/>
  <c r="E28" i="40" s="1"/>
  <c r="D5" i="40"/>
  <c r="N5" i="40" s="1"/>
  <c r="O5" i="40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N24" i="39"/>
  <c r="O24" i="39" s="1"/>
  <c r="M23" i="39"/>
  <c r="L23" i="39"/>
  <c r="K23" i="39"/>
  <c r="K28" i="39" s="1"/>
  <c r="J23" i="39"/>
  <c r="I23" i="39"/>
  <c r="H23" i="39"/>
  <c r="G23" i="39"/>
  <c r="F23" i="39"/>
  <c r="E23" i="39"/>
  <c r="D23" i="39"/>
  <c r="N23" i="39" s="1"/>
  <c r="O23" i="39" s="1"/>
  <c r="N22" i="39"/>
  <c r="O22" i="39" s="1"/>
  <c r="M21" i="39"/>
  <c r="L21" i="39"/>
  <c r="L28" i="39" s="1"/>
  <c r="K21" i="39"/>
  <c r="J21" i="39"/>
  <c r="I21" i="39"/>
  <c r="H21" i="39"/>
  <c r="H28" i="39" s="1"/>
  <c r="G21" i="39"/>
  <c r="F21" i="39"/>
  <c r="E21" i="39"/>
  <c r="D21" i="39"/>
  <c r="N21" i="39" s="1"/>
  <c r="O21" i="39" s="1"/>
  <c r="N20" i="39"/>
  <c r="O20" i="39" s="1"/>
  <c r="M19" i="39"/>
  <c r="L19" i="39"/>
  <c r="K19" i="39"/>
  <c r="J19" i="39"/>
  <c r="I19" i="39"/>
  <c r="N19" i="39" s="1"/>
  <c r="O19" i="39" s="1"/>
  <c r="H19" i="39"/>
  <c r="G19" i="39"/>
  <c r="F19" i="39"/>
  <c r="E19" i="39"/>
  <c r="D19" i="39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N14" i="39" s="1"/>
  <c r="O14" i="39" s="1"/>
  <c r="F14" i="39"/>
  <c r="E14" i="39"/>
  <c r="D14" i="39"/>
  <c r="N13" i="39"/>
  <c r="O13" i="39" s="1"/>
  <c r="N12" i="39"/>
  <c r="O12" i="39" s="1"/>
  <c r="N11" i="39"/>
  <c r="O11" i="39" s="1"/>
  <c r="N10" i="39"/>
  <c r="O10" i="39" s="1"/>
  <c r="M9" i="39"/>
  <c r="L9" i="39"/>
  <c r="K9" i="39"/>
  <c r="J9" i="39"/>
  <c r="I9" i="39"/>
  <c r="I28" i="39" s="1"/>
  <c r="H9" i="39"/>
  <c r="G9" i="39"/>
  <c r="F9" i="39"/>
  <c r="E9" i="39"/>
  <c r="D9" i="39"/>
  <c r="N8" i="39"/>
  <c r="O8" i="39" s="1"/>
  <c r="N7" i="39"/>
  <c r="O7" i="39" s="1"/>
  <c r="N6" i="39"/>
  <c r="O6" i="39" s="1"/>
  <c r="M5" i="39"/>
  <c r="M28" i="39" s="1"/>
  <c r="L5" i="39"/>
  <c r="K5" i="39"/>
  <c r="J5" i="39"/>
  <c r="J28" i="39"/>
  <c r="I5" i="39"/>
  <c r="H5" i="39"/>
  <c r="G5" i="39"/>
  <c r="G28" i="39" s="1"/>
  <c r="F5" i="39"/>
  <c r="F28" i="39" s="1"/>
  <c r="E5" i="39"/>
  <c r="E28" i="39"/>
  <c r="D5" i="39"/>
  <c r="N27" i="38"/>
  <c r="O27" i="38"/>
  <c r="M26" i="38"/>
  <c r="L26" i="38"/>
  <c r="K26" i="38"/>
  <c r="J26" i="38"/>
  <c r="I26" i="38"/>
  <c r="H26" i="38"/>
  <c r="N26" i="38" s="1"/>
  <c r="O26" i="38" s="1"/>
  <c r="G26" i="38"/>
  <c r="F26" i="38"/>
  <c r="E26" i="38"/>
  <c r="D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D28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 s="1"/>
  <c r="N17" i="38"/>
  <c r="O17" i="38"/>
  <c r="N16" i="38"/>
  <c r="O16" i="38"/>
  <c r="M15" i="38"/>
  <c r="L15" i="38"/>
  <c r="L28" i="38" s="1"/>
  <c r="K15" i="38"/>
  <c r="J15" i="38"/>
  <c r="I15" i="38"/>
  <c r="H15" i="38"/>
  <c r="H28" i="38" s="1"/>
  <c r="G15" i="38"/>
  <c r="F15" i="38"/>
  <c r="E15" i="38"/>
  <c r="D15" i="38"/>
  <c r="N14" i="38"/>
  <c r="O14" i="38"/>
  <c r="N13" i="38"/>
  <c r="O13" i="38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E10" i="38"/>
  <c r="D10" i="38"/>
  <c r="N10" i="38"/>
  <c r="O10" i="38" s="1"/>
  <c r="N9" i="38"/>
  <c r="O9" i="38" s="1"/>
  <c r="N8" i="38"/>
  <c r="O8" i="38" s="1"/>
  <c r="N7" i="38"/>
  <c r="O7" i="38" s="1"/>
  <c r="N6" i="38"/>
  <c r="O6" i="38"/>
  <c r="M5" i="38"/>
  <c r="M28" i="38" s="1"/>
  <c r="L5" i="38"/>
  <c r="K5" i="38"/>
  <c r="K28" i="38" s="1"/>
  <c r="J5" i="38"/>
  <c r="J28" i="38" s="1"/>
  <c r="I5" i="38"/>
  <c r="I28" i="38" s="1"/>
  <c r="H5" i="38"/>
  <c r="G5" i="38"/>
  <c r="G28" i="38" s="1"/>
  <c r="F5" i="38"/>
  <c r="F28" i="38" s="1"/>
  <c r="E5" i="38"/>
  <c r="E28" i="38" s="1"/>
  <c r="D5" i="38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N24" i="37"/>
  <c r="O24" i="37" s="1"/>
  <c r="M23" i="37"/>
  <c r="L23" i="37"/>
  <c r="K23" i="37"/>
  <c r="J23" i="37"/>
  <c r="I23" i="37"/>
  <c r="H23" i="37"/>
  <c r="G23" i="37"/>
  <c r="G28" i="37" s="1"/>
  <c r="F23" i="37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M19" i="37"/>
  <c r="L19" i="37"/>
  <c r="K19" i="37"/>
  <c r="K28" i="37" s="1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I28" i="37" s="1"/>
  <c r="H14" i="37"/>
  <c r="G14" i="37"/>
  <c r="F14" i="37"/>
  <c r="E14" i="37"/>
  <c r="D14" i="37"/>
  <c r="N14" i="37" s="1"/>
  <c r="O14" i="37" s="1"/>
  <c r="N13" i="37"/>
  <c r="O13" i="37" s="1"/>
  <c r="N12" i="37"/>
  <c r="O12" i="37" s="1"/>
  <c r="N11" i="37"/>
  <c r="O11" i="37" s="1"/>
  <c r="N10" i="37"/>
  <c r="O10" i="37" s="1"/>
  <c r="M9" i="37"/>
  <c r="M28" i="37" s="1"/>
  <c r="L9" i="37"/>
  <c r="K9" i="37"/>
  <c r="J9" i="37"/>
  <c r="I9" i="37"/>
  <c r="H9" i="37"/>
  <c r="H28" i="37"/>
  <c r="G9" i="37"/>
  <c r="F9" i="37"/>
  <c r="E9" i="37"/>
  <c r="E28" i="37" s="1"/>
  <c r="D9" i="37"/>
  <c r="N8" i="37"/>
  <c r="O8" i="37"/>
  <c r="N7" i="37"/>
  <c r="O7" i="37" s="1"/>
  <c r="N6" i="37"/>
  <c r="O6" i="37" s="1"/>
  <c r="M5" i="37"/>
  <c r="L5" i="37"/>
  <c r="L28" i="37" s="1"/>
  <c r="K5" i="37"/>
  <c r="J5" i="37"/>
  <c r="J28" i="37" s="1"/>
  <c r="I5" i="37"/>
  <c r="H5" i="37"/>
  <c r="G5" i="37"/>
  <c r="F5" i="37"/>
  <c r="F28" i="37" s="1"/>
  <c r="E5" i="37"/>
  <c r="D5" i="37"/>
  <c r="N5" i="37" s="1"/>
  <c r="O5" i="37" s="1"/>
  <c r="N29" i="36"/>
  <c r="O29" i="36" s="1"/>
  <c r="M28" i="36"/>
  <c r="L28" i="36"/>
  <c r="K28" i="36"/>
  <c r="J28" i="36"/>
  <c r="I28" i="36"/>
  <c r="H28" i="36"/>
  <c r="G28" i="36"/>
  <c r="F28" i="36"/>
  <c r="N28" i="36" s="1"/>
  <c r="O28" i="36" s="1"/>
  <c r="E28" i="36"/>
  <c r="D28" i="36"/>
  <c r="N27" i="36"/>
  <c r="O27" i="36" s="1"/>
  <c r="N26" i="36"/>
  <c r="O26" i="36"/>
  <c r="N25" i="36"/>
  <c r="O25" i="36" s="1"/>
  <c r="M24" i="36"/>
  <c r="L24" i="36"/>
  <c r="N24" i="36" s="1"/>
  <c r="O24" i="36" s="1"/>
  <c r="K24" i="36"/>
  <c r="J24" i="36"/>
  <c r="I24" i="36"/>
  <c r="H24" i="36"/>
  <c r="G24" i="36"/>
  <c r="F24" i="36"/>
  <c r="E24" i="36"/>
  <c r="D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N20" i="36"/>
  <c r="O20" i="36" s="1"/>
  <c r="D20" i="36"/>
  <c r="N19" i="36"/>
  <c r="O19" i="36" s="1"/>
  <c r="N18" i="36"/>
  <c r="O18" i="36" s="1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/>
  <c r="N8" i="36"/>
  <c r="O8" i="36" s="1"/>
  <c r="N7" i="36"/>
  <c r="O7" i="36"/>
  <c r="N6" i="36"/>
  <c r="O6" i="36" s="1"/>
  <c r="M5" i="36"/>
  <c r="M30" i="36" s="1"/>
  <c r="L5" i="36"/>
  <c r="L30" i="36" s="1"/>
  <c r="K5" i="36"/>
  <c r="J5" i="36"/>
  <c r="J30" i="36" s="1"/>
  <c r="I5" i="36"/>
  <c r="I30" i="36"/>
  <c r="H5" i="36"/>
  <c r="N5" i="36" s="1"/>
  <c r="O5" i="36" s="1"/>
  <c r="G5" i="36"/>
  <c r="F5" i="36"/>
  <c r="F30" i="36" s="1"/>
  <c r="E5" i="36"/>
  <c r="E30" i="36"/>
  <c r="D5" i="36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N22" i="35"/>
  <c r="O22" i="35" s="1"/>
  <c r="D22" i="35"/>
  <c r="N21" i="35"/>
  <c r="O21" i="35" s="1"/>
  <c r="M20" i="35"/>
  <c r="L20" i="35"/>
  <c r="K20" i="35"/>
  <c r="J20" i="35"/>
  <c r="I20" i="35"/>
  <c r="H20" i="35"/>
  <c r="G20" i="35"/>
  <c r="F20" i="35"/>
  <c r="F27" i="35" s="1"/>
  <c r="E20" i="35"/>
  <c r="D20" i="35"/>
  <c r="N19" i="35"/>
  <c r="O19" i="35" s="1"/>
  <c r="N18" i="35"/>
  <c r="O18" i="35"/>
  <c r="N17" i="35"/>
  <c r="O17" i="35" s="1"/>
  <c r="N16" i="35"/>
  <c r="O16" i="35"/>
  <c r="M15" i="35"/>
  <c r="L15" i="35"/>
  <c r="K15" i="35"/>
  <c r="J15" i="35"/>
  <c r="I15" i="35"/>
  <c r="H15" i="35"/>
  <c r="H27" i="35" s="1"/>
  <c r="G15" i="35"/>
  <c r="F15" i="35"/>
  <c r="E15" i="35"/>
  <c r="D15" i="35"/>
  <c r="N15" i="35" s="1"/>
  <c r="O15" i="35" s="1"/>
  <c r="N14" i="35"/>
  <c r="O14" i="35"/>
  <c r="N13" i="35"/>
  <c r="O13" i="35" s="1"/>
  <c r="N12" i="35"/>
  <c r="O12" i="35" s="1"/>
  <c r="N11" i="35"/>
  <c r="O11" i="35"/>
  <c r="M10" i="35"/>
  <c r="L10" i="35"/>
  <c r="K10" i="35"/>
  <c r="N10" i="35" s="1"/>
  <c r="O10" i="35" s="1"/>
  <c r="J10" i="35"/>
  <c r="I10" i="35"/>
  <c r="H10" i="35"/>
  <c r="G10" i="35"/>
  <c r="F10" i="35"/>
  <c r="E10" i="35"/>
  <c r="D10" i="35"/>
  <c r="N9" i="35"/>
  <c r="O9" i="35"/>
  <c r="N8" i="35"/>
  <c r="O8" i="35"/>
  <c r="N7" i="35"/>
  <c r="O7" i="35" s="1"/>
  <c r="N6" i="35"/>
  <c r="O6" i="35" s="1"/>
  <c r="M5" i="35"/>
  <c r="M27" i="35"/>
  <c r="L5" i="35"/>
  <c r="L27" i="35" s="1"/>
  <c r="K5" i="35"/>
  <c r="K27" i="35" s="1"/>
  <c r="J5" i="35"/>
  <c r="J27" i="35" s="1"/>
  <c r="I5" i="35"/>
  <c r="N5" i="35" s="1"/>
  <c r="O5" i="35" s="1"/>
  <c r="H5" i="35"/>
  <c r="G5" i="35"/>
  <c r="F5" i="35"/>
  <c r="E5" i="35"/>
  <c r="D5" i="35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3" i="34"/>
  <c r="O23" i="34" s="1"/>
  <c r="M22" i="34"/>
  <c r="M27" i="34" s="1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 s="1"/>
  <c r="N13" i="34"/>
  <c r="O13" i="34" s="1"/>
  <c r="N12" i="34"/>
  <c r="O12" i="34" s="1"/>
  <c r="N11" i="34"/>
  <c r="O11" i="34" s="1"/>
  <c r="M10" i="34"/>
  <c r="L10" i="34"/>
  <c r="K10" i="34"/>
  <c r="J10" i="34"/>
  <c r="I10" i="34"/>
  <c r="I27" i="34" s="1"/>
  <c r="H10" i="34"/>
  <c r="G10" i="34"/>
  <c r="F10" i="34"/>
  <c r="E10" i="34"/>
  <c r="N10" i="34" s="1"/>
  <c r="O10" i="34" s="1"/>
  <c r="D10" i="34"/>
  <c r="N9" i="34"/>
  <c r="O9" i="34" s="1"/>
  <c r="N8" i="34"/>
  <c r="O8" i="34" s="1"/>
  <c r="N7" i="34"/>
  <c r="O7" i="34"/>
  <c r="N6" i="34"/>
  <c r="O6" i="34" s="1"/>
  <c r="M5" i="34"/>
  <c r="L5" i="34"/>
  <c r="L27" i="34" s="1"/>
  <c r="K5" i="34"/>
  <c r="J5" i="34"/>
  <c r="J27" i="34" s="1"/>
  <c r="I5" i="34"/>
  <c r="H5" i="34"/>
  <c r="H27" i="34" s="1"/>
  <c r="G5" i="34"/>
  <c r="G27" i="34" s="1"/>
  <c r="F5" i="34"/>
  <c r="E5" i="34"/>
  <c r="E27" i="34" s="1"/>
  <c r="D5" i="34"/>
  <c r="N5" i="34" s="1"/>
  <c r="O5" i="34" s="1"/>
  <c r="E24" i="33"/>
  <c r="F24" i="33"/>
  <c r="G24" i="33"/>
  <c r="H24" i="33"/>
  <c r="I24" i="33"/>
  <c r="J24" i="33"/>
  <c r="K24" i="33"/>
  <c r="N24" i="33" s="1"/>
  <c r="O24" i="33" s="1"/>
  <c r="L24" i="33"/>
  <c r="M24" i="33"/>
  <c r="E22" i="33"/>
  <c r="E26" i="33"/>
  <c r="F22" i="33"/>
  <c r="G22" i="33"/>
  <c r="H22" i="33"/>
  <c r="I22" i="33"/>
  <c r="J22" i="33"/>
  <c r="K22" i="33"/>
  <c r="L22" i="33"/>
  <c r="N22" i="33" s="1"/>
  <c r="O22" i="33" s="1"/>
  <c r="M22" i="33"/>
  <c r="E20" i="33"/>
  <c r="F20" i="33"/>
  <c r="G20" i="33"/>
  <c r="N20" i="33" s="1"/>
  <c r="O20" i="33" s="1"/>
  <c r="H20" i="33"/>
  <c r="I20" i="33"/>
  <c r="J20" i="33"/>
  <c r="K20" i="33"/>
  <c r="L20" i="33"/>
  <c r="M20" i="33"/>
  <c r="E15" i="33"/>
  <c r="F15" i="33"/>
  <c r="F26" i="33" s="1"/>
  <c r="G15" i="33"/>
  <c r="H15" i="33"/>
  <c r="I15" i="33"/>
  <c r="J15" i="33"/>
  <c r="J26" i="33" s="1"/>
  <c r="K15" i="33"/>
  <c r="L15" i="33"/>
  <c r="M15" i="33"/>
  <c r="E10" i="33"/>
  <c r="F10" i="33"/>
  <c r="G10" i="33"/>
  <c r="H10" i="33"/>
  <c r="I10" i="33"/>
  <c r="N10" i="33" s="1"/>
  <c r="O10" i="33" s="1"/>
  <c r="J10" i="33"/>
  <c r="K10" i="33"/>
  <c r="L10" i="33"/>
  <c r="M10" i="33"/>
  <c r="E5" i="33"/>
  <c r="F5" i="33"/>
  <c r="G5" i="33"/>
  <c r="G26" i="33" s="1"/>
  <c r="H5" i="33"/>
  <c r="I5" i="33"/>
  <c r="I26" i="33"/>
  <c r="J5" i="33"/>
  <c r="K5" i="33"/>
  <c r="K26" i="33" s="1"/>
  <c r="L5" i="33"/>
  <c r="L26" i="33" s="1"/>
  <c r="M5" i="33"/>
  <c r="M26" i="33" s="1"/>
  <c r="D24" i="33"/>
  <c r="D20" i="33"/>
  <c r="D15" i="33"/>
  <c r="N15" i="33" s="1"/>
  <c r="O15" i="33" s="1"/>
  <c r="D10" i="33"/>
  <c r="D5" i="33"/>
  <c r="N5" i="33" s="1"/>
  <c r="O5" i="33" s="1"/>
  <c r="N25" i="33"/>
  <c r="O25" i="33"/>
  <c r="D22" i="33"/>
  <c r="N23" i="33"/>
  <c r="O23" i="33" s="1"/>
  <c r="N21" i="33"/>
  <c r="O21" i="33" s="1"/>
  <c r="N12" i="33"/>
  <c r="O12" i="33" s="1"/>
  <c r="N13" i="33"/>
  <c r="O13" i="33" s="1"/>
  <c r="N14" i="33"/>
  <c r="O14" i="33" s="1"/>
  <c r="N7" i="33"/>
  <c r="O7" i="33" s="1"/>
  <c r="N8" i="33"/>
  <c r="O8" i="33" s="1"/>
  <c r="N9" i="33"/>
  <c r="O9" i="33" s="1"/>
  <c r="N6" i="33"/>
  <c r="O6" i="33" s="1"/>
  <c r="N16" i="33"/>
  <c r="O16" i="33" s="1"/>
  <c r="N17" i="33"/>
  <c r="O17" i="33" s="1"/>
  <c r="N18" i="33"/>
  <c r="O18" i="33" s="1"/>
  <c r="N19" i="33"/>
  <c r="O19" i="33" s="1"/>
  <c r="N11" i="33"/>
  <c r="O11" i="33" s="1"/>
  <c r="H26" i="33"/>
  <c r="F27" i="34"/>
  <c r="N24" i="34"/>
  <c r="O24" i="34" s="1"/>
  <c r="E27" i="35"/>
  <c r="N5" i="39"/>
  <c r="O5" i="39" s="1"/>
  <c r="N9" i="39"/>
  <c r="O9" i="39" s="1"/>
  <c r="K30" i="36"/>
  <c r="N19" i="37"/>
  <c r="O19" i="37" s="1"/>
  <c r="G30" i="36"/>
  <c r="K27" i="34"/>
  <c r="G27" i="35"/>
  <c r="N20" i="38"/>
  <c r="O20" i="38" s="1"/>
  <c r="O30" i="48" l="1"/>
  <c r="P30" i="48" s="1"/>
  <c r="N29" i="41"/>
  <c r="O29" i="41" s="1"/>
  <c r="O29" i="47"/>
  <c r="P29" i="47" s="1"/>
  <c r="N28" i="38"/>
  <c r="O28" i="38" s="1"/>
  <c r="N29" i="43"/>
  <c r="O29" i="43" s="1"/>
  <c r="N29" i="44"/>
  <c r="O29" i="44" s="1"/>
  <c r="D30" i="36"/>
  <c r="D28" i="39"/>
  <c r="N28" i="39" s="1"/>
  <c r="O28" i="39" s="1"/>
  <c r="D27" i="35"/>
  <c r="N23" i="37"/>
  <c r="O23" i="37" s="1"/>
  <c r="D29" i="46"/>
  <c r="N29" i="46" s="1"/>
  <c r="O29" i="46" s="1"/>
  <c r="N5" i="44"/>
  <c r="O5" i="44" s="1"/>
  <c r="N15" i="38"/>
  <c r="O15" i="38" s="1"/>
  <c r="D26" i="33"/>
  <c r="N26" i="33" s="1"/>
  <c r="O26" i="33" s="1"/>
  <c r="N20" i="35"/>
  <c r="O20" i="35" s="1"/>
  <c r="N9" i="37"/>
  <c r="O9" i="37" s="1"/>
  <c r="O5" i="47"/>
  <c r="P5" i="47" s="1"/>
  <c r="D28" i="37"/>
  <c r="N28" i="37" s="1"/>
  <c r="O28" i="37" s="1"/>
  <c r="D27" i="34"/>
  <c r="N27" i="34" s="1"/>
  <c r="O27" i="34" s="1"/>
  <c r="H30" i="36"/>
  <c r="J29" i="46"/>
  <c r="F29" i="42"/>
  <c r="N29" i="42" s="1"/>
  <c r="O29" i="42" s="1"/>
  <c r="D30" i="45"/>
  <c r="N30" i="45" s="1"/>
  <c r="O30" i="45" s="1"/>
  <c r="N5" i="38"/>
  <c r="O5" i="38" s="1"/>
  <c r="N22" i="38"/>
  <c r="O22" i="38" s="1"/>
  <c r="I27" i="35"/>
  <c r="D28" i="40"/>
  <c r="N28" i="40" s="1"/>
  <c r="O28" i="40" s="1"/>
  <c r="N27" i="35" l="1"/>
  <c r="O27" i="35" s="1"/>
  <c r="N30" i="36"/>
  <c r="O30" i="36" s="1"/>
</calcChain>
</file>

<file path=xl/sharedStrings.xml><?xml version="1.0" encoding="utf-8"?>
<sst xmlns="http://schemas.openxmlformats.org/spreadsheetml/2006/main" count="714" uniqueCount="89">
  <si>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</si>
  <si>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</si>
  <si>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</si>
  <si>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</si>
  <si>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</si>
  <si>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</si>
  <si>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</si>
  <si>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</si>
  <si>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</si>
  <si>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</si>
  <si>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</si>
  <si>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</si>
  <si>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</si>
  <si>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</si>
  <si>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</si>
  <si>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</si>
  <si>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</si>
  <si>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</si>
  <si>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</si>
  <si>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</si>
  <si>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</si>
  <si>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</si>
  <si>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</si>
  <si>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</si>
  <si>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</si>
  <si>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</si>
  <si>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</si>
  <si>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</si>
  <si>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</si>
  <si>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</si>
  <si>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</si>
  <si>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</si>
  <si>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</si>
  <si>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</si>
  <si>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</si>
  <si>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</si>
  <si>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</si>
  <si>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</si>
  <si>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Parks and Recreation</t>
  </si>
  <si>
    <t>2009 Municipal Population:</t>
  </si>
  <si>
    <t>Chiefland Expenditures Reported by Account Code and Fund Type</t>
  </si>
  <si>
    <t>Local Fiscal Year Ended September 30, 2010</t>
  </si>
  <si>
    <t>Cultural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</si>
  <si>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</si>
  <si>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</si>
  <si>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</si>
  <si>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</si>
  <si>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</si>
  <si>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Special Events</t>
  </si>
  <si>
    <t>Other Uses and Non-Operating</t>
  </si>
  <si>
    <t>Inter-Fund Group Transfers Out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</si>
  <si>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</si>
  <si>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</si>
  <si>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</si>
  <si>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</si>
  <si>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</si>
  <si>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</si>
  <si>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Executive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</si>
  <si>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</si>
  <si>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</si>
  <si>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</si>
  <si>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</si>
  <si>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</si>
  <si>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</si>
  <si>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</si>
  <si>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</si>
  <si>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</si>
  <si>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</si>
  <si>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</si>
  <si>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</si>
  <si>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</si>
  <si>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</si>
  <si>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</si>
  <si>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</si>
  <si>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</si>
  <si>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</si>
  <si>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</si>
  <si>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</si>
  <si>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</si>
  <si>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</si>
  <si>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</si>
  <si>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</si>
  <si>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</si>
  <si>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</si>
  <si>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</si>
  <si>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</si>
  <si>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</si>
  <si>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Libraries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</si>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</sst>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82</v>
      </c>
      <c r="N4" s="34" t="s">
        <v>5</v>
      </c>
      <c r="O4" s="34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SUM(D6:D9)</f>
        <v>523494</v>
      </c>
      <c r="E5" s="26">
        <f>SUM(E6:E9)</f>
        <v>0</v>
      </c>
      <c r="F5" s="26">
        <f>SUM(F6:F9)</f>
        <v>0</v>
      </c>
      <c r="G5" s="26">
        <f>SUM(G6:G9)</f>
        <v>0</v>
      </c>
      <c r="H5" s="26">
        <f>SUM(H6:H9)</f>
        <v>0</v>
      </c>
      <c r="I5" s="26">
        <f>SUM(I6:I9)</f>
        <v>0</v>
      </c>
      <c r="J5" s="26">
        <f>SUM(J6:J9)</f>
        <v>0</v>
      </c>
      <c r="K5" s="26">
        <f>SUM(K6:K9)</f>
        <v>0</v>
      </c>
      <c r="L5" s="26">
        <f>SUM(L6:L9)</f>
        <v>0</v>
      </c>
      <c r="M5" s="26">
        <f>SUM(M6:M9)</f>
        <v>0</v>
      </c>
      <c r="N5" s="26">
        <f>SUM(N6:N9)</f>
        <v>0</v>
      </c>
      <c r="O5" s="27">
        <f>SUM(D5:N5)</f>
        <v>523494</v>
      </c>
      <c r="P5" s="32">
        <f>(O5/P$32)</f>
        <v>225.54674709177078</v>
      </c>
      <c r="Q5" s="6"/>
    </row>
    <row r="6" spans="1:134">
      <c r="A6" s="12"/>
      <c r="B6" s="44">
        <v>511</v>
      </c>
      <c r="C6" s="20" t="s">
        <v>19</v>
      </c>
      <c r="D6" s="46">
        <v>108289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108289</v>
      </c>
      <c r="P6" s="47">
        <f>(O6/P$32)</f>
        <v>46.656182679879365</v>
      </c>
      <c r="Q6" s="9"/>
    </row>
    <row r="7" spans="1:134">
      <c r="A7" s="12"/>
      <c r="B7" s="44">
        <v>513</v>
      </c>
      <c r="C7" s="20" t="s">
        <v>20</v>
      </c>
      <c r="D7" s="46">
        <v>342216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342216</v>
      </c>
      <c r="P7" s="47">
        <f>(O7/P$32)</f>
        <v>147.44334338647135</v>
      </c>
      <c r="Q7" s="9"/>
    </row>
    <row r="8" spans="1:134">
      <c r="A8" s="12"/>
      <c r="B8" s="44">
        <v>515</v>
      </c>
      <c r="C8" s="20" t="s">
        <v>21</v>
      </c>
      <c r="D8" s="46">
        <v>9039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9039</v>
      </c>
      <c r="P8" s="47">
        <f>(O8/P$32)</f>
        <v>3.8944420508401549</v>
      </c>
      <c r="Q8" s="9"/>
    </row>
    <row r="9" spans="1:134">
      <c r="A9" s="12"/>
      <c r="B9" s="44">
        <v>519</v>
      </c>
      <c r="C9" s="20" t="s">
        <v>22</v>
      </c>
      <c r="D9" s="46">
        <v>63950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63950</v>
      </c>
      <c r="P9" s="47">
        <f>(O9/P$32)</f>
        <v>27.552778974579923</v>
      </c>
      <c r="Q9" s="9"/>
    </row>
    <row r="10" spans="1:134" ht="15.75">
      <c r="A10" s="28" t="s">
        <v>23</v>
      </c>
      <c r="B10" s="29"/>
      <c r="C10" s="30"/>
      <c r="D10" s="31">
        <f>SUM(D11:D14)</f>
        <v>1376365</v>
      </c>
      <c r="E10" s="31">
        <f>SUM(E11:E14)</f>
        <v>643206</v>
      </c>
      <c r="F10" s="31">
        <f>SUM(F11:F14)</f>
        <v>0</v>
      </c>
      <c r="G10" s="31">
        <f>SUM(G11:G14)</f>
        <v>0</v>
      </c>
      <c r="H10" s="31">
        <f>SUM(H11:H14)</f>
        <v>0</v>
      </c>
      <c r="I10" s="31">
        <f>SUM(I11:I14)</f>
        <v>0</v>
      </c>
      <c r="J10" s="31">
        <f>SUM(J11:J14)</f>
        <v>0</v>
      </c>
      <c r="K10" s="31">
        <f>SUM(K11:K14)</f>
        <v>0</v>
      </c>
      <c r="L10" s="31">
        <f>SUM(L11:L14)</f>
        <v>0</v>
      </c>
      <c r="M10" s="31">
        <f>SUM(M11:M14)</f>
        <v>0</v>
      </c>
      <c r="N10" s="31">
        <f>SUM(N11:N14)</f>
        <v>0</v>
      </c>
      <c r="O10" s="42">
        <f>SUM(D10:N10)</f>
        <v>2019571</v>
      </c>
      <c r="P10" s="43">
        <f>(O10/P$32)</f>
        <v>870.12968548039635</v>
      </c>
      <c r="Q10" s="10"/>
    </row>
    <row r="11" spans="1:134">
      <c r="A11" s="12"/>
      <c r="B11" s="44">
        <v>521</v>
      </c>
      <c r="C11" s="20" t="s">
        <v>24</v>
      </c>
      <c r="D11" s="46">
        <v>1293473</v>
      </c>
      <c r="E11" s="46">
        <v>919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1294392</v>
      </c>
      <c r="P11" s="47">
        <f>(O11/P$32)</f>
        <v>557.68720379146919</v>
      </c>
      <c r="Q11" s="9"/>
    </row>
    <row r="12" spans="1:134">
      <c r="A12" s="12"/>
      <c r="B12" s="44">
        <v>522</v>
      </c>
      <c r="C12" s="20" t="s">
        <v>25</v>
      </c>
      <c r="D12" s="46">
        <v>0</v>
      </c>
      <c r="E12" s="46">
        <v>642287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4" si="1">SUM(D12:N12)</f>
        <v>642287</v>
      </c>
      <c r="P12" s="47">
        <f>(O12/P$32)</f>
        <v>276.72856527358897</v>
      </c>
      <c r="Q12" s="9"/>
    </row>
    <row r="13" spans="1:134">
      <c r="A13" s="12"/>
      <c r="B13" s="44">
        <v>524</v>
      </c>
      <c r="C13" s="20" t="s">
        <v>26</v>
      </c>
      <c r="D13" s="46">
        <v>82365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82365</v>
      </c>
      <c r="P13" s="47">
        <f>(O13/P$32)</f>
        <v>35.486859112451526</v>
      </c>
      <c r="Q13" s="9"/>
    </row>
    <row r="14" spans="1:134">
      <c r="A14" s="12"/>
      <c r="B14" s="44">
        <v>529</v>
      </c>
      <c r="C14" s="20" t="s">
        <v>27</v>
      </c>
      <c r="D14" s="46">
        <v>527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527</v>
      </c>
      <c r="P14" s="47">
        <f>(O14/P$32)</f>
        <v>0.22705730288668677</v>
      </c>
      <c r="Q14" s="9"/>
    </row>
    <row r="15" spans="1:134" ht="15.75">
      <c r="A15" s="28" t="s">
        <v>28</v>
      </c>
      <c r="B15" s="29"/>
      <c r="C15" s="30"/>
      <c r="D15" s="31">
        <f>SUM(D16:D19)</f>
        <v>761</v>
      </c>
      <c r="E15" s="31">
        <f>SUM(E16:E19)</f>
        <v>0</v>
      </c>
      <c r="F15" s="31">
        <f>SUM(F16:F19)</f>
        <v>0</v>
      </c>
      <c r="G15" s="31">
        <f>SUM(G16:G19)</f>
        <v>0</v>
      </c>
      <c r="H15" s="31">
        <f>SUM(H16:H19)</f>
        <v>0</v>
      </c>
      <c r="I15" s="31">
        <f>SUM(I16:I19)</f>
        <v>1850600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0</v>
      </c>
      <c r="N15" s="31">
        <f>SUM(N16:N19)</f>
        <v>0</v>
      </c>
      <c r="O15" s="42">
        <f>SUM(D15:N15)</f>
        <v>1851361</v>
      </c>
      <c r="P15" s="43">
        <f>(O15/P$32)</f>
        <v>797.65661352865141</v>
      </c>
      <c r="Q15" s="10"/>
    </row>
    <row r="16" spans="1:134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582051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7" si="2">SUM(D16:N16)</f>
        <v>582051</v>
      </c>
      <c r="P16" s="47">
        <f>(O16/P$32)</f>
        <v>250.77595863851789</v>
      </c>
      <c r="Q16" s="9"/>
    </row>
    <row r="17" spans="1:120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707389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707389</v>
      </c>
      <c r="P17" s="47">
        <f>(O17/P$32)</f>
        <v>304.7776820336062</v>
      </c>
      <c r="Q17" s="9"/>
    </row>
    <row r="18" spans="1:120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561160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561160</v>
      </c>
      <c r="P18" s="47">
        <f>(O18/P$32)</f>
        <v>241.77509694097373</v>
      </c>
      <c r="Q18" s="9"/>
    </row>
    <row r="19" spans="1:120">
      <c r="A19" s="12"/>
      <c r="B19" s="44">
        <v>539</v>
      </c>
      <c r="C19" s="20" t="s">
        <v>32</v>
      </c>
      <c r="D19" s="46">
        <v>761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761</v>
      </c>
      <c r="P19" s="47">
        <f>(O19/P$32)</f>
        <v>0.32787591555364065</v>
      </c>
      <c r="Q19" s="9"/>
    </row>
    <row r="20" spans="1:120" ht="15.75">
      <c r="A20" s="28" t="s">
        <v>33</v>
      </c>
      <c r="B20" s="29"/>
      <c r="C20" s="30"/>
      <c r="D20" s="31">
        <f>SUM(D21:D21)</f>
        <v>193049</v>
      </c>
      <c r="E20" s="31">
        <f>SUM(E21:E21)</f>
        <v>0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193049</v>
      </c>
      <c r="P20" s="43">
        <f>(O20/P$32)</f>
        <v>83.17492460146488</v>
      </c>
      <c r="Q20" s="10"/>
    </row>
    <row r="21" spans="1:120">
      <c r="A21" s="12"/>
      <c r="B21" s="44">
        <v>541</v>
      </c>
      <c r="C21" s="20" t="s">
        <v>34</v>
      </c>
      <c r="D21" s="46">
        <v>193049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193049</v>
      </c>
      <c r="P21" s="47">
        <f>(O21/P$32)</f>
        <v>83.17492460146488</v>
      </c>
      <c r="Q21" s="9"/>
    </row>
    <row r="22" spans="1:120" ht="15.75">
      <c r="A22" s="28" t="s">
        <v>35</v>
      </c>
      <c r="B22" s="29"/>
      <c r="C22" s="30"/>
      <c r="D22" s="31">
        <f>SUM(D23:D23)</f>
        <v>0</v>
      </c>
      <c r="E22" s="31">
        <f>SUM(E23:E23)</f>
        <v>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14377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14377</v>
      </c>
      <c r="P22" s="43">
        <f>(O22/P$32)</f>
        <v>6.1943127962085311</v>
      </c>
      <c r="Q22" s="10"/>
    </row>
    <row r="23" spans="1:120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14377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14377</v>
      </c>
      <c r="P23" s="47">
        <f>(O23/P$32)</f>
        <v>6.1943127962085311</v>
      </c>
      <c r="Q23" s="9"/>
    </row>
    <row r="24" spans="1:120" ht="15.75">
      <c r="A24" s="28" t="s">
        <v>37</v>
      </c>
      <c r="B24" s="29"/>
      <c r="C24" s="30"/>
      <c r="D24" s="31">
        <f>SUM(D25:D27)</f>
        <v>164968</v>
      </c>
      <c r="E24" s="31">
        <f>SUM(E25:E27)</f>
        <v>0</v>
      </c>
      <c r="F24" s="31">
        <f>SUM(F25:F27)</f>
        <v>0</v>
      </c>
      <c r="G24" s="31">
        <f>SUM(G25:G27)</f>
        <v>0</v>
      </c>
      <c r="H24" s="31">
        <f>SUM(H25:H27)</f>
        <v>0</v>
      </c>
      <c r="I24" s="31">
        <f>SUM(I25:I27)</f>
        <v>0</v>
      </c>
      <c r="J24" s="31">
        <f>SUM(J25:J27)</f>
        <v>0</v>
      </c>
      <c r="K24" s="31">
        <f>SUM(K25:K27)</f>
        <v>0</v>
      </c>
      <c r="L24" s="31">
        <f>SUM(L25:L27)</f>
        <v>0</v>
      </c>
      <c r="M24" s="31">
        <f>SUM(M25:M27)</f>
        <v>0</v>
      </c>
      <c r="N24" s="31">
        <f>SUM(N25:N27)</f>
        <v>0</v>
      </c>
      <c r="O24" s="31">
        <f>SUM(D24:N24)</f>
        <v>164968</v>
      </c>
      <c r="P24" s="43">
        <f>(O24/P$32)</f>
        <v>71.076260232658342</v>
      </c>
      <c r="Q24" s="9"/>
    </row>
    <row r="25" spans="1:120">
      <c r="A25" s="12"/>
      <c r="B25" s="44">
        <v>571</v>
      </c>
      <c r="C25" s="20" t="s">
        <v>87</v>
      </c>
      <c r="D25" s="46">
        <v>7534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7534</v>
      </c>
      <c r="P25" s="47">
        <f>(O25/P$32)</f>
        <v>3.2460146488582509</v>
      </c>
      <c r="Q25" s="9"/>
    </row>
    <row r="26" spans="1:120">
      <c r="A26" s="12"/>
      <c r="B26" s="44">
        <v>572</v>
      </c>
      <c r="C26" s="20" t="s">
        <v>38</v>
      </c>
      <c r="D26" s="46">
        <v>143664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143664</v>
      </c>
      <c r="P26" s="47">
        <f>(O26/P$32)</f>
        <v>61.897457992244725</v>
      </c>
      <c r="Q26" s="9"/>
    </row>
    <row r="27" spans="1:120">
      <c r="A27" s="12"/>
      <c r="B27" s="44">
        <v>573</v>
      </c>
      <c r="C27" s="20" t="s">
        <v>42</v>
      </c>
      <c r="D27" s="46">
        <v>13770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13770</v>
      </c>
      <c r="P27" s="47">
        <f>(O27/P$32)</f>
        <v>5.9327875915553641</v>
      </c>
      <c r="Q27" s="9"/>
    </row>
    <row r="28" spans="1:120" ht="15.75">
      <c r="A28" s="28" t="s">
        <v>49</v>
      </c>
      <c r="B28" s="29"/>
      <c r="C28" s="30"/>
      <c r="D28" s="31">
        <f>SUM(D29:D29)</f>
        <v>227199</v>
      </c>
      <c r="E28" s="31">
        <f>SUM(E29:E29)</f>
        <v>0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>SUM(D28:N28)</f>
        <v>227199</v>
      </c>
      <c r="P28" s="43">
        <f>(O28/P$32)</f>
        <v>97.888410168031015</v>
      </c>
      <c r="Q28" s="9"/>
    </row>
    <row r="29" spans="1:120" ht="15.75" thickBot="1">
      <c r="A29" s="12"/>
      <c r="B29" s="44">
        <v>581</v>
      </c>
      <c r="C29" s="20" t="s">
        <v>84</v>
      </c>
      <c r="D29" s="46">
        <v>227199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227199</v>
      </c>
      <c r="P29" s="47">
        <f>(O29/P$32)</f>
        <v>97.888410168031015</v>
      </c>
      <c r="Q29" s="9"/>
    </row>
    <row r="30" spans="1:120" ht="16.5" thickBot="1">
      <c r="A30" s="14" t="s">
        <v>10</v>
      </c>
      <c r="B30" s="23"/>
      <c r="C30" s="22"/>
      <c r="D30" s="15">
        <f>SUM(D5,D10,D15,D20,D22,D24,D28)</f>
        <v>2485836</v>
      </c>
      <c r="E30" s="15">
        <f t="shared" ref="E30:N30" si="3">SUM(E5,E10,E15,E20,E22,E24,E28)</f>
        <v>643206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1864977</v>
      </c>
      <c r="J30" s="15">
        <f t="shared" si="3"/>
        <v>0</v>
      </c>
      <c r="K30" s="15">
        <f t="shared" si="3"/>
        <v>0</v>
      </c>
      <c r="L30" s="15">
        <f t="shared" si="3"/>
        <v>0</v>
      </c>
      <c r="M30" s="15">
        <f t="shared" si="3"/>
        <v>0</v>
      </c>
      <c r="N30" s="15">
        <f t="shared" si="3"/>
        <v>0</v>
      </c>
      <c r="O30" s="15">
        <f>SUM(D30:N30)</f>
        <v>4994019</v>
      </c>
      <c r="P30" s="37">
        <f>(O30/P$32)</f>
        <v>2151.6669538991814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88</v>
      </c>
      <c r="N32" s="93"/>
      <c r="O32" s="93"/>
      <c r="P32" s="41">
        <v>2321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532342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532342</v>
      </c>
      <c r="O5" s="32">
        <f t="shared" ref="O5:O28" si="2">(N5/O$30)</f>
        <v>235.54955752212391</v>
      </c>
      <c r="P5" s="6"/>
    </row>
    <row r="6" spans="1:133">
      <c r="A6" s="12"/>
      <c r="B6" s="44">
        <v>511</v>
      </c>
      <c r="C6" s="20" t="s">
        <v>19</v>
      </c>
      <c r="D6" s="46">
        <v>92739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92739</v>
      </c>
      <c r="O6" s="47">
        <f t="shared" si="2"/>
        <v>41.03495575221239</v>
      </c>
      <c r="P6" s="9"/>
    </row>
    <row r="7" spans="1:133">
      <c r="A7" s="12"/>
      <c r="B7" s="44">
        <v>513</v>
      </c>
      <c r="C7" s="20" t="s">
        <v>20</v>
      </c>
      <c r="D7" s="46">
        <v>362850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362850</v>
      </c>
      <c r="O7" s="47">
        <f t="shared" si="2"/>
        <v>160.55309734513276</v>
      </c>
      <c r="P7" s="9"/>
    </row>
    <row r="8" spans="1:133">
      <c r="A8" s="12"/>
      <c r="B8" s="44">
        <v>519</v>
      </c>
      <c r="C8" s="20" t="s">
        <v>22</v>
      </c>
      <c r="D8" s="46">
        <v>76753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76753</v>
      </c>
      <c r="O8" s="47">
        <f t="shared" si="2"/>
        <v>33.961504424778759</v>
      </c>
      <c r="P8" s="9"/>
    </row>
    <row r="9" spans="1:133" ht="15.75">
      <c r="A9" s="28" t="s">
        <v>23</v>
      </c>
      <c r="B9" s="29"/>
      <c r="C9" s="30"/>
      <c r="D9" s="31">
        <f t="shared" ref="D9:M9" si="3">SUM(D10:D13)</f>
        <v>1002764</v>
      </c>
      <c r="E9" s="31">
        <f t="shared" si="3"/>
        <v>385986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1388750</v>
      </c>
      <c r="O9" s="43">
        <f t="shared" si="2"/>
        <v>614.49115044247787</v>
      </c>
      <c r="P9" s="10"/>
    </row>
    <row r="10" spans="1:133">
      <c r="A10" s="12"/>
      <c r="B10" s="44">
        <v>521</v>
      </c>
      <c r="C10" s="20" t="s">
        <v>24</v>
      </c>
      <c r="D10" s="46">
        <v>927838</v>
      </c>
      <c r="E10" s="46">
        <v>18500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946338</v>
      </c>
      <c r="O10" s="47">
        <f t="shared" si="2"/>
        <v>418.73362831858407</v>
      </c>
      <c r="P10" s="9"/>
    </row>
    <row r="11" spans="1:133">
      <c r="A11" s="12"/>
      <c r="B11" s="44">
        <v>522</v>
      </c>
      <c r="C11" s="20" t="s">
        <v>25</v>
      </c>
      <c r="D11" s="46">
        <v>0</v>
      </c>
      <c r="E11" s="46">
        <v>367486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367486</v>
      </c>
      <c r="O11" s="47">
        <f t="shared" si="2"/>
        <v>162.60442477876106</v>
      </c>
      <c r="P11" s="9"/>
    </row>
    <row r="12" spans="1:133">
      <c r="A12" s="12"/>
      <c r="B12" s="44">
        <v>524</v>
      </c>
      <c r="C12" s="20" t="s">
        <v>26</v>
      </c>
      <c r="D12" s="46">
        <v>72765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72765</v>
      </c>
      <c r="O12" s="47">
        <f t="shared" si="2"/>
        <v>32.196902654867259</v>
      </c>
      <c r="P12" s="9"/>
    </row>
    <row r="13" spans="1:133">
      <c r="A13" s="12"/>
      <c r="B13" s="44">
        <v>529</v>
      </c>
      <c r="C13" s="20" t="s">
        <v>27</v>
      </c>
      <c r="D13" s="46">
        <v>2161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2161</v>
      </c>
      <c r="O13" s="47">
        <f t="shared" si="2"/>
        <v>0.95619469026548676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SUM(D15:D18)</f>
        <v>554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1580780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1581334</v>
      </c>
      <c r="O14" s="43">
        <f t="shared" si="2"/>
        <v>699.70530973451332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476040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476040</v>
      </c>
      <c r="O15" s="47">
        <f t="shared" si="2"/>
        <v>210.63716814159292</v>
      </c>
      <c r="P15" s="9"/>
    </row>
    <row r="16" spans="1:133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654928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654928</v>
      </c>
      <c r="O16" s="47">
        <f t="shared" si="2"/>
        <v>289.79115044247789</v>
      </c>
      <c r="P16" s="9"/>
    </row>
    <row r="17" spans="1:119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449812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449812</v>
      </c>
      <c r="O17" s="47">
        <f t="shared" si="2"/>
        <v>199.03185840707965</v>
      </c>
      <c r="P17" s="9"/>
    </row>
    <row r="18" spans="1:119">
      <c r="A18" s="12"/>
      <c r="B18" s="44">
        <v>539</v>
      </c>
      <c r="C18" s="20" t="s">
        <v>32</v>
      </c>
      <c r="D18" s="46">
        <v>554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554</v>
      </c>
      <c r="O18" s="47">
        <f t="shared" si="2"/>
        <v>0.24513274336283186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168944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168944</v>
      </c>
      <c r="O19" s="43">
        <f t="shared" si="2"/>
        <v>74.753982300884957</v>
      </c>
      <c r="P19" s="10"/>
    </row>
    <row r="20" spans="1:119">
      <c r="A20" s="12"/>
      <c r="B20" s="44">
        <v>541</v>
      </c>
      <c r="C20" s="20" t="s">
        <v>34</v>
      </c>
      <c r="D20" s="46">
        <v>168944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168944</v>
      </c>
      <c r="O20" s="47">
        <f t="shared" si="2"/>
        <v>74.753982300884957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19120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19120</v>
      </c>
      <c r="O21" s="43">
        <f t="shared" si="2"/>
        <v>8.4601769911504423</v>
      </c>
      <c r="P21" s="10"/>
    </row>
    <row r="22" spans="1:119">
      <c r="A22" s="13"/>
      <c r="B22" s="45">
        <v>552</v>
      </c>
      <c r="C22" s="21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19120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19120</v>
      </c>
      <c r="O22" s="47">
        <f t="shared" si="2"/>
        <v>8.4601769911504423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SUM(D24:D25)</f>
        <v>160513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160513</v>
      </c>
      <c r="O23" s="43">
        <f t="shared" si="2"/>
        <v>71.023451327433634</v>
      </c>
      <c r="P23" s="9"/>
    </row>
    <row r="24" spans="1:119">
      <c r="A24" s="12"/>
      <c r="B24" s="44">
        <v>572</v>
      </c>
      <c r="C24" s="20" t="s">
        <v>38</v>
      </c>
      <c r="D24" s="46">
        <v>75541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75541</v>
      </c>
      <c r="O24" s="47">
        <f t="shared" si="2"/>
        <v>33.42522123893805</v>
      </c>
      <c r="P24" s="9"/>
    </row>
    <row r="25" spans="1:119">
      <c r="A25" s="12"/>
      <c r="B25" s="44">
        <v>573</v>
      </c>
      <c r="C25" s="20" t="s">
        <v>42</v>
      </c>
      <c r="D25" s="46">
        <v>84972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84972</v>
      </c>
      <c r="O25" s="47">
        <f t="shared" si="2"/>
        <v>37.598230088495576</v>
      </c>
      <c r="P25" s="9"/>
    </row>
    <row r="26" spans="1:119" ht="15.75">
      <c r="A26" s="28" t="s">
        <v>49</v>
      </c>
      <c r="B26" s="29"/>
      <c r="C26" s="30"/>
      <c r="D26" s="31">
        <f t="shared" ref="D26:M26" si="8">SUM(D27:D27)</f>
        <v>231744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18746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250490</v>
      </c>
      <c r="O26" s="43">
        <f t="shared" si="2"/>
        <v>110.83628318584071</v>
      </c>
      <c r="P26" s="9"/>
    </row>
    <row r="27" spans="1:119" ht="15.75" thickBot="1">
      <c r="A27" s="12"/>
      <c r="B27" s="44">
        <v>581</v>
      </c>
      <c r="C27" s="20" t="s">
        <v>50</v>
      </c>
      <c r="D27" s="46">
        <v>231744</v>
      </c>
      <c r="E27" s="46">
        <v>0</v>
      </c>
      <c r="F27" s="46">
        <v>0</v>
      </c>
      <c r="G27" s="46">
        <v>0</v>
      </c>
      <c r="H27" s="46">
        <v>0</v>
      </c>
      <c r="I27" s="46">
        <v>18746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250490</v>
      </c>
      <c r="O27" s="47">
        <f t="shared" si="2"/>
        <v>110.83628318584071</v>
      </c>
      <c r="P27" s="9"/>
    </row>
    <row r="28" spans="1:119" ht="16.5" thickBot="1">
      <c r="A28" s="14" t="s">
        <v>10</v>
      </c>
      <c r="B28" s="23"/>
      <c r="C28" s="22"/>
      <c r="D28" s="15">
        <f>SUM(D5,D9,D14,D19,D21,D23,D26)</f>
        <v>2096861</v>
      </c>
      <c r="E28" s="15">
        <f t="shared" ref="E28:M28" si="9">SUM(E5,E9,E14,E19,E21,E23,E26)</f>
        <v>385986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1618646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4101493</v>
      </c>
      <c r="O28" s="37">
        <f t="shared" si="2"/>
        <v>1814.8199115044247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53</v>
      </c>
      <c r="M30" s="93"/>
      <c r="N30" s="93"/>
      <c r="O30" s="41">
        <v>2260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498441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498441</v>
      </c>
      <c r="O5" s="32">
        <f t="shared" ref="O5:O30" si="2">(N5/O$32)</f>
        <v>220.84226849800621</v>
      </c>
      <c r="P5" s="6"/>
    </row>
    <row r="6" spans="1:133">
      <c r="A6" s="12"/>
      <c r="B6" s="44">
        <v>511</v>
      </c>
      <c r="C6" s="20" t="s">
        <v>19</v>
      </c>
      <c r="D6" s="46">
        <v>82423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82423</v>
      </c>
      <c r="O6" s="47">
        <f t="shared" si="2"/>
        <v>36.518830305715554</v>
      </c>
      <c r="P6" s="9"/>
    </row>
    <row r="7" spans="1:133">
      <c r="A7" s="12"/>
      <c r="B7" s="44">
        <v>513</v>
      </c>
      <c r="C7" s="20" t="s">
        <v>20</v>
      </c>
      <c r="D7" s="46">
        <v>315675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315675</v>
      </c>
      <c r="O7" s="47">
        <f t="shared" si="2"/>
        <v>139.86486486486487</v>
      </c>
      <c r="P7" s="9"/>
    </row>
    <row r="8" spans="1:133">
      <c r="A8" s="12"/>
      <c r="B8" s="44">
        <v>515</v>
      </c>
      <c r="C8" s="20" t="s">
        <v>21</v>
      </c>
      <c r="D8" s="46">
        <v>2632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2632</v>
      </c>
      <c r="O8" s="47">
        <f t="shared" si="2"/>
        <v>1.1661497563136907</v>
      </c>
      <c r="P8" s="9"/>
    </row>
    <row r="9" spans="1:133">
      <c r="A9" s="12"/>
      <c r="B9" s="44">
        <v>519</v>
      </c>
      <c r="C9" s="20" t="s">
        <v>22</v>
      </c>
      <c r="D9" s="46">
        <v>97711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97711</v>
      </c>
      <c r="O9" s="47">
        <f t="shared" si="2"/>
        <v>43.292423571112096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1140598</v>
      </c>
      <c r="E10" s="31">
        <f t="shared" si="3"/>
        <v>467995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1608593</v>
      </c>
      <c r="O10" s="43">
        <f t="shared" si="2"/>
        <v>712.71289322108998</v>
      </c>
      <c r="P10" s="10"/>
    </row>
    <row r="11" spans="1:133">
      <c r="A11" s="12"/>
      <c r="B11" s="44">
        <v>521</v>
      </c>
      <c r="C11" s="20" t="s">
        <v>24</v>
      </c>
      <c r="D11" s="46">
        <v>957683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957683</v>
      </c>
      <c r="O11" s="47">
        <f t="shared" si="2"/>
        <v>424.31679220203813</v>
      </c>
      <c r="P11" s="9"/>
    </row>
    <row r="12" spans="1:133">
      <c r="A12" s="12"/>
      <c r="B12" s="44">
        <v>522</v>
      </c>
      <c r="C12" s="20" t="s">
        <v>25</v>
      </c>
      <c r="D12" s="46">
        <v>0</v>
      </c>
      <c r="E12" s="46">
        <v>467995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467995</v>
      </c>
      <c r="O12" s="47">
        <f t="shared" si="2"/>
        <v>207.35268054940187</v>
      </c>
      <c r="P12" s="9"/>
    </row>
    <row r="13" spans="1:133">
      <c r="A13" s="12"/>
      <c r="B13" s="44">
        <v>524</v>
      </c>
      <c r="C13" s="20" t="s">
        <v>26</v>
      </c>
      <c r="D13" s="46">
        <v>152715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152715</v>
      </c>
      <c r="O13" s="47">
        <f t="shared" si="2"/>
        <v>67.662826761187418</v>
      </c>
      <c r="P13" s="9"/>
    </row>
    <row r="14" spans="1:133">
      <c r="A14" s="12"/>
      <c r="B14" s="44">
        <v>529</v>
      </c>
      <c r="C14" s="20" t="s">
        <v>27</v>
      </c>
      <c r="D14" s="46">
        <v>30200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30200</v>
      </c>
      <c r="O14" s="47">
        <f t="shared" si="2"/>
        <v>13.380593708462561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2294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1611431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1613725</v>
      </c>
      <c r="O15" s="43">
        <f t="shared" si="2"/>
        <v>714.98670801949493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454298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454298</v>
      </c>
      <c r="O16" s="47">
        <f t="shared" si="2"/>
        <v>201.28400531679219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706146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706146</v>
      </c>
      <c r="O17" s="47">
        <f t="shared" si="2"/>
        <v>312.86929552503324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450987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450987</v>
      </c>
      <c r="O18" s="47">
        <f t="shared" si="2"/>
        <v>199.81701373504652</v>
      </c>
      <c r="P18" s="9"/>
    </row>
    <row r="19" spans="1:119">
      <c r="A19" s="12"/>
      <c r="B19" s="44">
        <v>539</v>
      </c>
      <c r="C19" s="20" t="s">
        <v>32</v>
      </c>
      <c r="D19" s="46">
        <v>2294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2294</v>
      </c>
      <c r="O19" s="47">
        <f t="shared" si="2"/>
        <v>1.0163934426229508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270492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270492</v>
      </c>
      <c r="O20" s="43">
        <f t="shared" si="2"/>
        <v>119.84581302614089</v>
      </c>
      <c r="P20" s="10"/>
    </row>
    <row r="21" spans="1:119">
      <c r="A21" s="12"/>
      <c r="B21" s="44">
        <v>541</v>
      </c>
      <c r="C21" s="20" t="s">
        <v>34</v>
      </c>
      <c r="D21" s="46">
        <v>270492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270492</v>
      </c>
      <c r="O21" s="47">
        <f t="shared" si="2"/>
        <v>119.84581302614089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18591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18591</v>
      </c>
      <c r="O22" s="43">
        <f t="shared" si="2"/>
        <v>8.2370403190075319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18591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18591</v>
      </c>
      <c r="O23" s="47">
        <f t="shared" si="2"/>
        <v>8.2370403190075319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136554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136554</v>
      </c>
      <c r="O24" s="43">
        <f t="shared" si="2"/>
        <v>60.502436863092598</v>
      </c>
      <c r="P24" s="9"/>
    </row>
    <row r="25" spans="1:119">
      <c r="A25" s="12"/>
      <c r="B25" s="44">
        <v>572</v>
      </c>
      <c r="C25" s="20" t="s">
        <v>38</v>
      </c>
      <c r="D25" s="46">
        <v>119460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119460</v>
      </c>
      <c r="O25" s="47">
        <f t="shared" si="2"/>
        <v>52.928666371289324</v>
      </c>
      <c r="P25" s="9"/>
    </row>
    <row r="26" spans="1:119">
      <c r="A26" s="12"/>
      <c r="B26" s="44">
        <v>573</v>
      </c>
      <c r="C26" s="20" t="s">
        <v>42</v>
      </c>
      <c r="D26" s="46">
        <v>11641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11641</v>
      </c>
      <c r="O26" s="47">
        <f t="shared" si="2"/>
        <v>5.1577315019937968</v>
      </c>
      <c r="P26" s="9"/>
    </row>
    <row r="27" spans="1:119">
      <c r="A27" s="12"/>
      <c r="B27" s="44">
        <v>574</v>
      </c>
      <c r="C27" s="20" t="s">
        <v>48</v>
      </c>
      <c r="D27" s="46">
        <v>5453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5453</v>
      </c>
      <c r="O27" s="47">
        <f t="shared" si="2"/>
        <v>2.4160389898094814</v>
      </c>
      <c r="P27" s="9"/>
    </row>
    <row r="28" spans="1:119" ht="15.75">
      <c r="A28" s="28" t="s">
        <v>49</v>
      </c>
      <c r="B28" s="29"/>
      <c r="C28" s="30"/>
      <c r="D28" s="31">
        <f t="shared" ref="D28:M28" si="8">SUM(D29:D29)</f>
        <v>233286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233286</v>
      </c>
      <c r="O28" s="43">
        <f t="shared" si="2"/>
        <v>103.36109880372176</v>
      </c>
      <c r="P28" s="9"/>
    </row>
    <row r="29" spans="1:119" ht="15.75" thickBot="1">
      <c r="A29" s="12"/>
      <c r="B29" s="44">
        <v>581</v>
      </c>
      <c r="C29" s="20" t="s">
        <v>50</v>
      </c>
      <c r="D29" s="46">
        <v>233286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233286</v>
      </c>
      <c r="O29" s="47">
        <f t="shared" si="2"/>
        <v>103.36109880372176</v>
      </c>
      <c r="P29" s="9"/>
    </row>
    <row r="30" spans="1:119" ht="16.5" thickBot="1">
      <c r="A30" s="14" t="s">
        <v>10</v>
      </c>
      <c r="B30" s="23"/>
      <c r="C30" s="22"/>
      <c r="D30" s="15">
        <f>SUM(D5,D10,D15,D20,D22,D24,D28)</f>
        <v>2281665</v>
      </c>
      <c r="E30" s="15">
        <f t="shared" ref="E30:M30" si="9">SUM(E5,E10,E15,E20,E22,E24,E28)</f>
        <v>467995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1630022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4379682</v>
      </c>
      <c r="O30" s="37">
        <f t="shared" si="2"/>
        <v>1940.4882587505538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51</v>
      </c>
      <c r="M32" s="93"/>
      <c r="N32" s="93"/>
      <c r="O32" s="41">
        <v>2257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541850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541850</v>
      </c>
      <c r="O5" s="32">
        <f t="shared" ref="O5:O27" si="2">(N5/O$29)</f>
        <v>240.18173758865248</v>
      </c>
      <c r="P5" s="6"/>
    </row>
    <row r="6" spans="1:133">
      <c r="A6" s="12"/>
      <c r="B6" s="44">
        <v>511</v>
      </c>
      <c r="C6" s="20" t="s">
        <v>19</v>
      </c>
      <c r="D6" s="46">
        <v>92241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92241</v>
      </c>
      <c r="O6" s="47">
        <f t="shared" si="2"/>
        <v>40.886968085106382</v>
      </c>
      <c r="P6" s="9"/>
    </row>
    <row r="7" spans="1:133">
      <c r="A7" s="12"/>
      <c r="B7" s="44">
        <v>513</v>
      </c>
      <c r="C7" s="20" t="s">
        <v>20</v>
      </c>
      <c r="D7" s="46">
        <v>320899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320899</v>
      </c>
      <c r="O7" s="47">
        <f t="shared" si="2"/>
        <v>142.2424645390071</v>
      </c>
      <c r="P7" s="9"/>
    </row>
    <row r="8" spans="1:133">
      <c r="A8" s="12"/>
      <c r="B8" s="44">
        <v>515</v>
      </c>
      <c r="C8" s="20" t="s">
        <v>21</v>
      </c>
      <c r="D8" s="46">
        <v>7895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7895</v>
      </c>
      <c r="O8" s="47">
        <f t="shared" si="2"/>
        <v>3.4995567375886525</v>
      </c>
      <c r="P8" s="9"/>
    </row>
    <row r="9" spans="1:133">
      <c r="A9" s="12"/>
      <c r="B9" s="44">
        <v>519</v>
      </c>
      <c r="C9" s="20" t="s">
        <v>22</v>
      </c>
      <c r="D9" s="46">
        <v>120815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120815</v>
      </c>
      <c r="O9" s="47">
        <f t="shared" si="2"/>
        <v>53.552748226950357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1572696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1572696</v>
      </c>
      <c r="O10" s="43">
        <f t="shared" si="2"/>
        <v>697.11702127659578</v>
      </c>
      <c r="P10" s="10"/>
    </row>
    <row r="11" spans="1:133">
      <c r="A11" s="12"/>
      <c r="B11" s="44">
        <v>521</v>
      </c>
      <c r="C11" s="20" t="s">
        <v>24</v>
      </c>
      <c r="D11" s="46">
        <v>925522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925522</v>
      </c>
      <c r="O11" s="47">
        <f t="shared" si="2"/>
        <v>410.2491134751773</v>
      </c>
      <c r="P11" s="9"/>
    </row>
    <row r="12" spans="1:133">
      <c r="A12" s="12"/>
      <c r="B12" s="44">
        <v>522</v>
      </c>
      <c r="C12" s="20" t="s">
        <v>25</v>
      </c>
      <c r="D12" s="46">
        <v>521511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521511</v>
      </c>
      <c r="O12" s="47">
        <f t="shared" si="2"/>
        <v>231.16622340425531</v>
      </c>
      <c r="P12" s="9"/>
    </row>
    <row r="13" spans="1:133">
      <c r="A13" s="12"/>
      <c r="B13" s="44">
        <v>524</v>
      </c>
      <c r="C13" s="20" t="s">
        <v>26</v>
      </c>
      <c r="D13" s="46">
        <v>92354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92354</v>
      </c>
      <c r="O13" s="47">
        <f t="shared" si="2"/>
        <v>40.937056737588655</v>
      </c>
      <c r="P13" s="9"/>
    </row>
    <row r="14" spans="1:133">
      <c r="A14" s="12"/>
      <c r="B14" s="44">
        <v>529</v>
      </c>
      <c r="C14" s="20" t="s">
        <v>27</v>
      </c>
      <c r="D14" s="46">
        <v>33309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33309</v>
      </c>
      <c r="O14" s="47">
        <f t="shared" si="2"/>
        <v>14.764627659574469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1457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1636255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1637712</v>
      </c>
      <c r="O15" s="43">
        <f t="shared" si="2"/>
        <v>725.936170212766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470637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470637</v>
      </c>
      <c r="O16" s="47">
        <f t="shared" si="2"/>
        <v>208.61569148936169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717938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717938</v>
      </c>
      <c r="O17" s="47">
        <f t="shared" si="2"/>
        <v>318.2349290780142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447680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447680</v>
      </c>
      <c r="O18" s="47">
        <f t="shared" si="2"/>
        <v>198.43971631205673</v>
      </c>
      <c r="P18" s="9"/>
    </row>
    <row r="19" spans="1:119">
      <c r="A19" s="12"/>
      <c r="B19" s="44">
        <v>539</v>
      </c>
      <c r="C19" s="20" t="s">
        <v>32</v>
      </c>
      <c r="D19" s="46">
        <v>1457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1457</v>
      </c>
      <c r="O19" s="47">
        <f t="shared" si="2"/>
        <v>0.64583333333333337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326735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326735</v>
      </c>
      <c r="O20" s="43">
        <f t="shared" si="2"/>
        <v>144.8293439716312</v>
      </c>
      <c r="P20" s="10"/>
    </row>
    <row r="21" spans="1:119">
      <c r="A21" s="12"/>
      <c r="B21" s="44">
        <v>541</v>
      </c>
      <c r="C21" s="20" t="s">
        <v>34</v>
      </c>
      <c r="D21" s="46">
        <v>326735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326735</v>
      </c>
      <c r="O21" s="47">
        <f t="shared" si="2"/>
        <v>144.8293439716312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25017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25017</v>
      </c>
      <c r="O22" s="43">
        <f t="shared" si="2"/>
        <v>11.089095744680851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25017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25017</v>
      </c>
      <c r="O23" s="47">
        <f t="shared" si="2"/>
        <v>11.089095744680851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119479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119479</v>
      </c>
      <c r="O24" s="43">
        <f t="shared" si="2"/>
        <v>52.960549645390074</v>
      </c>
      <c r="P24" s="9"/>
    </row>
    <row r="25" spans="1:119">
      <c r="A25" s="12"/>
      <c r="B25" s="44">
        <v>572</v>
      </c>
      <c r="C25" s="20" t="s">
        <v>38</v>
      </c>
      <c r="D25" s="46">
        <v>106922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106922</v>
      </c>
      <c r="O25" s="47">
        <f t="shared" si="2"/>
        <v>47.394503546099294</v>
      </c>
      <c r="P25" s="9"/>
    </row>
    <row r="26" spans="1:119" ht="15.75" thickBot="1">
      <c r="A26" s="12"/>
      <c r="B26" s="44">
        <v>573</v>
      </c>
      <c r="C26" s="20" t="s">
        <v>42</v>
      </c>
      <c r="D26" s="46">
        <v>12557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12557</v>
      </c>
      <c r="O26" s="47">
        <f t="shared" si="2"/>
        <v>5.5660460992907801</v>
      </c>
      <c r="P26" s="9"/>
    </row>
    <row r="27" spans="1:119" ht="16.5" thickBot="1">
      <c r="A27" s="14" t="s">
        <v>10</v>
      </c>
      <c r="B27" s="23"/>
      <c r="C27" s="22"/>
      <c r="D27" s="15">
        <f>SUM(D5,D10,D15,D20,D22,D24)</f>
        <v>2562217</v>
      </c>
      <c r="E27" s="15">
        <f t="shared" ref="E27:M27" si="8">SUM(E5,E10,E15,E20,E22,E24)</f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1661272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4223489</v>
      </c>
      <c r="O27" s="37">
        <f t="shared" si="2"/>
        <v>1872.1139184397164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46</v>
      </c>
      <c r="M29" s="93"/>
      <c r="N29" s="93"/>
      <c r="O29" s="41">
        <v>2256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548086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548086</v>
      </c>
      <c r="O5" s="32">
        <f t="shared" ref="O5:O27" si="2">(N5/O$29)</f>
        <v>244.13630289532293</v>
      </c>
      <c r="P5" s="6"/>
    </row>
    <row r="6" spans="1:133">
      <c r="A6" s="12"/>
      <c r="B6" s="44">
        <v>511</v>
      </c>
      <c r="C6" s="20" t="s">
        <v>19</v>
      </c>
      <c r="D6" s="46">
        <v>90606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90606</v>
      </c>
      <c r="O6" s="47">
        <f t="shared" si="2"/>
        <v>40.359020044543428</v>
      </c>
      <c r="P6" s="9"/>
    </row>
    <row r="7" spans="1:133">
      <c r="A7" s="12"/>
      <c r="B7" s="44">
        <v>513</v>
      </c>
      <c r="C7" s="20" t="s">
        <v>20</v>
      </c>
      <c r="D7" s="46">
        <v>310306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310306</v>
      </c>
      <c r="O7" s="47">
        <f t="shared" si="2"/>
        <v>138.22093541202673</v>
      </c>
      <c r="P7" s="9"/>
    </row>
    <row r="8" spans="1:133">
      <c r="A8" s="12"/>
      <c r="B8" s="44">
        <v>515</v>
      </c>
      <c r="C8" s="20" t="s">
        <v>21</v>
      </c>
      <c r="D8" s="46">
        <v>15151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15151</v>
      </c>
      <c r="O8" s="47">
        <f t="shared" si="2"/>
        <v>6.7487750556792871</v>
      </c>
      <c r="P8" s="9"/>
    </row>
    <row r="9" spans="1:133">
      <c r="A9" s="12"/>
      <c r="B9" s="44">
        <v>519</v>
      </c>
      <c r="C9" s="20" t="s">
        <v>22</v>
      </c>
      <c r="D9" s="46">
        <v>132023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132023</v>
      </c>
      <c r="O9" s="47">
        <f t="shared" si="2"/>
        <v>58.807572383073499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1485511</v>
      </c>
      <c r="E10" s="31">
        <f t="shared" si="3"/>
        <v>14000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1499511</v>
      </c>
      <c r="O10" s="43">
        <f t="shared" si="2"/>
        <v>667.93363028953229</v>
      </c>
      <c r="P10" s="10"/>
    </row>
    <row r="11" spans="1:133">
      <c r="A11" s="12"/>
      <c r="B11" s="44">
        <v>521</v>
      </c>
      <c r="C11" s="20" t="s">
        <v>24</v>
      </c>
      <c r="D11" s="46">
        <v>971121</v>
      </c>
      <c r="E11" s="46">
        <v>14000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985121</v>
      </c>
      <c r="O11" s="47">
        <f t="shared" si="2"/>
        <v>438.80668151447662</v>
      </c>
      <c r="P11" s="9"/>
    </row>
    <row r="12" spans="1:133">
      <c r="A12" s="12"/>
      <c r="B12" s="44">
        <v>522</v>
      </c>
      <c r="C12" s="20" t="s">
        <v>25</v>
      </c>
      <c r="D12" s="46">
        <v>397568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397568</v>
      </c>
      <c r="O12" s="47">
        <f t="shared" si="2"/>
        <v>177.09042316258351</v>
      </c>
      <c r="P12" s="9"/>
    </row>
    <row r="13" spans="1:133">
      <c r="A13" s="12"/>
      <c r="B13" s="44">
        <v>524</v>
      </c>
      <c r="C13" s="20" t="s">
        <v>26</v>
      </c>
      <c r="D13" s="46">
        <v>84137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84137</v>
      </c>
      <c r="O13" s="47">
        <f t="shared" si="2"/>
        <v>37.477505567928731</v>
      </c>
      <c r="P13" s="9"/>
    </row>
    <row r="14" spans="1:133">
      <c r="A14" s="12"/>
      <c r="B14" s="44">
        <v>529</v>
      </c>
      <c r="C14" s="20" t="s">
        <v>27</v>
      </c>
      <c r="D14" s="46">
        <v>32685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32685</v>
      </c>
      <c r="O14" s="47">
        <f t="shared" si="2"/>
        <v>14.559020044543431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888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1641726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1642614</v>
      </c>
      <c r="O15" s="43">
        <f t="shared" si="2"/>
        <v>731.67661469933182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465789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465789</v>
      </c>
      <c r="O16" s="47">
        <f t="shared" si="2"/>
        <v>207.4783964365256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729077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729077</v>
      </c>
      <c r="O17" s="47">
        <f t="shared" si="2"/>
        <v>324.75590200445436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446860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446860</v>
      </c>
      <c r="O18" s="47">
        <f t="shared" si="2"/>
        <v>199.04677060133631</v>
      </c>
      <c r="P18" s="9"/>
    </row>
    <row r="19" spans="1:119">
      <c r="A19" s="12"/>
      <c r="B19" s="44">
        <v>539</v>
      </c>
      <c r="C19" s="20" t="s">
        <v>32</v>
      </c>
      <c r="D19" s="46">
        <v>888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888</v>
      </c>
      <c r="O19" s="47">
        <f t="shared" si="2"/>
        <v>0.39554565701559019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156727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156727</v>
      </c>
      <c r="O20" s="43">
        <f t="shared" si="2"/>
        <v>69.811581291759467</v>
      </c>
      <c r="P20" s="10"/>
    </row>
    <row r="21" spans="1:119">
      <c r="A21" s="12"/>
      <c r="B21" s="44">
        <v>541</v>
      </c>
      <c r="C21" s="20" t="s">
        <v>34</v>
      </c>
      <c r="D21" s="46">
        <v>156727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156727</v>
      </c>
      <c r="O21" s="47">
        <f t="shared" si="2"/>
        <v>69.811581291759467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13621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13621</v>
      </c>
      <c r="O22" s="43">
        <f t="shared" si="2"/>
        <v>6.0672605790645884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13621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13621</v>
      </c>
      <c r="O23" s="47">
        <f t="shared" si="2"/>
        <v>6.0672605790645884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89234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89234</v>
      </c>
      <c r="O24" s="43">
        <f t="shared" si="2"/>
        <v>39.747884187082406</v>
      </c>
      <c r="P24" s="9"/>
    </row>
    <row r="25" spans="1:119">
      <c r="A25" s="12"/>
      <c r="B25" s="44">
        <v>572</v>
      </c>
      <c r="C25" s="20" t="s">
        <v>38</v>
      </c>
      <c r="D25" s="46">
        <v>79733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79733</v>
      </c>
      <c r="O25" s="47">
        <f t="shared" si="2"/>
        <v>35.515812917594651</v>
      </c>
      <c r="P25" s="9"/>
    </row>
    <row r="26" spans="1:119" ht="15.75" thickBot="1">
      <c r="A26" s="12"/>
      <c r="B26" s="44">
        <v>573</v>
      </c>
      <c r="C26" s="20" t="s">
        <v>42</v>
      </c>
      <c r="D26" s="46">
        <v>9501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9501</v>
      </c>
      <c r="O26" s="47">
        <f t="shared" si="2"/>
        <v>4.2320712694877507</v>
      </c>
      <c r="P26" s="9"/>
    </row>
    <row r="27" spans="1:119" ht="16.5" thickBot="1">
      <c r="A27" s="14" t="s">
        <v>10</v>
      </c>
      <c r="B27" s="23"/>
      <c r="C27" s="22"/>
      <c r="D27" s="15">
        <f>SUM(D5,D10,D15,D20,D22,D24)</f>
        <v>2280446</v>
      </c>
      <c r="E27" s="15">
        <f t="shared" ref="E27:M27" si="8">SUM(E5,E10,E15,E20,E22,E24)</f>
        <v>14000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1655347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3949793</v>
      </c>
      <c r="O27" s="37">
        <f t="shared" si="2"/>
        <v>1759.3732739420936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43</v>
      </c>
      <c r="M29" s="93"/>
      <c r="N29" s="93"/>
      <c r="O29" s="41">
        <v>2245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605463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605463</v>
      </c>
      <c r="O5" s="32">
        <f t="shared" ref="O5:O26" si="2">(N5/O$28)</f>
        <v>275.21045454545452</v>
      </c>
      <c r="P5" s="6"/>
    </row>
    <row r="6" spans="1:133">
      <c r="A6" s="12"/>
      <c r="B6" s="44">
        <v>511</v>
      </c>
      <c r="C6" s="20" t="s">
        <v>19</v>
      </c>
      <c r="D6" s="46">
        <v>81239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81239</v>
      </c>
      <c r="O6" s="47">
        <f t="shared" si="2"/>
        <v>36.926818181818184</v>
      </c>
      <c r="P6" s="9"/>
    </row>
    <row r="7" spans="1:133">
      <c r="A7" s="12"/>
      <c r="B7" s="44">
        <v>513</v>
      </c>
      <c r="C7" s="20" t="s">
        <v>20</v>
      </c>
      <c r="D7" s="46">
        <v>314654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314654</v>
      </c>
      <c r="O7" s="47">
        <f t="shared" si="2"/>
        <v>143.02454545454546</v>
      </c>
      <c r="P7" s="9"/>
    </row>
    <row r="8" spans="1:133">
      <c r="A8" s="12"/>
      <c r="B8" s="44">
        <v>515</v>
      </c>
      <c r="C8" s="20" t="s">
        <v>21</v>
      </c>
      <c r="D8" s="46">
        <v>69214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69214</v>
      </c>
      <c r="O8" s="47">
        <f t="shared" si="2"/>
        <v>31.460909090909091</v>
      </c>
      <c r="P8" s="9"/>
    </row>
    <row r="9" spans="1:133">
      <c r="A9" s="12"/>
      <c r="B9" s="44">
        <v>519</v>
      </c>
      <c r="C9" s="20" t="s">
        <v>22</v>
      </c>
      <c r="D9" s="46">
        <v>140356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140356</v>
      </c>
      <c r="O9" s="47">
        <f t="shared" si="2"/>
        <v>63.798181818181817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1444636</v>
      </c>
      <c r="E10" s="31">
        <f t="shared" si="3"/>
        <v>5340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1449976</v>
      </c>
      <c r="O10" s="43">
        <f t="shared" si="2"/>
        <v>659.08</v>
      </c>
      <c r="P10" s="10"/>
    </row>
    <row r="11" spans="1:133">
      <c r="A11" s="12"/>
      <c r="B11" s="44">
        <v>521</v>
      </c>
      <c r="C11" s="20" t="s">
        <v>24</v>
      </c>
      <c r="D11" s="46">
        <v>931154</v>
      </c>
      <c r="E11" s="46">
        <v>5340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936494</v>
      </c>
      <c r="O11" s="47">
        <f t="shared" si="2"/>
        <v>425.67909090909092</v>
      </c>
      <c r="P11" s="9"/>
    </row>
    <row r="12" spans="1:133">
      <c r="A12" s="12"/>
      <c r="B12" s="44">
        <v>522</v>
      </c>
      <c r="C12" s="20" t="s">
        <v>25</v>
      </c>
      <c r="D12" s="46">
        <v>390814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390814</v>
      </c>
      <c r="O12" s="47">
        <f t="shared" si="2"/>
        <v>177.64272727272729</v>
      </c>
      <c r="P12" s="9"/>
    </row>
    <row r="13" spans="1:133">
      <c r="A13" s="12"/>
      <c r="B13" s="44">
        <v>524</v>
      </c>
      <c r="C13" s="20" t="s">
        <v>26</v>
      </c>
      <c r="D13" s="46">
        <v>85587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85587</v>
      </c>
      <c r="O13" s="47">
        <f t="shared" si="2"/>
        <v>38.903181818181821</v>
      </c>
      <c r="P13" s="9"/>
    </row>
    <row r="14" spans="1:133">
      <c r="A14" s="12"/>
      <c r="B14" s="44">
        <v>529</v>
      </c>
      <c r="C14" s="20" t="s">
        <v>27</v>
      </c>
      <c r="D14" s="46">
        <v>37081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37081</v>
      </c>
      <c r="O14" s="47">
        <f t="shared" si="2"/>
        <v>16.855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1394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1671181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1672575</v>
      </c>
      <c r="O15" s="43">
        <f t="shared" si="2"/>
        <v>760.26136363636363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499322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499322</v>
      </c>
      <c r="O16" s="47">
        <f t="shared" si="2"/>
        <v>226.96454545454546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699585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699585</v>
      </c>
      <c r="O17" s="47">
        <f t="shared" si="2"/>
        <v>317.99318181818182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472274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472274</v>
      </c>
      <c r="O18" s="47">
        <f t="shared" si="2"/>
        <v>214.67</v>
      </c>
      <c r="P18" s="9"/>
    </row>
    <row r="19" spans="1:119">
      <c r="A19" s="12"/>
      <c r="B19" s="44">
        <v>539</v>
      </c>
      <c r="C19" s="20" t="s">
        <v>32</v>
      </c>
      <c r="D19" s="46">
        <v>1394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1394</v>
      </c>
      <c r="O19" s="47">
        <f t="shared" si="2"/>
        <v>0.63363636363636366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316045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316045</v>
      </c>
      <c r="O20" s="43">
        <f t="shared" si="2"/>
        <v>143.65681818181818</v>
      </c>
      <c r="P20" s="10"/>
    </row>
    <row r="21" spans="1:119">
      <c r="A21" s="12"/>
      <c r="B21" s="44">
        <v>541</v>
      </c>
      <c r="C21" s="20" t="s">
        <v>34</v>
      </c>
      <c r="D21" s="46">
        <v>316045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316045</v>
      </c>
      <c r="O21" s="47">
        <f t="shared" si="2"/>
        <v>143.65681818181818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17377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17377</v>
      </c>
      <c r="O22" s="43">
        <f t="shared" si="2"/>
        <v>7.8986363636363635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17377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17377</v>
      </c>
      <c r="O23" s="47">
        <f t="shared" si="2"/>
        <v>7.8986363636363635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270202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270202</v>
      </c>
      <c r="O24" s="43">
        <f t="shared" si="2"/>
        <v>122.8190909090909</v>
      </c>
      <c r="P24" s="9"/>
    </row>
    <row r="25" spans="1:119" ht="15.75" thickBot="1">
      <c r="A25" s="12"/>
      <c r="B25" s="44">
        <v>572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270202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270202</v>
      </c>
      <c r="O25" s="47">
        <f t="shared" si="2"/>
        <v>122.8190909090909</v>
      </c>
      <c r="P25" s="9"/>
    </row>
    <row r="26" spans="1:119" ht="16.5" thickBot="1">
      <c r="A26" s="14" t="s">
        <v>10</v>
      </c>
      <c r="B26" s="23"/>
      <c r="C26" s="22"/>
      <c r="D26" s="15">
        <f>SUM(D5,D10,D15,D20,D22,D24)</f>
        <v>2367538</v>
      </c>
      <c r="E26" s="15">
        <f t="shared" ref="E26:M26" si="8">SUM(E5,E10,E15,E20,E22,E24)</f>
        <v>5340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1958760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4331638</v>
      </c>
      <c r="O26" s="37">
        <f t="shared" si="2"/>
        <v>1968.9263636363637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39</v>
      </c>
      <c r="M28" s="93"/>
      <c r="N28" s="93"/>
      <c r="O28" s="41">
        <v>2200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575688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575688</v>
      </c>
      <c r="O5" s="32">
        <f t="shared" ref="O5:O28" si="2">(N5/O$30)</f>
        <v>254.16688741721853</v>
      </c>
      <c r="P5" s="6"/>
    </row>
    <row r="6" spans="1:133">
      <c r="A6" s="12"/>
      <c r="B6" s="44">
        <v>511</v>
      </c>
      <c r="C6" s="20" t="s">
        <v>19</v>
      </c>
      <c r="D6" s="46">
        <v>97875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97875</v>
      </c>
      <c r="O6" s="47">
        <f t="shared" si="2"/>
        <v>43.211920529801326</v>
      </c>
      <c r="P6" s="9"/>
    </row>
    <row r="7" spans="1:133">
      <c r="A7" s="12"/>
      <c r="B7" s="44">
        <v>513</v>
      </c>
      <c r="C7" s="20" t="s">
        <v>20</v>
      </c>
      <c r="D7" s="46">
        <v>301492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301492</v>
      </c>
      <c r="O7" s="47">
        <f t="shared" si="2"/>
        <v>133.10905077262694</v>
      </c>
      <c r="P7" s="9"/>
    </row>
    <row r="8" spans="1:133">
      <c r="A8" s="12"/>
      <c r="B8" s="44">
        <v>515</v>
      </c>
      <c r="C8" s="20" t="s">
        <v>21</v>
      </c>
      <c r="D8" s="46">
        <v>27557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27557</v>
      </c>
      <c r="O8" s="47">
        <f t="shared" si="2"/>
        <v>12.166445916114791</v>
      </c>
      <c r="P8" s="9"/>
    </row>
    <row r="9" spans="1:133">
      <c r="A9" s="12"/>
      <c r="B9" s="44">
        <v>519</v>
      </c>
      <c r="C9" s="20" t="s">
        <v>22</v>
      </c>
      <c r="D9" s="46">
        <v>148764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148764</v>
      </c>
      <c r="O9" s="47">
        <f t="shared" si="2"/>
        <v>65.679470198675503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1321794</v>
      </c>
      <c r="E10" s="31">
        <f t="shared" si="3"/>
        <v>9000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1330794</v>
      </c>
      <c r="O10" s="43">
        <f t="shared" si="2"/>
        <v>587.54701986754969</v>
      </c>
      <c r="P10" s="10"/>
    </row>
    <row r="11" spans="1:133">
      <c r="A11" s="12"/>
      <c r="B11" s="44">
        <v>521</v>
      </c>
      <c r="C11" s="20" t="s">
        <v>24</v>
      </c>
      <c r="D11" s="46">
        <v>919238</v>
      </c>
      <c r="E11" s="46">
        <v>9000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928238</v>
      </c>
      <c r="O11" s="47">
        <f t="shared" si="2"/>
        <v>409.81810154525385</v>
      </c>
      <c r="P11" s="9"/>
    </row>
    <row r="12" spans="1:133">
      <c r="A12" s="12"/>
      <c r="B12" s="44">
        <v>522</v>
      </c>
      <c r="C12" s="20" t="s">
        <v>25</v>
      </c>
      <c r="D12" s="46">
        <v>285775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285775</v>
      </c>
      <c r="O12" s="47">
        <f t="shared" si="2"/>
        <v>126.16997792494482</v>
      </c>
      <c r="P12" s="9"/>
    </row>
    <row r="13" spans="1:133">
      <c r="A13" s="12"/>
      <c r="B13" s="44">
        <v>524</v>
      </c>
      <c r="C13" s="20" t="s">
        <v>26</v>
      </c>
      <c r="D13" s="46">
        <v>81132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81132</v>
      </c>
      <c r="O13" s="47">
        <f t="shared" si="2"/>
        <v>35.819867549668871</v>
      </c>
      <c r="P13" s="9"/>
    </row>
    <row r="14" spans="1:133">
      <c r="A14" s="12"/>
      <c r="B14" s="44">
        <v>529</v>
      </c>
      <c r="C14" s="20" t="s">
        <v>27</v>
      </c>
      <c r="D14" s="46">
        <v>35649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35649</v>
      </c>
      <c r="O14" s="47">
        <f t="shared" si="2"/>
        <v>15.739072847682118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4731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1352077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1356808</v>
      </c>
      <c r="O15" s="43">
        <f t="shared" si="2"/>
        <v>599.03222958057393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483296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483296</v>
      </c>
      <c r="O16" s="47">
        <f t="shared" si="2"/>
        <v>213.3757174392936</v>
      </c>
      <c r="P16" s="9"/>
    </row>
    <row r="17" spans="1:119">
      <c r="A17" s="12"/>
      <c r="B17" s="44">
        <v>534</v>
      </c>
      <c r="C17" s="20" t="s">
        <v>30</v>
      </c>
      <c r="D17" s="46">
        <v>439</v>
      </c>
      <c r="E17" s="46">
        <v>0</v>
      </c>
      <c r="F17" s="46">
        <v>0</v>
      </c>
      <c r="G17" s="46">
        <v>0</v>
      </c>
      <c r="H17" s="46">
        <v>0</v>
      </c>
      <c r="I17" s="46">
        <v>393460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393899</v>
      </c>
      <c r="O17" s="47">
        <f t="shared" si="2"/>
        <v>173.90684326710817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475321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475321</v>
      </c>
      <c r="O18" s="47">
        <f t="shared" si="2"/>
        <v>209.85474613686534</v>
      </c>
      <c r="P18" s="9"/>
    </row>
    <row r="19" spans="1:119">
      <c r="A19" s="12"/>
      <c r="B19" s="44">
        <v>539</v>
      </c>
      <c r="C19" s="20" t="s">
        <v>32</v>
      </c>
      <c r="D19" s="46">
        <v>4292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4292</v>
      </c>
      <c r="O19" s="47">
        <f t="shared" si="2"/>
        <v>1.8949227373068434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262399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262399</v>
      </c>
      <c r="O20" s="43">
        <f t="shared" si="2"/>
        <v>115.84944812362031</v>
      </c>
      <c r="P20" s="10"/>
    </row>
    <row r="21" spans="1:119">
      <c r="A21" s="12"/>
      <c r="B21" s="44">
        <v>541</v>
      </c>
      <c r="C21" s="20" t="s">
        <v>34</v>
      </c>
      <c r="D21" s="46">
        <v>262399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262399</v>
      </c>
      <c r="O21" s="47">
        <f t="shared" si="2"/>
        <v>115.84944812362031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17245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17245</v>
      </c>
      <c r="O22" s="43">
        <f t="shared" si="2"/>
        <v>7.6136865342163356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17245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17245</v>
      </c>
      <c r="O23" s="47">
        <f t="shared" si="2"/>
        <v>7.6136865342163356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126946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126946</v>
      </c>
      <c r="O24" s="43">
        <f t="shared" si="2"/>
        <v>56.046799116997789</v>
      </c>
      <c r="P24" s="9"/>
    </row>
    <row r="25" spans="1:119">
      <c r="A25" s="12"/>
      <c r="B25" s="44">
        <v>572</v>
      </c>
      <c r="C25" s="20" t="s">
        <v>38</v>
      </c>
      <c r="D25" s="46">
        <v>126946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126946</v>
      </c>
      <c r="O25" s="47">
        <f t="shared" si="2"/>
        <v>56.046799116997789</v>
      </c>
      <c r="P25" s="9"/>
    </row>
    <row r="26" spans="1:119" ht="15.75">
      <c r="A26" s="28" t="s">
        <v>49</v>
      </c>
      <c r="B26" s="29"/>
      <c r="C26" s="30"/>
      <c r="D26" s="31">
        <f t="shared" ref="D26:M26" si="8">SUM(D27:D27)</f>
        <v>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13434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13434</v>
      </c>
      <c r="O26" s="43">
        <f t="shared" si="2"/>
        <v>5.9311258278145695</v>
      </c>
      <c r="P26" s="9"/>
    </row>
    <row r="27" spans="1:119" ht="15.75" thickBot="1">
      <c r="A27" s="12"/>
      <c r="B27" s="44">
        <v>581</v>
      </c>
      <c r="C27" s="20" t="s">
        <v>50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13434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13434</v>
      </c>
      <c r="O27" s="47">
        <f t="shared" si="2"/>
        <v>5.9311258278145695</v>
      </c>
      <c r="P27" s="9"/>
    </row>
    <row r="28" spans="1:119" ht="16.5" thickBot="1">
      <c r="A28" s="14" t="s">
        <v>10</v>
      </c>
      <c r="B28" s="23"/>
      <c r="C28" s="22"/>
      <c r="D28" s="15">
        <f>SUM(D5,D10,D15,D20,D22,D24,D26)</f>
        <v>2291558</v>
      </c>
      <c r="E28" s="15">
        <f t="shared" ref="E28:M28" si="9">SUM(E5,E10,E15,E20,E22,E24,E26)</f>
        <v>9000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1382756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3683314</v>
      </c>
      <c r="O28" s="37">
        <f t="shared" si="2"/>
        <v>1626.1871964679913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55</v>
      </c>
      <c r="M30" s="93"/>
      <c r="N30" s="93"/>
      <c r="O30" s="41">
        <v>2265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675624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675624</v>
      </c>
      <c r="O5" s="32">
        <f t="shared" ref="O5:O29" si="2">(N5/O$31)</f>
        <v>288.97519247219844</v>
      </c>
      <c r="P5" s="6"/>
    </row>
    <row r="6" spans="1:133">
      <c r="A6" s="12"/>
      <c r="B6" s="44">
        <v>511</v>
      </c>
      <c r="C6" s="20" t="s">
        <v>19</v>
      </c>
      <c r="D6" s="46">
        <v>100144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100144</v>
      </c>
      <c r="O6" s="47">
        <f t="shared" si="2"/>
        <v>42.833190761334471</v>
      </c>
      <c r="P6" s="9"/>
    </row>
    <row r="7" spans="1:133">
      <c r="A7" s="12"/>
      <c r="B7" s="44">
        <v>513</v>
      </c>
      <c r="C7" s="20" t="s">
        <v>20</v>
      </c>
      <c r="D7" s="46">
        <v>387891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387891</v>
      </c>
      <c r="O7" s="47">
        <f t="shared" si="2"/>
        <v>165.90718562874252</v>
      </c>
      <c r="P7" s="9"/>
    </row>
    <row r="8" spans="1:133">
      <c r="A8" s="12"/>
      <c r="B8" s="44">
        <v>515</v>
      </c>
      <c r="C8" s="20" t="s">
        <v>21</v>
      </c>
      <c r="D8" s="46">
        <v>45915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45915</v>
      </c>
      <c r="O8" s="47">
        <f t="shared" si="2"/>
        <v>19.638579982891361</v>
      </c>
      <c r="P8" s="9"/>
    </row>
    <row r="9" spans="1:133">
      <c r="A9" s="12"/>
      <c r="B9" s="44">
        <v>519</v>
      </c>
      <c r="C9" s="20" t="s">
        <v>22</v>
      </c>
      <c r="D9" s="46">
        <v>141674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141674</v>
      </c>
      <c r="O9" s="47">
        <f t="shared" si="2"/>
        <v>60.596236099230111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1467585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1467585</v>
      </c>
      <c r="O10" s="43">
        <f t="shared" si="2"/>
        <v>627.7095808383234</v>
      </c>
      <c r="P10" s="10"/>
    </row>
    <row r="11" spans="1:133">
      <c r="A11" s="12"/>
      <c r="B11" s="44">
        <v>521</v>
      </c>
      <c r="C11" s="20" t="s">
        <v>24</v>
      </c>
      <c r="D11" s="46">
        <v>1018256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1018256</v>
      </c>
      <c r="O11" s="47">
        <f t="shared" si="2"/>
        <v>435.52437981180498</v>
      </c>
      <c r="P11" s="9"/>
    </row>
    <row r="12" spans="1:133">
      <c r="A12" s="12"/>
      <c r="B12" s="44">
        <v>522</v>
      </c>
      <c r="C12" s="20" t="s">
        <v>25</v>
      </c>
      <c r="D12" s="46">
        <v>322113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322113</v>
      </c>
      <c r="O12" s="47">
        <f t="shared" si="2"/>
        <v>137.77288280581695</v>
      </c>
      <c r="P12" s="9"/>
    </row>
    <row r="13" spans="1:133">
      <c r="A13" s="12"/>
      <c r="B13" s="44">
        <v>524</v>
      </c>
      <c r="C13" s="20" t="s">
        <v>26</v>
      </c>
      <c r="D13" s="46">
        <v>89734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89734</v>
      </c>
      <c r="O13" s="47">
        <f t="shared" si="2"/>
        <v>38.380667236954665</v>
      </c>
      <c r="P13" s="9"/>
    </row>
    <row r="14" spans="1:133">
      <c r="A14" s="12"/>
      <c r="B14" s="44">
        <v>529</v>
      </c>
      <c r="C14" s="20" t="s">
        <v>27</v>
      </c>
      <c r="D14" s="46">
        <v>37482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37482</v>
      </c>
      <c r="O14" s="47">
        <f t="shared" si="2"/>
        <v>16.031650983746793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3924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1273138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1277062</v>
      </c>
      <c r="O15" s="43">
        <f t="shared" si="2"/>
        <v>546.2198460222412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510500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510500</v>
      </c>
      <c r="O16" s="47">
        <f t="shared" si="2"/>
        <v>218.34901625320788</v>
      </c>
      <c r="P16" s="9"/>
    </row>
    <row r="17" spans="1:119">
      <c r="A17" s="12"/>
      <c r="B17" s="44">
        <v>534</v>
      </c>
      <c r="C17" s="20" t="s">
        <v>30</v>
      </c>
      <c r="D17" s="46">
        <v>350</v>
      </c>
      <c r="E17" s="46">
        <v>0</v>
      </c>
      <c r="F17" s="46">
        <v>0</v>
      </c>
      <c r="G17" s="46">
        <v>0</v>
      </c>
      <c r="H17" s="46">
        <v>0</v>
      </c>
      <c r="I17" s="46">
        <v>341978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342328</v>
      </c>
      <c r="O17" s="47">
        <f t="shared" si="2"/>
        <v>146.4191616766467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420660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420660</v>
      </c>
      <c r="O18" s="47">
        <f t="shared" si="2"/>
        <v>179.92301112061591</v>
      </c>
      <c r="P18" s="9"/>
    </row>
    <row r="19" spans="1:119">
      <c r="A19" s="12"/>
      <c r="B19" s="44">
        <v>539</v>
      </c>
      <c r="C19" s="20" t="s">
        <v>32</v>
      </c>
      <c r="D19" s="46">
        <v>3574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3574</v>
      </c>
      <c r="O19" s="47">
        <f t="shared" si="2"/>
        <v>1.5286569717707443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176658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176658</v>
      </c>
      <c r="O20" s="43">
        <f t="shared" si="2"/>
        <v>75.559452523524385</v>
      </c>
      <c r="P20" s="10"/>
    </row>
    <row r="21" spans="1:119">
      <c r="A21" s="12"/>
      <c r="B21" s="44">
        <v>541</v>
      </c>
      <c r="C21" s="20" t="s">
        <v>34</v>
      </c>
      <c r="D21" s="46">
        <v>176658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176658</v>
      </c>
      <c r="O21" s="47">
        <f t="shared" si="2"/>
        <v>75.559452523524385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19978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19978</v>
      </c>
      <c r="O22" s="43">
        <f t="shared" si="2"/>
        <v>8.5449101796407181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19978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19978</v>
      </c>
      <c r="O23" s="47">
        <f t="shared" si="2"/>
        <v>8.5449101796407181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109752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109752</v>
      </c>
      <c r="O24" s="43">
        <f t="shared" si="2"/>
        <v>46.942686056458513</v>
      </c>
      <c r="P24" s="9"/>
    </row>
    <row r="25" spans="1:119">
      <c r="A25" s="12"/>
      <c r="B25" s="44">
        <v>572</v>
      </c>
      <c r="C25" s="20" t="s">
        <v>38</v>
      </c>
      <c r="D25" s="46">
        <v>109752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109752</v>
      </c>
      <c r="O25" s="47">
        <f t="shared" si="2"/>
        <v>46.942686056458513</v>
      </c>
      <c r="P25" s="9"/>
    </row>
    <row r="26" spans="1:119" ht="15.75">
      <c r="A26" s="28" t="s">
        <v>49</v>
      </c>
      <c r="B26" s="29"/>
      <c r="C26" s="30"/>
      <c r="D26" s="31">
        <f t="shared" ref="D26:M26" si="8">SUM(D27:D28)</f>
        <v>29179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93973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123152</v>
      </c>
      <c r="O26" s="43">
        <f t="shared" si="2"/>
        <v>52.67408041060736</v>
      </c>
      <c r="P26" s="9"/>
    </row>
    <row r="27" spans="1:119">
      <c r="A27" s="12"/>
      <c r="B27" s="44">
        <v>581</v>
      </c>
      <c r="C27" s="20" t="s">
        <v>50</v>
      </c>
      <c r="D27" s="46">
        <v>29179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29179</v>
      </c>
      <c r="O27" s="47">
        <f t="shared" si="2"/>
        <v>12.4803250641574</v>
      </c>
      <c r="P27" s="9"/>
    </row>
    <row r="28" spans="1:119" ht="15.75" thickBot="1">
      <c r="A28" s="12"/>
      <c r="B28" s="44">
        <v>590</v>
      </c>
      <c r="C28" s="20" t="s">
        <v>68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93973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93973</v>
      </c>
      <c r="O28" s="47">
        <f t="shared" si="2"/>
        <v>40.193755346449954</v>
      </c>
      <c r="P28" s="9"/>
    </row>
    <row r="29" spans="1:119" ht="16.5" thickBot="1">
      <c r="A29" s="14" t="s">
        <v>10</v>
      </c>
      <c r="B29" s="23"/>
      <c r="C29" s="22"/>
      <c r="D29" s="15">
        <f>SUM(D5,D10,D15,D20,D22,D24,D26)</f>
        <v>2462722</v>
      </c>
      <c r="E29" s="15">
        <f t="shared" ref="E29:M29" si="9">SUM(E5,E10,E15,E20,E22,E24,E26)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1387089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3849811</v>
      </c>
      <c r="O29" s="37">
        <f t="shared" si="2"/>
        <v>1646.6257485029939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69</v>
      </c>
      <c r="M31" s="93"/>
      <c r="N31" s="93"/>
      <c r="O31" s="41">
        <v>2338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82</v>
      </c>
      <c r="N4" s="34" t="s">
        <v>5</v>
      </c>
      <c r="O4" s="34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SUM(D6:D9)</f>
        <v>499320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9" si="1">SUM(D5:N5)</f>
        <v>499320</v>
      </c>
      <c r="P5" s="32">
        <f t="shared" ref="P5:P29" si="2">(O5/P$31)</f>
        <v>214.48453608247422</v>
      </c>
      <c r="Q5" s="6"/>
    </row>
    <row r="6" spans="1:134">
      <c r="A6" s="12"/>
      <c r="B6" s="44">
        <v>511</v>
      </c>
      <c r="C6" s="20" t="s">
        <v>19</v>
      </c>
      <c r="D6" s="46">
        <v>103339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103339</v>
      </c>
      <c r="P6" s="47">
        <f t="shared" si="2"/>
        <v>44.389604810996566</v>
      </c>
      <c r="Q6" s="9"/>
    </row>
    <row r="7" spans="1:134">
      <c r="A7" s="12"/>
      <c r="B7" s="44">
        <v>513</v>
      </c>
      <c r="C7" s="20" t="s">
        <v>20</v>
      </c>
      <c r="D7" s="46">
        <v>324909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324909</v>
      </c>
      <c r="P7" s="47">
        <f t="shared" si="2"/>
        <v>139.56572164948454</v>
      </c>
      <c r="Q7" s="9"/>
    </row>
    <row r="8" spans="1:134">
      <c r="A8" s="12"/>
      <c r="B8" s="44">
        <v>515</v>
      </c>
      <c r="C8" s="20" t="s">
        <v>21</v>
      </c>
      <c r="D8" s="46">
        <v>8049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8049</v>
      </c>
      <c r="P8" s="47">
        <f t="shared" si="2"/>
        <v>3.4574742268041239</v>
      </c>
      <c r="Q8" s="9"/>
    </row>
    <row r="9" spans="1:134">
      <c r="A9" s="12"/>
      <c r="B9" s="44">
        <v>519</v>
      </c>
      <c r="C9" s="20" t="s">
        <v>22</v>
      </c>
      <c r="D9" s="46">
        <v>63023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63023</v>
      </c>
      <c r="P9" s="47">
        <f t="shared" si="2"/>
        <v>27.071735395189002</v>
      </c>
      <c r="Q9" s="9"/>
    </row>
    <row r="10" spans="1:134" ht="15.75">
      <c r="A10" s="28" t="s">
        <v>23</v>
      </c>
      <c r="B10" s="29"/>
      <c r="C10" s="30"/>
      <c r="D10" s="31">
        <f t="shared" ref="D10:N10" si="3">SUM(D11:D14)</f>
        <v>1183444</v>
      </c>
      <c r="E10" s="31">
        <f t="shared" si="3"/>
        <v>1086492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31">
        <f t="shared" si="3"/>
        <v>0</v>
      </c>
      <c r="O10" s="42">
        <f t="shared" si="1"/>
        <v>2269936</v>
      </c>
      <c r="P10" s="43">
        <f t="shared" si="2"/>
        <v>975.05841924398624</v>
      </c>
      <c r="Q10" s="10"/>
    </row>
    <row r="11" spans="1:134">
      <c r="A11" s="12"/>
      <c r="B11" s="44">
        <v>521</v>
      </c>
      <c r="C11" s="20" t="s">
        <v>24</v>
      </c>
      <c r="D11" s="46">
        <v>1132306</v>
      </c>
      <c r="E11" s="46">
        <v>800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1133106</v>
      </c>
      <c r="P11" s="47">
        <f t="shared" si="2"/>
        <v>486.72938144329896</v>
      </c>
      <c r="Q11" s="9"/>
    </row>
    <row r="12" spans="1:134">
      <c r="A12" s="12"/>
      <c r="B12" s="44">
        <v>522</v>
      </c>
      <c r="C12" s="20" t="s">
        <v>25</v>
      </c>
      <c r="D12" s="46">
        <v>0</v>
      </c>
      <c r="E12" s="46">
        <v>1085692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1085692</v>
      </c>
      <c r="P12" s="47">
        <f t="shared" si="2"/>
        <v>466.36254295532643</v>
      </c>
      <c r="Q12" s="9"/>
    </row>
    <row r="13" spans="1:134">
      <c r="A13" s="12"/>
      <c r="B13" s="44">
        <v>524</v>
      </c>
      <c r="C13" s="20" t="s">
        <v>26</v>
      </c>
      <c r="D13" s="46">
        <v>50781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50781</v>
      </c>
      <c r="P13" s="47">
        <f t="shared" si="2"/>
        <v>21.813144329896907</v>
      </c>
      <c r="Q13" s="9"/>
    </row>
    <row r="14" spans="1:134">
      <c r="A14" s="12"/>
      <c r="B14" s="44">
        <v>529</v>
      </c>
      <c r="C14" s="20" t="s">
        <v>27</v>
      </c>
      <c r="D14" s="46">
        <v>357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357</v>
      </c>
      <c r="P14" s="47">
        <f t="shared" si="2"/>
        <v>0.15335051546391754</v>
      </c>
      <c r="Q14" s="9"/>
    </row>
    <row r="15" spans="1:134" ht="15.75">
      <c r="A15" s="28" t="s">
        <v>28</v>
      </c>
      <c r="B15" s="29"/>
      <c r="C15" s="30"/>
      <c r="D15" s="31">
        <f t="shared" ref="D15:N15" si="4">SUM(D16:D19)</f>
        <v>10760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1734487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1745247</v>
      </c>
      <c r="P15" s="43">
        <f t="shared" si="2"/>
        <v>749.67654639175259</v>
      </c>
      <c r="Q15" s="10"/>
    </row>
    <row r="16" spans="1:134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518061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518061</v>
      </c>
      <c r="P16" s="47">
        <f t="shared" si="2"/>
        <v>222.53479381443299</v>
      </c>
      <c r="Q16" s="9"/>
    </row>
    <row r="17" spans="1:120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658063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658063</v>
      </c>
      <c r="P17" s="47">
        <f t="shared" si="2"/>
        <v>282.67310996563572</v>
      </c>
      <c r="Q17" s="9"/>
    </row>
    <row r="18" spans="1:120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558363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558363</v>
      </c>
      <c r="P18" s="47">
        <f t="shared" si="2"/>
        <v>239.84664948453607</v>
      </c>
      <c r="Q18" s="9"/>
    </row>
    <row r="19" spans="1:120">
      <c r="A19" s="12"/>
      <c r="B19" s="44">
        <v>539</v>
      </c>
      <c r="C19" s="20" t="s">
        <v>32</v>
      </c>
      <c r="D19" s="46">
        <v>10760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10760</v>
      </c>
      <c r="P19" s="47">
        <f t="shared" si="2"/>
        <v>4.6219931271477659</v>
      </c>
      <c r="Q19" s="9"/>
    </row>
    <row r="20" spans="1:120" ht="15.75">
      <c r="A20" s="28" t="s">
        <v>33</v>
      </c>
      <c r="B20" s="29"/>
      <c r="C20" s="30"/>
      <c r="D20" s="31">
        <f t="shared" ref="D20:N20" si="5">SUM(D21:D21)</f>
        <v>178454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1"/>
        <v>178454</v>
      </c>
      <c r="P20" s="43">
        <f t="shared" si="2"/>
        <v>76.655498281786947</v>
      </c>
      <c r="Q20" s="10"/>
    </row>
    <row r="21" spans="1:120">
      <c r="A21" s="12"/>
      <c r="B21" s="44">
        <v>541</v>
      </c>
      <c r="C21" s="20" t="s">
        <v>34</v>
      </c>
      <c r="D21" s="46">
        <v>178454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178454</v>
      </c>
      <c r="P21" s="47">
        <f t="shared" si="2"/>
        <v>76.655498281786947</v>
      </c>
      <c r="Q21" s="9"/>
    </row>
    <row r="22" spans="1:120" ht="15.75">
      <c r="A22" s="28" t="s">
        <v>35</v>
      </c>
      <c r="B22" s="29"/>
      <c r="C22" s="30"/>
      <c r="D22" s="31">
        <f t="shared" ref="D22:N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13770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1"/>
        <v>13770</v>
      </c>
      <c r="P22" s="43">
        <f t="shared" si="2"/>
        <v>5.9149484536082477</v>
      </c>
      <c r="Q22" s="10"/>
    </row>
    <row r="23" spans="1:120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13770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13770</v>
      </c>
      <c r="P23" s="47">
        <f t="shared" si="2"/>
        <v>5.9149484536082477</v>
      </c>
      <c r="Q23" s="9"/>
    </row>
    <row r="24" spans="1:120" ht="15.75">
      <c r="A24" s="28" t="s">
        <v>37</v>
      </c>
      <c r="B24" s="29"/>
      <c r="C24" s="30"/>
      <c r="D24" s="31">
        <f t="shared" ref="D24:N24" si="7">SUM(D25:D26)</f>
        <v>148153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148153</v>
      </c>
      <c r="P24" s="43">
        <f t="shared" si="2"/>
        <v>63.639604810996566</v>
      </c>
      <c r="Q24" s="9"/>
    </row>
    <row r="25" spans="1:120">
      <c r="A25" s="12"/>
      <c r="B25" s="44">
        <v>572</v>
      </c>
      <c r="C25" s="20" t="s">
        <v>38</v>
      </c>
      <c r="D25" s="46">
        <v>130884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130884</v>
      </c>
      <c r="P25" s="47">
        <f t="shared" si="2"/>
        <v>56.22164948453608</v>
      </c>
      <c r="Q25" s="9"/>
    </row>
    <row r="26" spans="1:120">
      <c r="A26" s="12"/>
      <c r="B26" s="44">
        <v>573</v>
      </c>
      <c r="C26" s="20" t="s">
        <v>42</v>
      </c>
      <c r="D26" s="46">
        <v>17269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17269</v>
      </c>
      <c r="P26" s="47">
        <f t="shared" si="2"/>
        <v>7.4179553264604809</v>
      </c>
      <c r="Q26" s="9"/>
    </row>
    <row r="27" spans="1:120" ht="15.75">
      <c r="A27" s="28" t="s">
        <v>49</v>
      </c>
      <c r="B27" s="29"/>
      <c r="C27" s="30"/>
      <c r="D27" s="31">
        <f t="shared" ref="D27:N27" si="8">SUM(D28:D28)</f>
        <v>250618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1"/>
        <v>250618</v>
      </c>
      <c r="P27" s="43">
        <f t="shared" si="2"/>
        <v>107.65378006872852</v>
      </c>
      <c r="Q27" s="9"/>
    </row>
    <row r="28" spans="1:120" ht="15.75" thickBot="1">
      <c r="A28" s="12"/>
      <c r="B28" s="44">
        <v>581</v>
      </c>
      <c r="C28" s="20" t="s">
        <v>84</v>
      </c>
      <c r="D28" s="46">
        <v>250618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250618</v>
      </c>
      <c r="P28" s="47">
        <f t="shared" si="2"/>
        <v>107.65378006872852</v>
      </c>
      <c r="Q28" s="9"/>
    </row>
    <row r="29" spans="1:120" ht="16.5" thickBot="1">
      <c r="A29" s="14" t="s">
        <v>10</v>
      </c>
      <c r="B29" s="23"/>
      <c r="C29" s="22"/>
      <c r="D29" s="15">
        <f>SUM(D5,D10,D15,D20,D22,D24,D27)</f>
        <v>2270749</v>
      </c>
      <c r="E29" s="15">
        <f t="shared" ref="E29:N29" si="9">SUM(E5,E10,E15,E20,E22,E24,E27)</f>
        <v>1086492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1748257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9"/>
        <v>0</v>
      </c>
      <c r="O29" s="15">
        <f t="shared" si="1"/>
        <v>5105498</v>
      </c>
      <c r="P29" s="37">
        <f t="shared" si="2"/>
        <v>2193.0833333333335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85</v>
      </c>
      <c r="N31" s="93"/>
      <c r="O31" s="93"/>
      <c r="P31" s="41">
        <v>2328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477495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477495</v>
      </c>
      <c r="O5" s="32">
        <f t="shared" ref="O5:O29" si="2">(N5/O$31)</f>
        <v>215.37889039242219</v>
      </c>
      <c r="P5" s="6"/>
    </row>
    <row r="6" spans="1:133">
      <c r="A6" s="12"/>
      <c r="B6" s="44">
        <v>511</v>
      </c>
      <c r="C6" s="20" t="s">
        <v>19</v>
      </c>
      <c r="D6" s="46">
        <v>98992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98992</v>
      </c>
      <c r="O6" s="47">
        <f t="shared" si="2"/>
        <v>44.65133062697339</v>
      </c>
      <c r="P6" s="9"/>
    </row>
    <row r="7" spans="1:133">
      <c r="A7" s="12"/>
      <c r="B7" s="44">
        <v>513</v>
      </c>
      <c r="C7" s="20" t="s">
        <v>20</v>
      </c>
      <c r="D7" s="46">
        <v>301805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301805</v>
      </c>
      <c r="O7" s="47">
        <f t="shared" si="2"/>
        <v>136.13216057735679</v>
      </c>
      <c r="P7" s="9"/>
    </row>
    <row r="8" spans="1:133">
      <c r="A8" s="12"/>
      <c r="B8" s="44">
        <v>515</v>
      </c>
      <c r="C8" s="20" t="s">
        <v>21</v>
      </c>
      <c r="D8" s="46">
        <v>8605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8605</v>
      </c>
      <c r="O8" s="47">
        <f t="shared" si="2"/>
        <v>3.8813712223725756</v>
      </c>
      <c r="P8" s="9"/>
    </row>
    <row r="9" spans="1:133">
      <c r="A9" s="12"/>
      <c r="B9" s="44">
        <v>519</v>
      </c>
      <c r="C9" s="20" t="s">
        <v>58</v>
      </c>
      <c r="D9" s="46">
        <v>68093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68093</v>
      </c>
      <c r="O9" s="47">
        <f t="shared" si="2"/>
        <v>30.714027965719442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1353359</v>
      </c>
      <c r="E10" s="31">
        <f t="shared" si="3"/>
        <v>609979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1963338</v>
      </c>
      <c r="O10" s="43">
        <f t="shared" si="2"/>
        <v>885.58322056833561</v>
      </c>
      <c r="P10" s="10"/>
    </row>
    <row r="11" spans="1:133">
      <c r="A11" s="12"/>
      <c r="B11" s="44">
        <v>521</v>
      </c>
      <c r="C11" s="20" t="s">
        <v>24</v>
      </c>
      <c r="D11" s="46">
        <v>1304188</v>
      </c>
      <c r="E11" s="46">
        <v>70054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1374242</v>
      </c>
      <c r="O11" s="47">
        <f t="shared" si="2"/>
        <v>619.86558412268835</v>
      </c>
      <c r="P11" s="9"/>
    </row>
    <row r="12" spans="1:133">
      <c r="A12" s="12"/>
      <c r="B12" s="44">
        <v>522</v>
      </c>
      <c r="C12" s="20" t="s">
        <v>25</v>
      </c>
      <c r="D12" s="46">
        <v>0</v>
      </c>
      <c r="E12" s="46">
        <v>539925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539925</v>
      </c>
      <c r="O12" s="47">
        <f t="shared" si="2"/>
        <v>243.53856562922869</v>
      </c>
      <c r="P12" s="9"/>
    </row>
    <row r="13" spans="1:133">
      <c r="A13" s="12"/>
      <c r="B13" s="44">
        <v>524</v>
      </c>
      <c r="C13" s="20" t="s">
        <v>26</v>
      </c>
      <c r="D13" s="46">
        <v>48507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48507</v>
      </c>
      <c r="O13" s="47">
        <f t="shared" si="2"/>
        <v>21.879566982408662</v>
      </c>
      <c r="P13" s="9"/>
    </row>
    <row r="14" spans="1:133">
      <c r="A14" s="12"/>
      <c r="B14" s="44">
        <v>529</v>
      </c>
      <c r="C14" s="20" t="s">
        <v>27</v>
      </c>
      <c r="D14" s="46">
        <v>664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664</v>
      </c>
      <c r="O14" s="47">
        <f t="shared" si="2"/>
        <v>0.29950383400992331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1466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1880562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1882028</v>
      </c>
      <c r="O15" s="43">
        <f t="shared" si="2"/>
        <v>848.90753270184939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641694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641694</v>
      </c>
      <c r="O16" s="47">
        <f t="shared" si="2"/>
        <v>289.44248985115019</v>
      </c>
      <c r="P16" s="9"/>
    </row>
    <row r="17" spans="1:119">
      <c r="A17" s="12"/>
      <c r="B17" s="44">
        <v>534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642901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642901</v>
      </c>
      <c r="O17" s="47">
        <f t="shared" si="2"/>
        <v>289.98691926026163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595967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595967</v>
      </c>
      <c r="O18" s="47">
        <f t="shared" si="2"/>
        <v>268.81686964366259</v>
      </c>
      <c r="P18" s="9"/>
    </row>
    <row r="19" spans="1:119">
      <c r="A19" s="12"/>
      <c r="B19" s="44">
        <v>539</v>
      </c>
      <c r="C19" s="20" t="s">
        <v>32</v>
      </c>
      <c r="D19" s="46">
        <v>1466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1466</v>
      </c>
      <c r="O19" s="47">
        <f t="shared" si="2"/>
        <v>0.66125394677492111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281241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281241</v>
      </c>
      <c r="O20" s="43">
        <f t="shared" si="2"/>
        <v>126.85656292286875</v>
      </c>
      <c r="P20" s="10"/>
    </row>
    <row r="21" spans="1:119">
      <c r="A21" s="12"/>
      <c r="B21" s="44">
        <v>541</v>
      </c>
      <c r="C21" s="20" t="s">
        <v>60</v>
      </c>
      <c r="D21" s="46">
        <v>281241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281241</v>
      </c>
      <c r="O21" s="47">
        <f t="shared" si="2"/>
        <v>126.85656292286875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11856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11856</v>
      </c>
      <c r="O22" s="43">
        <f t="shared" si="2"/>
        <v>5.3477672530446547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11856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11856</v>
      </c>
      <c r="O23" s="47">
        <f t="shared" si="2"/>
        <v>5.3477672530446547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171926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171926</v>
      </c>
      <c r="O24" s="43">
        <f t="shared" si="2"/>
        <v>77.548940009021194</v>
      </c>
      <c r="P24" s="9"/>
    </row>
    <row r="25" spans="1:119">
      <c r="A25" s="12"/>
      <c r="B25" s="44">
        <v>572</v>
      </c>
      <c r="C25" s="20" t="s">
        <v>61</v>
      </c>
      <c r="D25" s="46">
        <v>125425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125425</v>
      </c>
      <c r="O25" s="47">
        <f t="shared" si="2"/>
        <v>56.574199368516012</v>
      </c>
      <c r="P25" s="9"/>
    </row>
    <row r="26" spans="1:119">
      <c r="A26" s="12"/>
      <c r="B26" s="44">
        <v>573</v>
      </c>
      <c r="C26" s="20" t="s">
        <v>42</v>
      </c>
      <c r="D26" s="46">
        <v>46501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46501</v>
      </c>
      <c r="O26" s="47">
        <f t="shared" si="2"/>
        <v>20.974740640505185</v>
      </c>
      <c r="P26" s="9"/>
    </row>
    <row r="27" spans="1:119" ht="15.75">
      <c r="A27" s="28" t="s">
        <v>62</v>
      </c>
      <c r="B27" s="29"/>
      <c r="C27" s="30"/>
      <c r="D27" s="31">
        <f t="shared" ref="D27:M27" si="8">SUM(D28:D28)</f>
        <v>252199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252199</v>
      </c>
      <c r="O27" s="43">
        <f t="shared" si="2"/>
        <v>113.75687866486243</v>
      </c>
      <c r="P27" s="9"/>
    </row>
    <row r="28" spans="1:119" ht="15.75" thickBot="1">
      <c r="A28" s="12"/>
      <c r="B28" s="44">
        <v>581</v>
      </c>
      <c r="C28" s="20" t="s">
        <v>63</v>
      </c>
      <c r="D28" s="46">
        <v>252199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252199</v>
      </c>
      <c r="O28" s="47">
        <f t="shared" si="2"/>
        <v>113.75687866486243</v>
      </c>
      <c r="P28" s="9"/>
    </row>
    <row r="29" spans="1:119" ht="16.5" thickBot="1">
      <c r="A29" s="14" t="s">
        <v>10</v>
      </c>
      <c r="B29" s="23"/>
      <c r="C29" s="22"/>
      <c r="D29" s="15">
        <f>SUM(D5,D10,D15,D20,D22,D24,D27)</f>
        <v>2537686</v>
      </c>
      <c r="E29" s="15">
        <f t="shared" ref="E29:M29" si="9">SUM(E5,E10,E15,E20,E22,E24,E27)</f>
        <v>609979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1892418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5040083</v>
      </c>
      <c r="O29" s="37">
        <f t="shared" si="2"/>
        <v>2273.379792512404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79</v>
      </c>
      <c r="M31" s="93"/>
      <c r="N31" s="93"/>
      <c r="O31" s="41">
        <v>2217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469682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469682</v>
      </c>
      <c r="O5" s="32">
        <f t="shared" ref="O5:O30" si="2">(N5/O$32)</f>
        <v>210.71422162404664</v>
      </c>
      <c r="P5" s="6"/>
    </row>
    <row r="6" spans="1:133">
      <c r="A6" s="12"/>
      <c r="B6" s="44">
        <v>511</v>
      </c>
      <c r="C6" s="20" t="s">
        <v>19</v>
      </c>
      <c r="D6" s="46">
        <v>99573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99573</v>
      </c>
      <c r="O6" s="47">
        <f t="shared" si="2"/>
        <v>44.671601615074024</v>
      </c>
      <c r="P6" s="9"/>
    </row>
    <row r="7" spans="1:133">
      <c r="A7" s="12"/>
      <c r="B7" s="44">
        <v>513</v>
      </c>
      <c r="C7" s="20" t="s">
        <v>20</v>
      </c>
      <c r="D7" s="46">
        <v>288576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288576</v>
      </c>
      <c r="O7" s="47">
        <f t="shared" si="2"/>
        <v>129.464333781965</v>
      </c>
      <c r="P7" s="9"/>
    </row>
    <row r="8" spans="1:133">
      <c r="A8" s="12"/>
      <c r="B8" s="44">
        <v>515</v>
      </c>
      <c r="C8" s="20" t="s">
        <v>21</v>
      </c>
      <c r="D8" s="46">
        <v>8882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8882</v>
      </c>
      <c r="O8" s="47">
        <f t="shared" si="2"/>
        <v>3.9847465231045311</v>
      </c>
      <c r="P8" s="9"/>
    </row>
    <row r="9" spans="1:133">
      <c r="A9" s="12"/>
      <c r="B9" s="44">
        <v>519</v>
      </c>
      <c r="C9" s="20" t="s">
        <v>58</v>
      </c>
      <c r="D9" s="46">
        <v>72651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72651</v>
      </c>
      <c r="O9" s="47">
        <f t="shared" si="2"/>
        <v>32.593539703903097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1216502</v>
      </c>
      <c r="E10" s="31">
        <f t="shared" si="3"/>
        <v>530297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1746799</v>
      </c>
      <c r="O10" s="43">
        <f t="shared" si="2"/>
        <v>783.66935845670707</v>
      </c>
      <c r="P10" s="10"/>
    </row>
    <row r="11" spans="1:133">
      <c r="A11" s="12"/>
      <c r="B11" s="44">
        <v>521</v>
      </c>
      <c r="C11" s="20" t="s">
        <v>24</v>
      </c>
      <c r="D11" s="46">
        <v>1174674</v>
      </c>
      <c r="E11" s="46">
        <v>38113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1212787</v>
      </c>
      <c r="O11" s="47">
        <f t="shared" si="2"/>
        <v>544.09466128308657</v>
      </c>
      <c r="P11" s="9"/>
    </row>
    <row r="12" spans="1:133">
      <c r="A12" s="12"/>
      <c r="B12" s="44">
        <v>522</v>
      </c>
      <c r="C12" s="20" t="s">
        <v>25</v>
      </c>
      <c r="D12" s="46">
        <v>0</v>
      </c>
      <c r="E12" s="46">
        <v>492184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492184</v>
      </c>
      <c r="O12" s="47">
        <f t="shared" si="2"/>
        <v>220.80933153880665</v>
      </c>
      <c r="P12" s="9"/>
    </row>
    <row r="13" spans="1:133">
      <c r="A13" s="12"/>
      <c r="B13" s="44">
        <v>524</v>
      </c>
      <c r="C13" s="20" t="s">
        <v>26</v>
      </c>
      <c r="D13" s="46">
        <v>40082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40082</v>
      </c>
      <c r="O13" s="47">
        <f t="shared" si="2"/>
        <v>17.982054733064153</v>
      </c>
      <c r="P13" s="9"/>
    </row>
    <row r="14" spans="1:133">
      <c r="A14" s="12"/>
      <c r="B14" s="44">
        <v>529</v>
      </c>
      <c r="C14" s="20" t="s">
        <v>27</v>
      </c>
      <c r="D14" s="46">
        <v>1746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1746</v>
      </c>
      <c r="O14" s="47">
        <f t="shared" si="2"/>
        <v>0.78331090174966356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4052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1778225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1782277</v>
      </c>
      <c r="O15" s="43">
        <f t="shared" si="2"/>
        <v>799.58591296545535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582701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582701</v>
      </c>
      <c r="O16" s="47">
        <f t="shared" si="2"/>
        <v>261.4181247196052</v>
      </c>
      <c r="P16" s="9"/>
    </row>
    <row r="17" spans="1:119">
      <c r="A17" s="12"/>
      <c r="B17" s="44">
        <v>534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630595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630595</v>
      </c>
      <c r="O17" s="47">
        <f t="shared" si="2"/>
        <v>282.90489008524003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564929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564929</v>
      </c>
      <c r="O18" s="47">
        <f t="shared" si="2"/>
        <v>253.44504262000896</v>
      </c>
      <c r="P18" s="9"/>
    </row>
    <row r="19" spans="1:119">
      <c r="A19" s="12"/>
      <c r="B19" s="44">
        <v>539</v>
      </c>
      <c r="C19" s="20" t="s">
        <v>32</v>
      </c>
      <c r="D19" s="46">
        <v>4052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4052</v>
      </c>
      <c r="O19" s="47">
        <f t="shared" si="2"/>
        <v>1.8178555406011665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178492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178492</v>
      </c>
      <c r="O20" s="43">
        <f t="shared" si="2"/>
        <v>80.077164647824134</v>
      </c>
      <c r="P20" s="10"/>
    </row>
    <row r="21" spans="1:119">
      <c r="A21" s="12"/>
      <c r="B21" s="44">
        <v>541</v>
      </c>
      <c r="C21" s="20" t="s">
        <v>60</v>
      </c>
      <c r="D21" s="46">
        <v>178492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178492</v>
      </c>
      <c r="O21" s="47">
        <f t="shared" si="2"/>
        <v>80.077164647824134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13688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13688</v>
      </c>
      <c r="O22" s="43">
        <f t="shared" si="2"/>
        <v>6.1408703454463884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13688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13688</v>
      </c>
      <c r="O23" s="47">
        <f t="shared" si="2"/>
        <v>6.1408703454463884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124146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124146</v>
      </c>
      <c r="O24" s="43">
        <f t="shared" si="2"/>
        <v>55.695827725437418</v>
      </c>
      <c r="P24" s="9"/>
    </row>
    <row r="25" spans="1:119">
      <c r="A25" s="12"/>
      <c r="B25" s="44">
        <v>572</v>
      </c>
      <c r="C25" s="20" t="s">
        <v>61</v>
      </c>
      <c r="D25" s="46">
        <v>110381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110381</v>
      </c>
      <c r="O25" s="47">
        <f t="shared" si="2"/>
        <v>49.520412741139523</v>
      </c>
      <c r="P25" s="9"/>
    </row>
    <row r="26" spans="1:119">
      <c r="A26" s="12"/>
      <c r="B26" s="44">
        <v>573</v>
      </c>
      <c r="C26" s="20" t="s">
        <v>42</v>
      </c>
      <c r="D26" s="46">
        <v>13456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13456</v>
      </c>
      <c r="O26" s="47">
        <f t="shared" si="2"/>
        <v>6.0367877972184836</v>
      </c>
      <c r="P26" s="9"/>
    </row>
    <row r="27" spans="1:119">
      <c r="A27" s="12"/>
      <c r="B27" s="44">
        <v>574</v>
      </c>
      <c r="C27" s="20" t="s">
        <v>48</v>
      </c>
      <c r="D27" s="46">
        <v>309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309</v>
      </c>
      <c r="O27" s="47">
        <f t="shared" si="2"/>
        <v>0.1386271870794078</v>
      </c>
      <c r="P27" s="9"/>
    </row>
    <row r="28" spans="1:119" ht="15.75">
      <c r="A28" s="28" t="s">
        <v>62</v>
      </c>
      <c r="B28" s="29"/>
      <c r="C28" s="30"/>
      <c r="D28" s="31">
        <f t="shared" ref="D28:M28" si="8">SUM(D29:D29)</f>
        <v>252199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252199</v>
      </c>
      <c r="O28" s="43">
        <f t="shared" si="2"/>
        <v>113.14445939883356</v>
      </c>
      <c r="P28" s="9"/>
    </row>
    <row r="29" spans="1:119" ht="15.75" thickBot="1">
      <c r="A29" s="12"/>
      <c r="B29" s="44">
        <v>581</v>
      </c>
      <c r="C29" s="20" t="s">
        <v>63</v>
      </c>
      <c r="D29" s="46">
        <v>252199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252199</v>
      </c>
      <c r="O29" s="47">
        <f t="shared" si="2"/>
        <v>113.14445939883356</v>
      </c>
      <c r="P29" s="9"/>
    </row>
    <row r="30" spans="1:119" ht="16.5" thickBot="1">
      <c r="A30" s="14" t="s">
        <v>10</v>
      </c>
      <c r="B30" s="23"/>
      <c r="C30" s="22"/>
      <c r="D30" s="15">
        <f>SUM(D5,D10,D15,D20,D22,D24,D28)</f>
        <v>2245073</v>
      </c>
      <c r="E30" s="15">
        <f t="shared" ref="E30:M30" si="9">SUM(E5,E10,E15,E20,E22,E24,E28)</f>
        <v>530297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1791913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4567283</v>
      </c>
      <c r="O30" s="37">
        <f t="shared" si="2"/>
        <v>2049.0278151637503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77</v>
      </c>
      <c r="M32" s="93"/>
      <c r="N32" s="93"/>
      <c r="O32" s="41">
        <v>2229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464901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464901</v>
      </c>
      <c r="O5" s="32">
        <f t="shared" ref="O5:O29" si="2">(N5/O$31)</f>
        <v>209.03821942446044</v>
      </c>
      <c r="P5" s="6"/>
    </row>
    <row r="6" spans="1:133">
      <c r="A6" s="12"/>
      <c r="B6" s="44">
        <v>511</v>
      </c>
      <c r="C6" s="20" t="s">
        <v>19</v>
      </c>
      <c r="D6" s="46">
        <v>103774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103774</v>
      </c>
      <c r="O6" s="47">
        <f t="shared" si="2"/>
        <v>46.660971223021583</v>
      </c>
      <c r="P6" s="9"/>
    </row>
    <row r="7" spans="1:133">
      <c r="A7" s="12"/>
      <c r="B7" s="44">
        <v>513</v>
      </c>
      <c r="C7" s="20" t="s">
        <v>20</v>
      </c>
      <c r="D7" s="46">
        <v>282523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282523</v>
      </c>
      <c r="O7" s="47">
        <f t="shared" si="2"/>
        <v>127.03372302158273</v>
      </c>
      <c r="P7" s="9"/>
    </row>
    <row r="8" spans="1:133">
      <c r="A8" s="12"/>
      <c r="B8" s="44">
        <v>515</v>
      </c>
      <c r="C8" s="20" t="s">
        <v>21</v>
      </c>
      <c r="D8" s="46">
        <v>7691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7691</v>
      </c>
      <c r="O8" s="47">
        <f t="shared" si="2"/>
        <v>3.4581834532374103</v>
      </c>
      <c r="P8" s="9"/>
    </row>
    <row r="9" spans="1:133">
      <c r="A9" s="12"/>
      <c r="B9" s="44">
        <v>519</v>
      </c>
      <c r="C9" s="20" t="s">
        <v>58</v>
      </c>
      <c r="D9" s="46">
        <v>70913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70913</v>
      </c>
      <c r="O9" s="47">
        <f t="shared" si="2"/>
        <v>31.885341726618705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1137386</v>
      </c>
      <c r="E10" s="31">
        <f t="shared" si="3"/>
        <v>458266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1595652</v>
      </c>
      <c r="O10" s="43">
        <f t="shared" si="2"/>
        <v>717.4694244604317</v>
      </c>
      <c r="P10" s="10"/>
    </row>
    <row r="11" spans="1:133">
      <c r="A11" s="12"/>
      <c r="B11" s="44">
        <v>521</v>
      </c>
      <c r="C11" s="20" t="s">
        <v>24</v>
      </c>
      <c r="D11" s="46">
        <v>1077133</v>
      </c>
      <c r="E11" s="46">
        <v>914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1078047</v>
      </c>
      <c r="O11" s="47">
        <f t="shared" si="2"/>
        <v>484.73336330935251</v>
      </c>
      <c r="P11" s="9"/>
    </row>
    <row r="12" spans="1:133">
      <c r="A12" s="12"/>
      <c r="B12" s="44">
        <v>522</v>
      </c>
      <c r="C12" s="20" t="s">
        <v>25</v>
      </c>
      <c r="D12" s="46">
        <v>0</v>
      </c>
      <c r="E12" s="46">
        <v>457352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457352</v>
      </c>
      <c r="O12" s="47">
        <f t="shared" si="2"/>
        <v>205.64388489208633</v>
      </c>
      <c r="P12" s="9"/>
    </row>
    <row r="13" spans="1:133">
      <c r="A13" s="12"/>
      <c r="B13" s="44">
        <v>524</v>
      </c>
      <c r="C13" s="20" t="s">
        <v>26</v>
      </c>
      <c r="D13" s="46">
        <v>59565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59565</v>
      </c>
      <c r="O13" s="47">
        <f t="shared" si="2"/>
        <v>26.782823741007196</v>
      </c>
      <c r="P13" s="9"/>
    </row>
    <row r="14" spans="1:133">
      <c r="A14" s="12"/>
      <c r="B14" s="44">
        <v>529</v>
      </c>
      <c r="C14" s="20" t="s">
        <v>27</v>
      </c>
      <c r="D14" s="46">
        <v>688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688</v>
      </c>
      <c r="O14" s="47">
        <f t="shared" si="2"/>
        <v>0.30935251798561153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982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1716783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1717765</v>
      </c>
      <c r="O15" s="43">
        <f t="shared" si="2"/>
        <v>772.37634892086328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582553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582553</v>
      </c>
      <c r="O16" s="47">
        <f t="shared" si="2"/>
        <v>261.93929856115108</v>
      </c>
      <c r="P16" s="9"/>
    </row>
    <row r="17" spans="1:119">
      <c r="A17" s="12"/>
      <c r="B17" s="44">
        <v>534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639074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639074</v>
      </c>
      <c r="O17" s="47">
        <f t="shared" si="2"/>
        <v>287.35341726618702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495156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495156</v>
      </c>
      <c r="O18" s="47">
        <f t="shared" si="2"/>
        <v>222.64208633093526</v>
      </c>
      <c r="P18" s="9"/>
    </row>
    <row r="19" spans="1:119">
      <c r="A19" s="12"/>
      <c r="B19" s="44">
        <v>539</v>
      </c>
      <c r="C19" s="20" t="s">
        <v>32</v>
      </c>
      <c r="D19" s="46">
        <v>982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982</v>
      </c>
      <c r="O19" s="47">
        <f t="shared" si="2"/>
        <v>0.44154676258992803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173064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173064</v>
      </c>
      <c r="O20" s="43">
        <f t="shared" si="2"/>
        <v>77.816546762589923</v>
      </c>
      <c r="P20" s="10"/>
    </row>
    <row r="21" spans="1:119">
      <c r="A21" s="12"/>
      <c r="B21" s="44">
        <v>541</v>
      </c>
      <c r="C21" s="20" t="s">
        <v>60</v>
      </c>
      <c r="D21" s="46">
        <v>173064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173064</v>
      </c>
      <c r="O21" s="47">
        <f t="shared" si="2"/>
        <v>77.816546762589923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11184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11184</v>
      </c>
      <c r="O22" s="43">
        <f t="shared" si="2"/>
        <v>5.028776978417266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11184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11184</v>
      </c>
      <c r="O23" s="47">
        <f t="shared" si="2"/>
        <v>5.028776978417266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109570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109570</v>
      </c>
      <c r="O24" s="43">
        <f t="shared" si="2"/>
        <v>49.26708633093525</v>
      </c>
      <c r="P24" s="9"/>
    </row>
    <row r="25" spans="1:119">
      <c r="A25" s="12"/>
      <c r="B25" s="44">
        <v>572</v>
      </c>
      <c r="C25" s="20" t="s">
        <v>61</v>
      </c>
      <c r="D25" s="46">
        <v>96887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96887</v>
      </c>
      <c r="O25" s="47">
        <f t="shared" si="2"/>
        <v>43.564298561151077</v>
      </c>
      <c r="P25" s="9"/>
    </row>
    <row r="26" spans="1:119">
      <c r="A26" s="12"/>
      <c r="B26" s="44">
        <v>573</v>
      </c>
      <c r="C26" s="20" t="s">
        <v>42</v>
      </c>
      <c r="D26" s="46">
        <v>12683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12683</v>
      </c>
      <c r="O26" s="47">
        <f t="shared" si="2"/>
        <v>5.7027877697841722</v>
      </c>
      <c r="P26" s="9"/>
    </row>
    <row r="27" spans="1:119" ht="15.75">
      <c r="A27" s="28" t="s">
        <v>62</v>
      </c>
      <c r="B27" s="29"/>
      <c r="C27" s="30"/>
      <c r="D27" s="31">
        <f t="shared" ref="D27:M27" si="8">SUM(D28:D28)</f>
        <v>247000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247000</v>
      </c>
      <c r="O27" s="43">
        <f t="shared" si="2"/>
        <v>111.06115107913669</v>
      </c>
      <c r="P27" s="9"/>
    </row>
    <row r="28" spans="1:119" ht="15.75" thickBot="1">
      <c r="A28" s="12"/>
      <c r="B28" s="44">
        <v>581</v>
      </c>
      <c r="C28" s="20" t="s">
        <v>63</v>
      </c>
      <c r="D28" s="46">
        <v>247000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247000</v>
      </c>
      <c r="O28" s="47">
        <f t="shared" si="2"/>
        <v>111.06115107913669</v>
      </c>
      <c r="P28" s="9"/>
    </row>
    <row r="29" spans="1:119" ht="16.5" thickBot="1">
      <c r="A29" s="14" t="s">
        <v>10</v>
      </c>
      <c r="B29" s="23"/>
      <c r="C29" s="22"/>
      <c r="D29" s="15">
        <f>SUM(D5,D10,D15,D20,D22,D24,D27)</f>
        <v>2132903</v>
      </c>
      <c r="E29" s="15">
        <f t="shared" ref="E29:M29" si="9">SUM(E5,E10,E15,E20,E22,E24,E27)</f>
        <v>458266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1727967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4319136</v>
      </c>
      <c r="O29" s="37">
        <f t="shared" si="2"/>
        <v>1942.0575539568345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75</v>
      </c>
      <c r="M31" s="93"/>
      <c r="N31" s="93"/>
      <c r="O31" s="41">
        <v>2224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438904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438904</v>
      </c>
      <c r="O5" s="32">
        <f t="shared" ref="O5:O29" si="2">(N5/O$31)</f>
        <v>193.34977973568283</v>
      </c>
      <c r="P5" s="6"/>
    </row>
    <row r="6" spans="1:133">
      <c r="A6" s="12"/>
      <c r="B6" s="44">
        <v>511</v>
      </c>
      <c r="C6" s="20" t="s">
        <v>19</v>
      </c>
      <c r="D6" s="46">
        <v>97759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97759</v>
      </c>
      <c r="O6" s="47">
        <f t="shared" si="2"/>
        <v>43.065638766519825</v>
      </c>
      <c r="P6" s="9"/>
    </row>
    <row r="7" spans="1:133">
      <c r="A7" s="12"/>
      <c r="B7" s="44">
        <v>513</v>
      </c>
      <c r="C7" s="20" t="s">
        <v>20</v>
      </c>
      <c r="D7" s="46">
        <v>274519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274519</v>
      </c>
      <c r="O7" s="47">
        <f t="shared" si="2"/>
        <v>120.93348017621146</v>
      </c>
      <c r="P7" s="9"/>
    </row>
    <row r="8" spans="1:133">
      <c r="A8" s="12"/>
      <c r="B8" s="44">
        <v>515</v>
      </c>
      <c r="C8" s="20" t="s">
        <v>21</v>
      </c>
      <c r="D8" s="46">
        <v>7325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7325</v>
      </c>
      <c r="O8" s="47">
        <f t="shared" si="2"/>
        <v>3.2268722466960353</v>
      </c>
      <c r="P8" s="9"/>
    </row>
    <row r="9" spans="1:133">
      <c r="A9" s="12"/>
      <c r="B9" s="44">
        <v>519</v>
      </c>
      <c r="C9" s="20" t="s">
        <v>58</v>
      </c>
      <c r="D9" s="46">
        <v>59301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59301</v>
      </c>
      <c r="O9" s="47">
        <f t="shared" si="2"/>
        <v>26.123788546255508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1083470</v>
      </c>
      <c r="E10" s="31">
        <f t="shared" si="3"/>
        <v>481781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1565251</v>
      </c>
      <c r="O10" s="43">
        <f t="shared" si="2"/>
        <v>689.5378854625551</v>
      </c>
      <c r="P10" s="10"/>
    </row>
    <row r="11" spans="1:133">
      <c r="A11" s="12"/>
      <c r="B11" s="44">
        <v>521</v>
      </c>
      <c r="C11" s="20" t="s">
        <v>24</v>
      </c>
      <c r="D11" s="46">
        <v>1064449</v>
      </c>
      <c r="E11" s="46">
        <v>8099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1072548</v>
      </c>
      <c r="O11" s="47">
        <f t="shared" si="2"/>
        <v>472.48810572687222</v>
      </c>
      <c r="P11" s="9"/>
    </row>
    <row r="12" spans="1:133">
      <c r="A12" s="12"/>
      <c r="B12" s="44">
        <v>522</v>
      </c>
      <c r="C12" s="20" t="s">
        <v>25</v>
      </c>
      <c r="D12" s="46">
        <v>0</v>
      </c>
      <c r="E12" s="46">
        <v>473682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473682</v>
      </c>
      <c r="O12" s="47">
        <f t="shared" si="2"/>
        <v>208.67048458149779</v>
      </c>
      <c r="P12" s="9"/>
    </row>
    <row r="13" spans="1:133">
      <c r="A13" s="12"/>
      <c r="B13" s="44">
        <v>524</v>
      </c>
      <c r="C13" s="20" t="s">
        <v>26</v>
      </c>
      <c r="D13" s="46">
        <v>18597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18597</v>
      </c>
      <c r="O13" s="47">
        <f t="shared" si="2"/>
        <v>8.1925110132158583</v>
      </c>
      <c r="P13" s="9"/>
    </row>
    <row r="14" spans="1:133">
      <c r="A14" s="12"/>
      <c r="B14" s="44">
        <v>529</v>
      </c>
      <c r="C14" s="20" t="s">
        <v>27</v>
      </c>
      <c r="D14" s="46">
        <v>424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424</v>
      </c>
      <c r="O14" s="47">
        <f t="shared" si="2"/>
        <v>0.18678414096916299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1080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1618662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1619742</v>
      </c>
      <c r="O15" s="43">
        <f t="shared" si="2"/>
        <v>713.54273127753299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479694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479694</v>
      </c>
      <c r="O16" s="47">
        <f t="shared" si="2"/>
        <v>211.31894273127753</v>
      </c>
      <c r="P16" s="9"/>
    </row>
    <row r="17" spans="1:119">
      <c r="A17" s="12"/>
      <c r="B17" s="44">
        <v>534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635095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635095</v>
      </c>
      <c r="O17" s="47">
        <f t="shared" si="2"/>
        <v>279.77753303964755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503873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503873</v>
      </c>
      <c r="O18" s="47">
        <f t="shared" si="2"/>
        <v>221.9704845814978</v>
      </c>
      <c r="P18" s="9"/>
    </row>
    <row r="19" spans="1:119">
      <c r="A19" s="12"/>
      <c r="B19" s="44">
        <v>539</v>
      </c>
      <c r="C19" s="20" t="s">
        <v>32</v>
      </c>
      <c r="D19" s="46">
        <v>1080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1080</v>
      </c>
      <c r="O19" s="47">
        <f t="shared" si="2"/>
        <v>0.47577092511013214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546363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546363</v>
      </c>
      <c r="O20" s="43">
        <f t="shared" si="2"/>
        <v>240.68854625550659</v>
      </c>
      <c r="P20" s="10"/>
    </row>
    <row r="21" spans="1:119">
      <c r="A21" s="12"/>
      <c r="B21" s="44">
        <v>541</v>
      </c>
      <c r="C21" s="20" t="s">
        <v>60</v>
      </c>
      <c r="D21" s="46">
        <v>546363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546363</v>
      </c>
      <c r="O21" s="47">
        <f t="shared" si="2"/>
        <v>240.68854625550659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17469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17469</v>
      </c>
      <c r="O22" s="43">
        <f t="shared" si="2"/>
        <v>7.695594713656388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17469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17469</v>
      </c>
      <c r="O23" s="47">
        <f t="shared" si="2"/>
        <v>7.695594713656388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113083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113083</v>
      </c>
      <c r="O24" s="43">
        <f t="shared" si="2"/>
        <v>49.816299559471368</v>
      </c>
      <c r="P24" s="9"/>
    </row>
    <row r="25" spans="1:119">
      <c r="A25" s="12"/>
      <c r="B25" s="44">
        <v>572</v>
      </c>
      <c r="C25" s="20" t="s">
        <v>61</v>
      </c>
      <c r="D25" s="46">
        <v>100718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100718</v>
      </c>
      <c r="O25" s="47">
        <f t="shared" si="2"/>
        <v>44.369162995594714</v>
      </c>
      <c r="P25" s="9"/>
    </row>
    <row r="26" spans="1:119">
      <c r="A26" s="12"/>
      <c r="B26" s="44">
        <v>573</v>
      </c>
      <c r="C26" s="20" t="s">
        <v>42</v>
      </c>
      <c r="D26" s="46">
        <v>12365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12365</v>
      </c>
      <c r="O26" s="47">
        <f t="shared" si="2"/>
        <v>5.4471365638766516</v>
      </c>
      <c r="P26" s="9"/>
    </row>
    <row r="27" spans="1:119" ht="15.75">
      <c r="A27" s="28" t="s">
        <v>62</v>
      </c>
      <c r="B27" s="29"/>
      <c r="C27" s="30"/>
      <c r="D27" s="31">
        <f t="shared" ref="D27:M27" si="8">SUM(D28:D28)</f>
        <v>242591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242591</v>
      </c>
      <c r="O27" s="43">
        <f t="shared" si="2"/>
        <v>106.86828193832599</v>
      </c>
      <c r="P27" s="9"/>
    </row>
    <row r="28" spans="1:119" ht="15.75" thickBot="1">
      <c r="A28" s="12"/>
      <c r="B28" s="44">
        <v>581</v>
      </c>
      <c r="C28" s="20" t="s">
        <v>63</v>
      </c>
      <c r="D28" s="46">
        <v>242591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242591</v>
      </c>
      <c r="O28" s="47">
        <f t="shared" si="2"/>
        <v>106.86828193832599</v>
      </c>
      <c r="P28" s="9"/>
    </row>
    <row r="29" spans="1:119" ht="16.5" thickBot="1">
      <c r="A29" s="14" t="s">
        <v>10</v>
      </c>
      <c r="B29" s="23"/>
      <c r="C29" s="22"/>
      <c r="D29" s="15">
        <f>SUM(D5,D10,D15,D20,D22,D24,D27)</f>
        <v>2425491</v>
      </c>
      <c r="E29" s="15">
        <f t="shared" ref="E29:M29" si="9">SUM(E5,E10,E15,E20,E22,E24,E27)</f>
        <v>481781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1636131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4543403</v>
      </c>
      <c r="O29" s="37">
        <f t="shared" si="2"/>
        <v>2001.4991189427312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73</v>
      </c>
      <c r="M31" s="93"/>
      <c r="N31" s="93"/>
      <c r="O31" s="41">
        <v>2270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489983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489983</v>
      </c>
      <c r="O5" s="32">
        <f t="shared" ref="O5:O29" si="2">(N5/O$31)</f>
        <v>214.71647677475897</v>
      </c>
      <c r="P5" s="6"/>
    </row>
    <row r="6" spans="1:133">
      <c r="A6" s="12"/>
      <c r="B6" s="44">
        <v>511</v>
      </c>
      <c r="C6" s="20" t="s">
        <v>19</v>
      </c>
      <c r="D6" s="46">
        <v>113785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113785</v>
      </c>
      <c r="O6" s="47">
        <f t="shared" si="2"/>
        <v>49.861963190184049</v>
      </c>
      <c r="P6" s="9"/>
    </row>
    <row r="7" spans="1:133">
      <c r="A7" s="12"/>
      <c r="B7" s="44">
        <v>513</v>
      </c>
      <c r="C7" s="20" t="s">
        <v>20</v>
      </c>
      <c r="D7" s="46">
        <v>279901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279901</v>
      </c>
      <c r="O7" s="47">
        <f t="shared" si="2"/>
        <v>122.65600350569676</v>
      </c>
      <c r="P7" s="9"/>
    </row>
    <row r="8" spans="1:133">
      <c r="A8" s="12"/>
      <c r="B8" s="44">
        <v>515</v>
      </c>
      <c r="C8" s="20" t="s">
        <v>21</v>
      </c>
      <c r="D8" s="46">
        <v>19545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19545</v>
      </c>
      <c r="O8" s="47">
        <f t="shared" si="2"/>
        <v>8.5648553900087645</v>
      </c>
      <c r="P8" s="9"/>
    </row>
    <row r="9" spans="1:133">
      <c r="A9" s="12"/>
      <c r="B9" s="44">
        <v>519</v>
      </c>
      <c r="C9" s="20" t="s">
        <v>58</v>
      </c>
      <c r="D9" s="46">
        <v>76752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76752</v>
      </c>
      <c r="O9" s="47">
        <f t="shared" si="2"/>
        <v>33.633654688869413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1139748</v>
      </c>
      <c r="E10" s="31">
        <f t="shared" si="3"/>
        <v>476290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1616038</v>
      </c>
      <c r="O10" s="43">
        <f t="shared" si="2"/>
        <v>708.16739702015775</v>
      </c>
      <c r="P10" s="10"/>
    </row>
    <row r="11" spans="1:133">
      <c r="A11" s="12"/>
      <c r="B11" s="44">
        <v>521</v>
      </c>
      <c r="C11" s="20" t="s">
        <v>24</v>
      </c>
      <c r="D11" s="46">
        <v>1090540</v>
      </c>
      <c r="E11" s="46">
        <v>12685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1103225</v>
      </c>
      <c r="O11" s="47">
        <f t="shared" si="2"/>
        <v>483.44653812445222</v>
      </c>
      <c r="P11" s="9"/>
    </row>
    <row r="12" spans="1:133">
      <c r="A12" s="12"/>
      <c r="B12" s="44">
        <v>522</v>
      </c>
      <c r="C12" s="20" t="s">
        <v>25</v>
      </c>
      <c r="D12" s="46">
        <v>0</v>
      </c>
      <c r="E12" s="46">
        <v>463605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463605</v>
      </c>
      <c r="O12" s="47">
        <f t="shared" si="2"/>
        <v>203.15731814198071</v>
      </c>
      <c r="P12" s="9"/>
    </row>
    <row r="13" spans="1:133">
      <c r="A13" s="12"/>
      <c r="B13" s="44">
        <v>524</v>
      </c>
      <c r="C13" s="20" t="s">
        <v>26</v>
      </c>
      <c r="D13" s="46">
        <v>48921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48921</v>
      </c>
      <c r="O13" s="47">
        <f t="shared" si="2"/>
        <v>21.43777388255916</v>
      </c>
      <c r="P13" s="9"/>
    </row>
    <row r="14" spans="1:133">
      <c r="A14" s="12"/>
      <c r="B14" s="44">
        <v>529</v>
      </c>
      <c r="C14" s="20" t="s">
        <v>27</v>
      </c>
      <c r="D14" s="46">
        <v>287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287</v>
      </c>
      <c r="O14" s="47">
        <f t="shared" si="2"/>
        <v>0.12576687116564417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448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1651051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1651499</v>
      </c>
      <c r="O15" s="43">
        <f t="shared" si="2"/>
        <v>723.70683610867661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488660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488660</v>
      </c>
      <c r="O16" s="47">
        <f t="shared" si="2"/>
        <v>214.13672217353198</v>
      </c>
      <c r="P16" s="9"/>
    </row>
    <row r="17" spans="1:119">
      <c r="A17" s="12"/>
      <c r="B17" s="44">
        <v>534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658256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658256</v>
      </c>
      <c r="O17" s="47">
        <f t="shared" si="2"/>
        <v>288.45574057843999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504135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504135</v>
      </c>
      <c r="O18" s="47">
        <f t="shared" si="2"/>
        <v>220.91805433829973</v>
      </c>
      <c r="P18" s="9"/>
    </row>
    <row r="19" spans="1:119">
      <c r="A19" s="12"/>
      <c r="B19" s="44">
        <v>539</v>
      </c>
      <c r="C19" s="20" t="s">
        <v>32</v>
      </c>
      <c r="D19" s="46">
        <v>448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448</v>
      </c>
      <c r="O19" s="47">
        <f t="shared" si="2"/>
        <v>0.19631901840490798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277640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277640</v>
      </c>
      <c r="O20" s="43">
        <f t="shared" si="2"/>
        <v>121.66520595968449</v>
      </c>
      <c r="P20" s="10"/>
    </row>
    <row r="21" spans="1:119">
      <c r="A21" s="12"/>
      <c r="B21" s="44">
        <v>541</v>
      </c>
      <c r="C21" s="20" t="s">
        <v>60</v>
      </c>
      <c r="D21" s="46">
        <v>277640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277640</v>
      </c>
      <c r="O21" s="47">
        <f t="shared" si="2"/>
        <v>121.66520595968449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19299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19299</v>
      </c>
      <c r="O22" s="43">
        <f t="shared" si="2"/>
        <v>8.4570552147239262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19299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19299</v>
      </c>
      <c r="O23" s="47">
        <f t="shared" si="2"/>
        <v>8.4570552147239262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249710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249710</v>
      </c>
      <c r="O24" s="43">
        <f t="shared" si="2"/>
        <v>109.4259421560035</v>
      </c>
      <c r="P24" s="9"/>
    </row>
    <row r="25" spans="1:119">
      <c r="A25" s="12"/>
      <c r="B25" s="44">
        <v>572</v>
      </c>
      <c r="C25" s="20" t="s">
        <v>61</v>
      </c>
      <c r="D25" s="46">
        <v>235718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235718</v>
      </c>
      <c r="O25" s="47">
        <f t="shared" si="2"/>
        <v>103.29447852760737</v>
      </c>
      <c r="P25" s="9"/>
    </row>
    <row r="26" spans="1:119">
      <c r="A26" s="12"/>
      <c r="B26" s="44">
        <v>573</v>
      </c>
      <c r="C26" s="20" t="s">
        <v>42</v>
      </c>
      <c r="D26" s="46">
        <v>13992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13992</v>
      </c>
      <c r="O26" s="47">
        <f t="shared" si="2"/>
        <v>6.1314636283961441</v>
      </c>
      <c r="P26" s="9"/>
    </row>
    <row r="27" spans="1:119" ht="15.75">
      <c r="A27" s="28" t="s">
        <v>62</v>
      </c>
      <c r="B27" s="29"/>
      <c r="C27" s="30"/>
      <c r="D27" s="31">
        <f t="shared" ref="D27:M27" si="8">SUM(D28:D28)</f>
        <v>237477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237477</v>
      </c>
      <c r="O27" s="43">
        <f t="shared" si="2"/>
        <v>104.06529360210342</v>
      </c>
      <c r="P27" s="9"/>
    </row>
    <row r="28" spans="1:119" ht="15.75" thickBot="1">
      <c r="A28" s="12"/>
      <c r="B28" s="44">
        <v>581</v>
      </c>
      <c r="C28" s="20" t="s">
        <v>63</v>
      </c>
      <c r="D28" s="46">
        <v>237477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237477</v>
      </c>
      <c r="O28" s="47">
        <f t="shared" si="2"/>
        <v>104.06529360210342</v>
      </c>
      <c r="P28" s="9"/>
    </row>
    <row r="29" spans="1:119" ht="16.5" thickBot="1">
      <c r="A29" s="14" t="s">
        <v>10</v>
      </c>
      <c r="B29" s="23"/>
      <c r="C29" s="22"/>
      <c r="D29" s="15">
        <f>SUM(D5,D10,D15,D20,D22,D24,D27)</f>
        <v>2395006</v>
      </c>
      <c r="E29" s="15">
        <f t="shared" ref="E29:M29" si="9">SUM(E5,E10,E15,E20,E22,E24,E27)</f>
        <v>476290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1670350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4541646</v>
      </c>
      <c r="O29" s="37">
        <f t="shared" si="2"/>
        <v>1990.2042068361086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71</v>
      </c>
      <c r="M31" s="93"/>
      <c r="N31" s="93"/>
      <c r="O31" s="41">
        <v>2282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442158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442158</v>
      </c>
      <c r="O5" s="32">
        <f t="shared" ref="O5:O28" si="2">(N5/O$30)</f>
        <v>205.36832326985601</v>
      </c>
      <c r="P5" s="6"/>
    </row>
    <row r="6" spans="1:133">
      <c r="A6" s="12"/>
      <c r="B6" s="44">
        <v>511</v>
      </c>
      <c r="C6" s="20" t="s">
        <v>19</v>
      </c>
      <c r="D6" s="46">
        <v>104882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104882</v>
      </c>
      <c r="O6" s="47">
        <f t="shared" si="2"/>
        <v>48.714352066883421</v>
      </c>
      <c r="P6" s="9"/>
    </row>
    <row r="7" spans="1:133">
      <c r="A7" s="12"/>
      <c r="B7" s="44">
        <v>513</v>
      </c>
      <c r="C7" s="20" t="s">
        <v>20</v>
      </c>
      <c r="D7" s="46">
        <v>275705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275705</v>
      </c>
      <c r="O7" s="47">
        <f t="shared" si="2"/>
        <v>128.05620065025545</v>
      </c>
      <c r="P7" s="9"/>
    </row>
    <row r="8" spans="1:133">
      <c r="A8" s="12"/>
      <c r="B8" s="44">
        <v>515</v>
      </c>
      <c r="C8" s="20" t="s">
        <v>21</v>
      </c>
      <c r="D8" s="46">
        <v>108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108</v>
      </c>
      <c r="O8" s="47">
        <f t="shared" si="2"/>
        <v>5.0162563864375287E-2</v>
      </c>
      <c r="P8" s="9"/>
    </row>
    <row r="9" spans="1:133">
      <c r="A9" s="12"/>
      <c r="B9" s="44">
        <v>519</v>
      </c>
      <c r="C9" s="20" t="s">
        <v>58</v>
      </c>
      <c r="D9" s="46">
        <v>61463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61463</v>
      </c>
      <c r="O9" s="47">
        <f t="shared" si="2"/>
        <v>28.547607988852764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981526</v>
      </c>
      <c r="E10" s="31">
        <f t="shared" si="3"/>
        <v>463844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1445370</v>
      </c>
      <c r="O10" s="43">
        <f t="shared" si="2"/>
        <v>671.32837900603806</v>
      </c>
      <c r="P10" s="10"/>
    </row>
    <row r="11" spans="1:133">
      <c r="A11" s="12"/>
      <c r="B11" s="44">
        <v>521</v>
      </c>
      <c r="C11" s="20" t="s">
        <v>24</v>
      </c>
      <c r="D11" s="46">
        <v>923598</v>
      </c>
      <c r="E11" s="46">
        <v>50639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974237</v>
      </c>
      <c r="O11" s="47">
        <f t="shared" si="2"/>
        <v>452.50209010682767</v>
      </c>
      <c r="P11" s="9"/>
    </row>
    <row r="12" spans="1:133">
      <c r="A12" s="12"/>
      <c r="B12" s="44">
        <v>522</v>
      </c>
      <c r="C12" s="20" t="s">
        <v>25</v>
      </c>
      <c r="D12" s="46">
        <v>0</v>
      </c>
      <c r="E12" s="46">
        <v>413205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413205</v>
      </c>
      <c r="O12" s="47">
        <f t="shared" si="2"/>
        <v>191.92057594054808</v>
      </c>
      <c r="P12" s="9"/>
    </row>
    <row r="13" spans="1:133">
      <c r="A13" s="12"/>
      <c r="B13" s="44">
        <v>524</v>
      </c>
      <c r="C13" s="20" t="s">
        <v>26</v>
      </c>
      <c r="D13" s="46">
        <v>57881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57881</v>
      </c>
      <c r="O13" s="47">
        <f t="shared" si="2"/>
        <v>26.88388295401765</v>
      </c>
      <c r="P13" s="9"/>
    </row>
    <row r="14" spans="1:133">
      <c r="A14" s="12"/>
      <c r="B14" s="44">
        <v>529</v>
      </c>
      <c r="C14" s="20" t="s">
        <v>27</v>
      </c>
      <c r="D14" s="46">
        <v>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</v>
      </c>
      <c r="O14" s="47">
        <f t="shared" si="2"/>
        <v>2.1830004644681839E-2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2020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1744571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1746591</v>
      </c>
      <c r="O15" s="43">
        <f t="shared" si="2"/>
        <v>811.23594983743612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557795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557795</v>
      </c>
      <c r="O16" s="47">
        <f t="shared" si="2"/>
        <v>259.07803065490015</v>
      </c>
      <c r="P16" s="9"/>
    </row>
    <row r="17" spans="1:119">
      <c r="A17" s="12"/>
      <c r="B17" s="44">
        <v>534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655296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655296</v>
      </c>
      <c r="O17" s="47">
        <f t="shared" si="2"/>
        <v>304.36414305620065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531480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531480</v>
      </c>
      <c r="O18" s="47">
        <f t="shared" si="2"/>
        <v>246.85555039479794</v>
      </c>
      <c r="P18" s="9"/>
    </row>
    <row r="19" spans="1:119">
      <c r="A19" s="12"/>
      <c r="B19" s="44">
        <v>539</v>
      </c>
      <c r="C19" s="20" t="s">
        <v>32</v>
      </c>
      <c r="D19" s="46">
        <v>2020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2020</v>
      </c>
      <c r="O19" s="47">
        <f t="shared" si="2"/>
        <v>0.93822573153738964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212137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212137</v>
      </c>
      <c r="O20" s="43">
        <f t="shared" si="2"/>
        <v>98.530887134231307</v>
      </c>
      <c r="P20" s="10"/>
    </row>
    <row r="21" spans="1:119">
      <c r="A21" s="12"/>
      <c r="B21" s="44">
        <v>541</v>
      </c>
      <c r="C21" s="20" t="s">
        <v>60</v>
      </c>
      <c r="D21" s="46">
        <v>212137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212137</v>
      </c>
      <c r="O21" s="47">
        <f t="shared" si="2"/>
        <v>98.530887134231307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16424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16424</v>
      </c>
      <c r="O22" s="43">
        <f t="shared" si="2"/>
        <v>7.6284254528564794</v>
      </c>
      <c r="P22" s="10"/>
    </row>
    <row r="23" spans="1:119">
      <c r="A23" s="13"/>
      <c r="B23" s="45">
        <v>552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16424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16424</v>
      </c>
      <c r="O23" s="47">
        <f t="shared" si="2"/>
        <v>7.6284254528564794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114603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114603</v>
      </c>
      <c r="O24" s="43">
        <f t="shared" si="2"/>
        <v>53.229447282861123</v>
      </c>
      <c r="P24" s="9"/>
    </row>
    <row r="25" spans="1:119">
      <c r="A25" s="12"/>
      <c r="B25" s="44">
        <v>572</v>
      </c>
      <c r="C25" s="20" t="s">
        <v>61</v>
      </c>
      <c r="D25" s="46">
        <v>114603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114603</v>
      </c>
      <c r="O25" s="47">
        <f t="shared" si="2"/>
        <v>53.229447282861123</v>
      </c>
      <c r="P25" s="9"/>
    </row>
    <row r="26" spans="1:119" ht="15.75">
      <c r="A26" s="28" t="s">
        <v>62</v>
      </c>
      <c r="B26" s="29"/>
      <c r="C26" s="30"/>
      <c r="D26" s="31">
        <f t="shared" ref="D26:M26" si="8">SUM(D27:D27)</f>
        <v>210000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210000</v>
      </c>
      <c r="O26" s="43">
        <f t="shared" si="2"/>
        <v>97.538318625174171</v>
      </c>
      <c r="P26" s="9"/>
    </row>
    <row r="27" spans="1:119" ht="15.75" thickBot="1">
      <c r="A27" s="12"/>
      <c r="B27" s="44">
        <v>581</v>
      </c>
      <c r="C27" s="20" t="s">
        <v>63</v>
      </c>
      <c r="D27" s="46">
        <v>210000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210000</v>
      </c>
      <c r="O27" s="47">
        <f t="shared" si="2"/>
        <v>97.538318625174171</v>
      </c>
      <c r="P27" s="9"/>
    </row>
    <row r="28" spans="1:119" ht="16.5" thickBot="1">
      <c r="A28" s="14" t="s">
        <v>10</v>
      </c>
      <c r="B28" s="23"/>
      <c r="C28" s="22"/>
      <c r="D28" s="15">
        <f>SUM(D5,D10,D15,D20,D22,D24,D26)</f>
        <v>1962444</v>
      </c>
      <c r="E28" s="15">
        <f t="shared" ref="E28:M28" si="9">SUM(E5,E10,E15,E20,E22,E24,E26)</f>
        <v>463844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1760995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4187283</v>
      </c>
      <c r="O28" s="37">
        <f t="shared" si="2"/>
        <v>1944.8597306084532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66</v>
      </c>
      <c r="M30" s="93"/>
      <c r="N30" s="93"/>
      <c r="O30" s="41">
        <v>2153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0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SUM(D6:D8)</f>
        <v>443765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8" si="1">SUM(D5:M5)</f>
        <v>443765</v>
      </c>
      <c r="O5" s="61">
        <f t="shared" ref="O5:O28" si="2">(N5/O$30)</f>
        <v>206.11472364143057</v>
      </c>
      <c r="P5" s="62"/>
    </row>
    <row r="6" spans="1:133">
      <c r="A6" s="64"/>
      <c r="B6" s="65">
        <v>511</v>
      </c>
      <c r="C6" s="66" t="s">
        <v>19</v>
      </c>
      <c r="D6" s="67">
        <v>100054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100054</v>
      </c>
      <c r="O6" s="68">
        <f t="shared" si="2"/>
        <v>46.471899674872269</v>
      </c>
      <c r="P6" s="69"/>
    </row>
    <row r="7" spans="1:133">
      <c r="A7" s="64"/>
      <c r="B7" s="65">
        <v>512</v>
      </c>
      <c r="C7" s="66" t="s">
        <v>57</v>
      </c>
      <c r="D7" s="67">
        <v>285067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285067</v>
      </c>
      <c r="O7" s="68">
        <f t="shared" si="2"/>
        <v>132.4045517882025</v>
      </c>
      <c r="P7" s="69"/>
    </row>
    <row r="8" spans="1:133">
      <c r="A8" s="64"/>
      <c r="B8" s="65">
        <v>519</v>
      </c>
      <c r="C8" s="66" t="s">
        <v>58</v>
      </c>
      <c r="D8" s="67">
        <v>58644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58644</v>
      </c>
      <c r="O8" s="68">
        <f t="shared" si="2"/>
        <v>27.238272178355782</v>
      </c>
      <c r="P8" s="69"/>
    </row>
    <row r="9" spans="1:133" ht="15.75">
      <c r="A9" s="70" t="s">
        <v>23</v>
      </c>
      <c r="B9" s="71"/>
      <c r="C9" s="72"/>
      <c r="D9" s="73">
        <f t="shared" ref="D9:M9" si="3">SUM(D10:D13)</f>
        <v>967424</v>
      </c>
      <c r="E9" s="73">
        <f t="shared" si="3"/>
        <v>472113</v>
      </c>
      <c r="F9" s="73">
        <f t="shared" si="3"/>
        <v>0</v>
      </c>
      <c r="G9" s="73">
        <f t="shared" si="3"/>
        <v>0</v>
      </c>
      <c r="H9" s="73">
        <f t="shared" si="3"/>
        <v>0</v>
      </c>
      <c r="I9" s="73">
        <f t="shared" si="3"/>
        <v>0</v>
      </c>
      <c r="J9" s="73">
        <f t="shared" si="3"/>
        <v>0</v>
      </c>
      <c r="K9" s="73">
        <f t="shared" si="3"/>
        <v>0</v>
      </c>
      <c r="L9" s="73">
        <f t="shared" si="3"/>
        <v>0</v>
      </c>
      <c r="M9" s="73">
        <f t="shared" si="3"/>
        <v>0</v>
      </c>
      <c r="N9" s="74">
        <f t="shared" si="1"/>
        <v>1439537</v>
      </c>
      <c r="O9" s="75">
        <f t="shared" si="2"/>
        <v>668.61913608917791</v>
      </c>
      <c r="P9" s="76"/>
    </row>
    <row r="10" spans="1:133">
      <c r="A10" s="64"/>
      <c r="B10" s="65">
        <v>521</v>
      </c>
      <c r="C10" s="66" t="s">
        <v>24</v>
      </c>
      <c r="D10" s="67">
        <v>945028</v>
      </c>
      <c r="E10" s="67">
        <v>37002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982030</v>
      </c>
      <c r="O10" s="68">
        <f t="shared" si="2"/>
        <v>456.12169066418949</v>
      </c>
      <c r="P10" s="69"/>
    </row>
    <row r="11" spans="1:133">
      <c r="A11" s="64"/>
      <c r="B11" s="65">
        <v>522</v>
      </c>
      <c r="C11" s="66" t="s">
        <v>25</v>
      </c>
      <c r="D11" s="67">
        <v>0</v>
      </c>
      <c r="E11" s="67">
        <v>435111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435111</v>
      </c>
      <c r="O11" s="68">
        <f t="shared" si="2"/>
        <v>202.09521597770552</v>
      </c>
      <c r="P11" s="69"/>
    </row>
    <row r="12" spans="1:133">
      <c r="A12" s="64"/>
      <c r="B12" s="65">
        <v>524</v>
      </c>
      <c r="C12" s="66" t="s">
        <v>26</v>
      </c>
      <c r="D12" s="67">
        <v>21871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21871</v>
      </c>
      <c r="O12" s="68">
        <f t="shared" si="2"/>
        <v>10.158383650719927</v>
      </c>
      <c r="P12" s="69"/>
    </row>
    <row r="13" spans="1:133">
      <c r="A13" s="64"/>
      <c r="B13" s="65">
        <v>529</v>
      </c>
      <c r="C13" s="66" t="s">
        <v>27</v>
      </c>
      <c r="D13" s="67">
        <v>525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525</v>
      </c>
      <c r="O13" s="68">
        <f t="shared" si="2"/>
        <v>0.24384579656293545</v>
      </c>
      <c r="P13" s="69"/>
    </row>
    <row r="14" spans="1:133" ht="15.75">
      <c r="A14" s="70" t="s">
        <v>28</v>
      </c>
      <c r="B14" s="71"/>
      <c r="C14" s="72"/>
      <c r="D14" s="73">
        <f t="shared" ref="D14:M14" si="4">SUM(D15:D18)</f>
        <v>1519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1590784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1592303</v>
      </c>
      <c r="O14" s="75">
        <f t="shared" si="2"/>
        <v>739.57408267533674</v>
      </c>
      <c r="P14" s="76"/>
    </row>
    <row r="15" spans="1:133">
      <c r="A15" s="64"/>
      <c r="B15" s="65">
        <v>533</v>
      </c>
      <c r="C15" s="66" t="s">
        <v>29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469436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469436</v>
      </c>
      <c r="O15" s="68">
        <f t="shared" si="2"/>
        <v>218.0380863910822</v>
      </c>
      <c r="P15" s="69"/>
    </row>
    <row r="16" spans="1:133">
      <c r="A16" s="64"/>
      <c r="B16" s="65">
        <v>534</v>
      </c>
      <c r="C16" s="66" t="s">
        <v>59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667914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667914</v>
      </c>
      <c r="O16" s="68">
        <f t="shared" si="2"/>
        <v>310.22480260102185</v>
      </c>
      <c r="P16" s="69"/>
    </row>
    <row r="17" spans="1:119">
      <c r="A17" s="64"/>
      <c r="B17" s="65">
        <v>535</v>
      </c>
      <c r="C17" s="66" t="s">
        <v>31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453434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453434</v>
      </c>
      <c r="O17" s="68">
        <f t="shared" si="2"/>
        <v>210.60566651184394</v>
      </c>
      <c r="P17" s="69"/>
    </row>
    <row r="18" spans="1:119">
      <c r="A18" s="64"/>
      <c r="B18" s="65">
        <v>539</v>
      </c>
      <c r="C18" s="66" t="s">
        <v>32</v>
      </c>
      <c r="D18" s="67">
        <v>1519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1519</v>
      </c>
      <c r="O18" s="68">
        <f t="shared" si="2"/>
        <v>0.70552717138875987</v>
      </c>
      <c r="P18" s="69"/>
    </row>
    <row r="19" spans="1:119" ht="15.75">
      <c r="A19" s="70" t="s">
        <v>33</v>
      </c>
      <c r="B19" s="71"/>
      <c r="C19" s="72"/>
      <c r="D19" s="73">
        <f t="shared" ref="D19:M19" si="5">SUM(D20:D20)</f>
        <v>182654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1"/>
        <v>182654</v>
      </c>
      <c r="O19" s="75">
        <f t="shared" si="2"/>
        <v>84.836971667440778</v>
      </c>
      <c r="P19" s="76"/>
    </row>
    <row r="20" spans="1:119">
      <c r="A20" s="64"/>
      <c r="B20" s="65">
        <v>541</v>
      </c>
      <c r="C20" s="66" t="s">
        <v>60</v>
      </c>
      <c r="D20" s="67">
        <v>182654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182654</v>
      </c>
      <c r="O20" s="68">
        <f t="shared" si="2"/>
        <v>84.836971667440778</v>
      </c>
      <c r="P20" s="69"/>
    </row>
    <row r="21" spans="1:119" ht="15.75">
      <c r="A21" s="70" t="s">
        <v>35</v>
      </c>
      <c r="B21" s="71"/>
      <c r="C21" s="72"/>
      <c r="D21" s="73">
        <f t="shared" ref="D21:M21" si="6">SUM(D22:D22)</f>
        <v>0</v>
      </c>
      <c r="E21" s="73">
        <f t="shared" si="6"/>
        <v>0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18600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1"/>
        <v>18600</v>
      </c>
      <c r="O21" s="75">
        <f t="shared" si="2"/>
        <v>8.6391082210868557</v>
      </c>
      <c r="P21" s="76"/>
    </row>
    <row r="22" spans="1:119">
      <c r="A22" s="64"/>
      <c r="B22" s="65">
        <v>552</v>
      </c>
      <c r="C22" s="66" t="s">
        <v>36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18600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18600</v>
      </c>
      <c r="O22" s="68">
        <f t="shared" si="2"/>
        <v>8.6391082210868557</v>
      </c>
      <c r="P22" s="69"/>
    </row>
    <row r="23" spans="1:119" ht="15.75">
      <c r="A23" s="70" t="s">
        <v>37</v>
      </c>
      <c r="B23" s="71"/>
      <c r="C23" s="72"/>
      <c r="D23" s="73">
        <f t="shared" ref="D23:M23" si="7">SUM(D24:D25)</f>
        <v>118531</v>
      </c>
      <c r="E23" s="73">
        <f t="shared" si="7"/>
        <v>0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1"/>
        <v>118531</v>
      </c>
      <c r="O23" s="75">
        <f t="shared" si="2"/>
        <v>55.053878309335808</v>
      </c>
      <c r="P23" s="69"/>
    </row>
    <row r="24" spans="1:119">
      <c r="A24" s="64"/>
      <c r="B24" s="65">
        <v>572</v>
      </c>
      <c r="C24" s="66" t="s">
        <v>61</v>
      </c>
      <c r="D24" s="67">
        <v>89755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89755</v>
      </c>
      <c r="O24" s="68">
        <f t="shared" si="2"/>
        <v>41.68834184858337</v>
      </c>
      <c r="P24" s="69"/>
    </row>
    <row r="25" spans="1:119">
      <c r="A25" s="64"/>
      <c r="B25" s="65">
        <v>573</v>
      </c>
      <c r="C25" s="66" t="s">
        <v>42</v>
      </c>
      <c r="D25" s="67">
        <v>28776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28776</v>
      </c>
      <c r="O25" s="68">
        <f t="shared" si="2"/>
        <v>13.365536460752438</v>
      </c>
      <c r="P25" s="69"/>
    </row>
    <row r="26" spans="1:119" ht="15.75">
      <c r="A26" s="70" t="s">
        <v>62</v>
      </c>
      <c r="B26" s="71"/>
      <c r="C26" s="72"/>
      <c r="D26" s="73">
        <f t="shared" ref="D26:M26" si="8">SUM(D27:D27)</f>
        <v>198763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11237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1"/>
        <v>210000</v>
      </c>
      <c r="O26" s="75">
        <f t="shared" si="2"/>
        <v>97.538318625174171</v>
      </c>
      <c r="P26" s="69"/>
    </row>
    <row r="27" spans="1:119" ht="15.75" thickBot="1">
      <c r="A27" s="64"/>
      <c r="B27" s="65">
        <v>581</v>
      </c>
      <c r="C27" s="66" t="s">
        <v>63</v>
      </c>
      <c r="D27" s="67">
        <v>198763</v>
      </c>
      <c r="E27" s="67">
        <v>0</v>
      </c>
      <c r="F27" s="67">
        <v>0</v>
      </c>
      <c r="G27" s="67">
        <v>0</v>
      </c>
      <c r="H27" s="67">
        <v>0</v>
      </c>
      <c r="I27" s="67">
        <v>11237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210000</v>
      </c>
      <c r="O27" s="68">
        <f t="shared" si="2"/>
        <v>97.538318625174171</v>
      </c>
      <c r="P27" s="69"/>
    </row>
    <row r="28" spans="1:119" ht="16.5" thickBot="1">
      <c r="A28" s="77" t="s">
        <v>10</v>
      </c>
      <c r="B28" s="78"/>
      <c r="C28" s="79"/>
      <c r="D28" s="80">
        <f>SUM(D5,D9,D14,D19,D21,D23,D26)</f>
        <v>1912656</v>
      </c>
      <c r="E28" s="80">
        <f t="shared" ref="E28:M28" si="9">SUM(E5,E9,E14,E19,E21,E23,E26)</f>
        <v>472113</v>
      </c>
      <c r="F28" s="80">
        <f t="shared" si="9"/>
        <v>0</v>
      </c>
      <c r="G28" s="80">
        <f t="shared" si="9"/>
        <v>0</v>
      </c>
      <c r="H28" s="80">
        <f t="shared" si="9"/>
        <v>0</v>
      </c>
      <c r="I28" s="80">
        <f t="shared" si="9"/>
        <v>1620621</v>
      </c>
      <c r="J28" s="80">
        <f t="shared" si="9"/>
        <v>0</v>
      </c>
      <c r="K28" s="80">
        <f t="shared" si="9"/>
        <v>0</v>
      </c>
      <c r="L28" s="80">
        <f t="shared" si="9"/>
        <v>0</v>
      </c>
      <c r="M28" s="80">
        <f t="shared" si="9"/>
        <v>0</v>
      </c>
      <c r="N28" s="80">
        <f t="shared" si="1"/>
        <v>4005390</v>
      </c>
      <c r="O28" s="81">
        <f t="shared" si="2"/>
        <v>1860.3762192289828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64</v>
      </c>
      <c r="M30" s="117"/>
      <c r="N30" s="117"/>
      <c r="O30" s="91">
        <v>2153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2023-07-05T19:19:53Z</cp:lastPrinted>
  <dcterms:created xsi:type="dcterms:W3CDTF">2000-08-31T21:26:31Z</dcterms:created>
  <dcterms:modified xsi:type="dcterms:W3CDTF">2023-07-05T19:20:12Z</dcterms:modified>
</cp:coreProperties>
</file>