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'2008'!$A$1:$O$29</definedName>
    <definedName name="_xlnm.Print_Area" localSheetId="13">'2009'!$A$1:$O$29</definedName>
    <definedName name="_xlnm.Print_Area" localSheetId="12">'2010'!$A$1:$O$31</definedName>
    <definedName name="_xlnm.Print_Area" localSheetId="11">'2011'!$A$1:$O$32</definedName>
    <definedName name="_xlnm.Print_Area" localSheetId="10">'2012'!$A$1:$O$27</definedName>
    <definedName name="_xlnm.Print_Area" localSheetId="9">'2013'!$A$1:$O$29</definedName>
    <definedName name="_xlnm.Print_Area" localSheetId="8">'2014'!$A$1:$O$28</definedName>
    <definedName name="_xlnm.Print_Area" localSheetId="7">'2015'!$A$1:$O$31</definedName>
    <definedName name="_xlnm.Print_Area" localSheetId="6">'2016'!$A$1:$O$28</definedName>
    <definedName name="_xlnm.Print_Area" localSheetId="5">'2017'!$A$1:$O$26</definedName>
    <definedName name="_xlnm.Print_Area" localSheetId="4">'2018'!$A$1:$O$27</definedName>
    <definedName name="_xlnm.Print_Area" localSheetId="3">'2019'!$A$1:$O$27</definedName>
    <definedName name="_xlnm.Print_Area" localSheetId="2">'2020'!$A$1:$O$25</definedName>
    <definedName name="_xlnm.Print_Area" localSheetId="1">'2021'!$A$1:$P$30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14" i="48"/>
  <c r="P14" i="48" s="1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5" i="48"/>
  <c r="P15" i="48" s="1"/>
  <c r="O11" i="48"/>
  <c r="P11" i="48" s="1"/>
  <c r="O5" i="48"/>
  <c r="P5" i="48" s="1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O24" i="47" s="1"/>
  <c r="P24" i="47" s="1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O16" i="47"/>
  <c r="P16" i="47" s="1"/>
  <c r="N15" i="47"/>
  <c r="M15" i="47"/>
  <c r="L15" i="47"/>
  <c r="K15" i="47"/>
  <c r="O15" i="47" s="1"/>
  <c r="P15" i="47" s="1"/>
  <c r="J15" i="47"/>
  <c r="I15" i="47"/>
  <c r="H15" i="47"/>
  <c r="G15" i="47"/>
  <c r="F15" i="47"/>
  <c r="F26" i="47" s="1"/>
  <c r="E15" i="47"/>
  <c r="D15" i="47"/>
  <c r="O14" i="47"/>
  <c r="P14" i="47"/>
  <c r="O13" i="47"/>
  <c r="P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1" i="47" s="1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26" i="47" s="1"/>
  <c r="M5" i="47"/>
  <c r="M26" i="47" s="1"/>
  <c r="L5" i="47"/>
  <c r="L26" i="47" s="1"/>
  <c r="K5" i="47"/>
  <c r="K26" i="47" s="1"/>
  <c r="J5" i="47"/>
  <c r="J26" i="47" s="1"/>
  <c r="I5" i="47"/>
  <c r="I26" i="47" s="1"/>
  <c r="H5" i="47"/>
  <c r="H26" i="47" s="1"/>
  <c r="G5" i="47"/>
  <c r="G26" i="47" s="1"/>
  <c r="F5" i="47"/>
  <c r="E5" i="47"/>
  <c r="E26" i="47" s="1"/>
  <c r="D5" i="47"/>
  <c r="F21" i="46"/>
  <c r="G21" i="46"/>
  <c r="N20" i="46"/>
  <c r="O20" i="46"/>
  <c r="M19" i="46"/>
  <c r="L19" i="46"/>
  <c r="K19" i="46"/>
  <c r="N19" i="46" s="1"/>
  <c r="O19" i="46" s="1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M14" i="46"/>
  <c r="N14" i="46" s="1"/>
  <c r="O14" i="46" s="1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M11" i="46"/>
  <c r="L11" i="46"/>
  <c r="K11" i="46"/>
  <c r="J11" i="46"/>
  <c r="J21" i="46" s="1"/>
  <c r="I11" i="46"/>
  <c r="H11" i="46"/>
  <c r="G11" i="46"/>
  <c r="F11" i="46"/>
  <c r="E11" i="46"/>
  <c r="E21" i="46" s="1"/>
  <c r="D11" i="46"/>
  <c r="N11" i="46" s="1"/>
  <c r="O11" i="46" s="1"/>
  <c r="N10" i="46"/>
  <c r="O10" i="46" s="1"/>
  <c r="N9" i="46"/>
  <c r="O9" i="46"/>
  <c r="N8" i="46"/>
  <c r="O8" i="46"/>
  <c r="N7" i="46"/>
  <c r="O7" i="46"/>
  <c r="N6" i="46"/>
  <c r="O6" i="46"/>
  <c r="M5" i="46"/>
  <c r="M21" i="46" s="1"/>
  <c r="L5" i="46"/>
  <c r="L21" i="46" s="1"/>
  <c r="K5" i="46"/>
  <c r="K21" i="46" s="1"/>
  <c r="J5" i="46"/>
  <c r="I5" i="46"/>
  <c r="I21" i="46" s="1"/>
  <c r="H5" i="46"/>
  <c r="H21" i="46" s="1"/>
  <c r="G5" i="46"/>
  <c r="F5" i="46"/>
  <c r="E5" i="46"/>
  <c r="D5" i="46"/>
  <c r="D21" i="46" s="1"/>
  <c r="N21" i="46" s="1"/>
  <c r="O21" i="46" s="1"/>
  <c r="G23" i="45"/>
  <c r="H23" i="45"/>
  <c r="I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N19" i="45" s="1"/>
  <c r="O19" i="45" s="1"/>
  <c r="H19" i="45"/>
  <c r="G19" i="45"/>
  <c r="F19" i="45"/>
  <c r="E19" i="45"/>
  <c r="D19" i="45"/>
  <c r="N18" i="45"/>
  <c r="O18" i="45"/>
  <c r="N17" i="45"/>
  <c r="O17" i="45"/>
  <c r="M16" i="45"/>
  <c r="L16" i="45"/>
  <c r="K16" i="45"/>
  <c r="N16" i="45" s="1"/>
  <c r="O16" i="45" s="1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M12" i="45"/>
  <c r="L12" i="45"/>
  <c r="L23" i="45" s="1"/>
  <c r="K12" i="45"/>
  <c r="J12" i="45"/>
  <c r="I12" i="45"/>
  <c r="H12" i="45"/>
  <c r="G12" i="45"/>
  <c r="F12" i="45"/>
  <c r="E12" i="45"/>
  <c r="D12" i="45"/>
  <c r="N12" i="45" s="1"/>
  <c r="O12" i="45" s="1"/>
  <c r="N11" i="45"/>
  <c r="O11" i="45" s="1"/>
  <c r="N10" i="45"/>
  <c r="O10" i="45"/>
  <c r="N9" i="45"/>
  <c r="O9" i="45"/>
  <c r="N8" i="45"/>
  <c r="O8" i="45"/>
  <c r="N7" i="45"/>
  <c r="O7" i="45"/>
  <c r="N6" i="45"/>
  <c r="O6" i="45"/>
  <c r="M5" i="45"/>
  <c r="M23" i="45" s="1"/>
  <c r="L5" i="45"/>
  <c r="K5" i="45"/>
  <c r="K23" i="45" s="1"/>
  <c r="J5" i="45"/>
  <c r="J23" i="45" s="1"/>
  <c r="I5" i="45"/>
  <c r="H5" i="45"/>
  <c r="G5" i="45"/>
  <c r="F5" i="45"/>
  <c r="F23" i="45" s="1"/>
  <c r="E5" i="45"/>
  <c r="E23" i="45" s="1"/>
  <c r="D5" i="45"/>
  <c r="F23" i="44"/>
  <c r="G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N13" i="44"/>
  <c r="O13" i="44"/>
  <c r="N12" i="44"/>
  <c r="O12" i="44"/>
  <c r="M11" i="44"/>
  <c r="L11" i="44"/>
  <c r="K11" i="44"/>
  <c r="J11" i="44"/>
  <c r="I11" i="44"/>
  <c r="H11" i="44"/>
  <c r="H23" i="44" s="1"/>
  <c r="G11" i="44"/>
  <c r="N11" i="44" s="1"/>
  <c r="O11" i="44" s="1"/>
  <c r="F11" i="44"/>
  <c r="E11" i="44"/>
  <c r="D11" i="44"/>
  <c r="N10" i="44"/>
  <c r="O10" i="44"/>
  <c r="N9" i="44"/>
  <c r="O9" i="44"/>
  <c r="N8" i="44"/>
  <c r="O8" i="44"/>
  <c r="N7" i="44"/>
  <c r="O7" i="44"/>
  <c r="N6" i="44"/>
  <c r="O6" i="44" s="1"/>
  <c r="M5" i="44"/>
  <c r="M23" i="44" s="1"/>
  <c r="L5" i="44"/>
  <c r="L23" i="44" s="1"/>
  <c r="K5" i="44"/>
  <c r="K23" i="44" s="1"/>
  <c r="J5" i="44"/>
  <c r="J23" i="44" s="1"/>
  <c r="I5" i="44"/>
  <c r="I23" i="44" s="1"/>
  <c r="H5" i="44"/>
  <c r="G5" i="44"/>
  <c r="F5" i="44"/>
  <c r="E5" i="44"/>
  <c r="E23" i="44" s="1"/>
  <c r="D5" i="44"/>
  <c r="N5" i="44" s="1"/>
  <c r="O5" i="44" s="1"/>
  <c r="N21" i="43"/>
  <c r="O21" i="43"/>
  <c r="M20" i="43"/>
  <c r="N20" i="43" s="1"/>
  <c r="O20" i="43" s="1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/>
  <c r="N12" i="43"/>
  <c r="O12" i="43"/>
  <c r="M11" i="43"/>
  <c r="L11" i="43"/>
  <c r="K11" i="43"/>
  <c r="J11" i="43"/>
  <c r="I11" i="43"/>
  <c r="H11" i="43"/>
  <c r="H22" i="43" s="1"/>
  <c r="G11" i="43"/>
  <c r="N11" i="43" s="1"/>
  <c r="O11" i="43" s="1"/>
  <c r="F11" i="43"/>
  <c r="E11" i="43"/>
  <c r="D11" i="43"/>
  <c r="N10" i="43"/>
  <c r="O10" i="43"/>
  <c r="N9" i="43"/>
  <c r="O9" i="43" s="1"/>
  <c r="N8" i="43"/>
  <c r="O8" i="43"/>
  <c r="N7" i="43"/>
  <c r="O7" i="43"/>
  <c r="N6" i="43"/>
  <c r="O6" i="43" s="1"/>
  <c r="M5" i="43"/>
  <c r="M22" i="43" s="1"/>
  <c r="L5" i="43"/>
  <c r="L22" i="43" s="1"/>
  <c r="K5" i="43"/>
  <c r="K22" i="43" s="1"/>
  <c r="J5" i="43"/>
  <c r="J22" i="43" s="1"/>
  <c r="I5" i="43"/>
  <c r="I22" i="43" s="1"/>
  <c r="H5" i="43"/>
  <c r="G5" i="43"/>
  <c r="G22" i="43" s="1"/>
  <c r="F5" i="43"/>
  <c r="F22" i="43" s="1"/>
  <c r="E5" i="43"/>
  <c r="D5" i="43"/>
  <c r="N5" i="43" s="1"/>
  <c r="O5" i="43" s="1"/>
  <c r="E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N20" i="42" s="1"/>
  <c r="O20" i="42" s="1"/>
  <c r="L20" i="42"/>
  <c r="K20" i="42"/>
  <c r="J20" i="42"/>
  <c r="I20" i="42"/>
  <c r="H20" i="42"/>
  <c r="G20" i="42"/>
  <c r="F20" i="42"/>
  <c r="E20" i="42"/>
  <c r="D20" i="42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/>
  <c r="N12" i="42"/>
  <c r="O12" i="42"/>
  <c r="M11" i="42"/>
  <c r="L11" i="42"/>
  <c r="K11" i="42"/>
  <c r="J11" i="42"/>
  <c r="I11" i="42"/>
  <c r="H11" i="42"/>
  <c r="H24" i="42" s="1"/>
  <c r="G11" i="42"/>
  <c r="N11" i="42" s="1"/>
  <c r="O11" i="42" s="1"/>
  <c r="F11" i="42"/>
  <c r="E11" i="42"/>
  <c r="D11" i="42"/>
  <c r="N10" i="42"/>
  <c r="O10" i="42"/>
  <c r="N9" i="42"/>
  <c r="O9" i="42" s="1"/>
  <c r="N8" i="42"/>
  <c r="O8" i="42" s="1"/>
  <c r="N7" i="42"/>
  <c r="O7" i="42"/>
  <c r="N6" i="42"/>
  <c r="O6" i="42" s="1"/>
  <c r="M5" i="42"/>
  <c r="M24" i="42" s="1"/>
  <c r="L5" i="42"/>
  <c r="L24" i="42" s="1"/>
  <c r="K5" i="42"/>
  <c r="K24" i="42" s="1"/>
  <c r="J5" i="42"/>
  <c r="J24" i="42" s="1"/>
  <c r="I5" i="42"/>
  <c r="I24" i="42" s="1"/>
  <c r="H5" i="42"/>
  <c r="G5" i="42"/>
  <c r="G24" i="42" s="1"/>
  <c r="F5" i="42"/>
  <c r="F24" i="42" s="1"/>
  <c r="E5" i="42"/>
  <c r="D5" i="42"/>
  <c r="N5" i="42" s="1"/>
  <c r="O5" i="42" s="1"/>
  <c r="E26" i="41"/>
  <c r="N25" i="41"/>
  <c r="O25" i="4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M12" i="41"/>
  <c r="L12" i="41"/>
  <c r="K12" i="41"/>
  <c r="J12" i="41"/>
  <c r="J26" i="41" s="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M26" i="41" s="1"/>
  <c r="L5" i="41"/>
  <c r="L26" i="41" s="1"/>
  <c r="K5" i="41"/>
  <c r="K26" i="41" s="1"/>
  <c r="J5" i="41"/>
  <c r="I5" i="41"/>
  <c r="I26" i="41" s="1"/>
  <c r="H5" i="41"/>
  <c r="H26" i="41" s="1"/>
  <c r="G5" i="41"/>
  <c r="G26" i="41" s="1"/>
  <c r="F5" i="41"/>
  <c r="F26" i="41" s="1"/>
  <c r="E5" i="41"/>
  <c r="D5" i="41"/>
  <c r="D26" i="41" s="1"/>
  <c r="M27" i="40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/>
  <c r="N17" i="40"/>
  <c r="O17" i="40"/>
  <c r="M16" i="40"/>
  <c r="L16" i="40"/>
  <c r="K16" i="40"/>
  <c r="J16" i="40"/>
  <c r="I16" i="40"/>
  <c r="H16" i="40"/>
  <c r="G16" i="40"/>
  <c r="N16" i="40" s="1"/>
  <c r="O16" i="40" s="1"/>
  <c r="F16" i="40"/>
  <c r="E16" i="40"/>
  <c r="D16" i="40"/>
  <c r="N15" i="40"/>
  <c r="O15" i="40"/>
  <c r="N14" i="40"/>
  <c r="O14" i="40" s="1"/>
  <c r="N13" i="40"/>
  <c r="O13" i="40" s="1"/>
  <c r="M12" i="40"/>
  <c r="L12" i="40"/>
  <c r="L27" i="40" s="1"/>
  <c r="K12" i="40"/>
  <c r="N12" i="40" s="1"/>
  <c r="O12" i="40" s="1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K27" i="40" s="1"/>
  <c r="J5" i="40"/>
  <c r="J27" i="40" s="1"/>
  <c r="I5" i="40"/>
  <c r="I27" i="40" s="1"/>
  <c r="H5" i="40"/>
  <c r="H27" i="40" s="1"/>
  <c r="G5" i="40"/>
  <c r="G27" i="40" s="1"/>
  <c r="F5" i="40"/>
  <c r="F27" i="40" s="1"/>
  <c r="E5" i="40"/>
  <c r="E27" i="40" s="1"/>
  <c r="D5" i="40"/>
  <c r="D27" i="40" s="1"/>
  <c r="D5" i="38"/>
  <c r="E5" i="38"/>
  <c r="F5" i="38"/>
  <c r="G5" i="38"/>
  <c r="H5" i="38"/>
  <c r="I5" i="38"/>
  <c r="N5" i="38" s="1"/>
  <c r="O5" i="38" s="1"/>
  <c r="J5" i="38"/>
  <c r="J25" i="38" s="1"/>
  <c r="K5" i="38"/>
  <c r="L5" i="38"/>
  <c r="M5" i="38"/>
  <c r="M25" i="38" s="1"/>
  <c r="N6" i="38"/>
  <c r="O6" i="38"/>
  <c r="N7" i="38"/>
  <c r="O7" i="38" s="1"/>
  <c r="N8" i="38"/>
  <c r="O8" i="38"/>
  <c r="N9" i="38"/>
  <c r="O9" i="38"/>
  <c r="N10" i="38"/>
  <c r="O10" i="38" s="1"/>
  <c r="D11" i="38"/>
  <c r="E11" i="38"/>
  <c r="E25" i="38" s="1"/>
  <c r="F11" i="38"/>
  <c r="G11" i="38"/>
  <c r="H11" i="38"/>
  <c r="I11" i="38"/>
  <c r="J11" i="38"/>
  <c r="K11" i="38"/>
  <c r="L11" i="38"/>
  <c r="M11" i="38"/>
  <c r="N11" i="38" s="1"/>
  <c r="O11" i="38" s="1"/>
  <c r="N12" i="38"/>
  <c r="O12" i="38" s="1"/>
  <c r="N13" i="38"/>
  <c r="O13" i="38"/>
  <c r="N14" i="38"/>
  <c r="O14" i="38"/>
  <c r="D15" i="38"/>
  <c r="E15" i="38"/>
  <c r="F15" i="38"/>
  <c r="G15" i="38"/>
  <c r="H15" i="38"/>
  <c r="I15" i="38"/>
  <c r="N15" i="38" s="1"/>
  <c r="O15" i="38" s="1"/>
  <c r="I25" i="38"/>
  <c r="J15" i="38"/>
  <c r="K15" i="38"/>
  <c r="L15" i="38"/>
  <c r="L25" i="38" s="1"/>
  <c r="M15" i="38"/>
  <c r="N16" i="38"/>
  <c r="O16" i="38" s="1"/>
  <c r="N17" i="38"/>
  <c r="O17" i="38" s="1"/>
  <c r="N18" i="38"/>
  <c r="O18" i="38" s="1"/>
  <c r="D19" i="38"/>
  <c r="N19" i="38" s="1"/>
  <c r="O19" i="38" s="1"/>
  <c r="E19" i="38"/>
  <c r="F19" i="38"/>
  <c r="G19" i="38"/>
  <c r="H19" i="38"/>
  <c r="H25" i="38" s="1"/>
  <c r="I19" i="38"/>
  <c r="J19" i="38"/>
  <c r="K19" i="38"/>
  <c r="L19" i="38"/>
  <c r="M19" i="38"/>
  <c r="N20" i="38"/>
  <c r="O20" i="38" s="1"/>
  <c r="D21" i="38"/>
  <c r="N21" i="38" s="1"/>
  <c r="O21" i="38" s="1"/>
  <c r="E21" i="38"/>
  <c r="F21" i="38"/>
  <c r="G21" i="38"/>
  <c r="H21" i="38"/>
  <c r="I21" i="38"/>
  <c r="J21" i="38"/>
  <c r="K21" i="38"/>
  <c r="L21" i="38"/>
  <c r="M21" i="38"/>
  <c r="N22" i="38"/>
  <c r="O22" i="38" s="1"/>
  <c r="D23" i="38"/>
  <c r="N23" i="38" s="1"/>
  <c r="O23" i="38" s="1"/>
  <c r="E23" i="38"/>
  <c r="F23" i="38"/>
  <c r="G23" i="38"/>
  <c r="H23" i="38"/>
  <c r="I23" i="38"/>
  <c r="J23" i="38"/>
  <c r="K23" i="38"/>
  <c r="L23" i="38"/>
  <c r="M23" i="38"/>
  <c r="N24" i="38"/>
  <c r="O24" i="38"/>
  <c r="F25" i="38"/>
  <c r="D5" i="33"/>
  <c r="E5" i="33"/>
  <c r="E25" i="33" s="1"/>
  <c r="F5" i="33"/>
  <c r="F25" i="33" s="1"/>
  <c r="G5" i="33"/>
  <c r="N5" i="33" s="1"/>
  <c r="O5" i="33" s="1"/>
  <c r="H5" i="33"/>
  <c r="I5" i="33"/>
  <c r="I25" i="33"/>
  <c r="J5" i="33"/>
  <c r="K5" i="33"/>
  <c r="L5" i="33"/>
  <c r="M5" i="33"/>
  <c r="N6" i="33"/>
  <c r="O6" i="33" s="1"/>
  <c r="N7" i="33"/>
  <c r="O7" i="33"/>
  <c r="N8" i="33"/>
  <c r="O8" i="33" s="1"/>
  <c r="N9" i="33"/>
  <c r="O9" i="33" s="1"/>
  <c r="N10" i="33"/>
  <c r="O10" i="33" s="1"/>
  <c r="D11" i="33"/>
  <c r="E11" i="33"/>
  <c r="N11" i="33" s="1"/>
  <c r="O11" i="33" s="1"/>
  <c r="F11" i="33"/>
  <c r="G11" i="33"/>
  <c r="H11" i="33"/>
  <c r="I11" i="33"/>
  <c r="J11" i="33"/>
  <c r="J25" i="33" s="1"/>
  <c r="K11" i="33"/>
  <c r="L11" i="33"/>
  <c r="L25" i="33" s="1"/>
  <c r="M11" i="33"/>
  <c r="M25" i="33" s="1"/>
  <c r="N12" i="33"/>
  <c r="O12" i="33"/>
  <c r="N13" i="33"/>
  <c r="O13" i="33" s="1"/>
  <c r="N14" i="33"/>
  <c r="O14" i="33"/>
  <c r="D15" i="33"/>
  <c r="E15" i="33"/>
  <c r="F15" i="33"/>
  <c r="G15" i="33"/>
  <c r="H15" i="33"/>
  <c r="H25" i="33" s="1"/>
  <c r="I15" i="33"/>
  <c r="J15" i="33"/>
  <c r="K15" i="33"/>
  <c r="L15" i="33"/>
  <c r="M15" i="33"/>
  <c r="N16" i="33"/>
  <c r="O16" i="33"/>
  <c r="N17" i="33"/>
  <c r="O17" i="33" s="1"/>
  <c r="N18" i="33"/>
  <c r="O18" i="33" s="1"/>
  <c r="D19" i="33"/>
  <c r="E19" i="33"/>
  <c r="F19" i="33"/>
  <c r="G19" i="33"/>
  <c r="H19" i="33"/>
  <c r="I19" i="33"/>
  <c r="J19" i="33"/>
  <c r="K19" i="33"/>
  <c r="K25" i="33" s="1"/>
  <c r="L19" i="33"/>
  <c r="M19" i="33"/>
  <c r="N20" i="33"/>
  <c r="O20" i="33" s="1"/>
  <c r="D21" i="33"/>
  <c r="E21" i="33"/>
  <c r="F21" i="33"/>
  <c r="G21" i="33"/>
  <c r="H21" i="33"/>
  <c r="I21" i="33"/>
  <c r="J21" i="33"/>
  <c r="N21" i="33" s="1"/>
  <c r="O21" i="33" s="1"/>
  <c r="K21" i="33"/>
  <c r="L21" i="33"/>
  <c r="M21" i="33"/>
  <c r="N22" i="33"/>
  <c r="O22" i="33" s="1"/>
  <c r="D23" i="33"/>
  <c r="E23" i="33"/>
  <c r="F23" i="33"/>
  <c r="G23" i="33"/>
  <c r="H23" i="33"/>
  <c r="I23" i="33"/>
  <c r="J23" i="33"/>
  <c r="N23" i="33" s="1"/>
  <c r="O23" i="33" s="1"/>
  <c r="K23" i="33"/>
  <c r="L23" i="33"/>
  <c r="M23" i="33"/>
  <c r="N24" i="33"/>
  <c r="O24" i="33" s="1"/>
  <c r="D25" i="33"/>
  <c r="D5" i="34"/>
  <c r="E5" i="34"/>
  <c r="N5" i="34" s="1"/>
  <c r="O5" i="34" s="1"/>
  <c r="F5" i="34"/>
  <c r="F27" i="34" s="1"/>
  <c r="G5" i="34"/>
  <c r="H5" i="34"/>
  <c r="I5" i="34"/>
  <c r="I27" i="34" s="1"/>
  <c r="J5" i="34"/>
  <c r="K5" i="34"/>
  <c r="L5" i="34"/>
  <c r="M5" i="34"/>
  <c r="N6" i="34"/>
  <c r="O6" i="34" s="1"/>
  <c r="N7" i="34"/>
  <c r="O7" i="34"/>
  <c r="N8" i="34"/>
  <c r="O8" i="34" s="1"/>
  <c r="N9" i="34"/>
  <c r="O9" i="34"/>
  <c r="N10" i="34"/>
  <c r="O10" i="34"/>
  <c r="N11" i="34"/>
  <c r="O11" i="34" s="1"/>
  <c r="D12" i="34"/>
  <c r="E12" i="34"/>
  <c r="F12" i="34"/>
  <c r="G12" i="34"/>
  <c r="G27" i="34" s="1"/>
  <c r="H12" i="34"/>
  <c r="H27" i="34" s="1"/>
  <c r="I12" i="34"/>
  <c r="J12" i="34"/>
  <c r="K12" i="34"/>
  <c r="L12" i="34"/>
  <c r="M12" i="34"/>
  <c r="M27" i="34" s="1"/>
  <c r="N13" i="34"/>
  <c r="O13" i="34" s="1"/>
  <c r="N14" i="34"/>
  <c r="O14" i="34" s="1"/>
  <c r="N15" i="34"/>
  <c r="O15" i="34"/>
  <c r="D16" i="34"/>
  <c r="D27" i="34" s="1"/>
  <c r="E16" i="34"/>
  <c r="F16" i="34"/>
  <c r="G16" i="34"/>
  <c r="H16" i="34"/>
  <c r="I16" i="34"/>
  <c r="J16" i="34"/>
  <c r="K16" i="34"/>
  <c r="L16" i="34"/>
  <c r="L27" i="34"/>
  <c r="M16" i="34"/>
  <c r="N17" i="34"/>
  <c r="O17" i="34"/>
  <c r="N18" i="34"/>
  <c r="O18" i="34"/>
  <c r="N19" i="34"/>
  <c r="O19" i="34" s="1"/>
  <c r="D20" i="34"/>
  <c r="E20" i="34"/>
  <c r="F20" i="34"/>
  <c r="G20" i="34"/>
  <c r="N20" i="34" s="1"/>
  <c r="O20" i="34" s="1"/>
  <c r="H20" i="34"/>
  <c r="I20" i="34"/>
  <c r="J20" i="34"/>
  <c r="K20" i="34"/>
  <c r="L20" i="34"/>
  <c r="M20" i="34"/>
  <c r="N21" i="34"/>
  <c r="O21" i="34" s="1"/>
  <c r="D22" i="34"/>
  <c r="E22" i="34"/>
  <c r="F22" i="34"/>
  <c r="G22" i="34"/>
  <c r="N22" i="34" s="1"/>
  <c r="O22" i="34" s="1"/>
  <c r="H22" i="34"/>
  <c r="I22" i="34"/>
  <c r="J22" i="34"/>
  <c r="K22" i="34"/>
  <c r="L22" i="34"/>
  <c r="M22" i="34"/>
  <c r="N23" i="34"/>
  <c r="O23" i="34" s="1"/>
  <c r="D24" i="34"/>
  <c r="E24" i="34"/>
  <c r="N24" i="34"/>
  <c r="O24" i="34"/>
  <c r="F24" i="34"/>
  <c r="G24" i="34"/>
  <c r="H24" i="34"/>
  <c r="I24" i="34"/>
  <c r="J24" i="34"/>
  <c r="K24" i="34"/>
  <c r="L24" i="34"/>
  <c r="M24" i="34"/>
  <c r="N25" i="34"/>
  <c r="O25" i="34" s="1"/>
  <c r="N26" i="34"/>
  <c r="O26" i="34"/>
  <c r="J27" i="34"/>
  <c r="D5" i="35"/>
  <c r="E5" i="35"/>
  <c r="F5" i="35"/>
  <c r="G5" i="35"/>
  <c r="H5" i="35"/>
  <c r="I5" i="35"/>
  <c r="J5" i="35"/>
  <c r="N5" i="35" s="1"/>
  <c r="O5" i="35" s="1"/>
  <c r="K5" i="35"/>
  <c r="K28" i="35" s="1"/>
  <c r="L5" i="35"/>
  <c r="M5" i="35"/>
  <c r="N6" i="35"/>
  <c r="O6" i="35" s="1"/>
  <c r="N7" i="35"/>
  <c r="O7" i="35" s="1"/>
  <c r="N8" i="35"/>
  <c r="O8" i="35" s="1"/>
  <c r="N9" i="35"/>
  <c r="O9" i="35" s="1"/>
  <c r="N10" i="35"/>
  <c r="O10" i="35"/>
  <c r="N11" i="35"/>
  <c r="O11" i="35" s="1"/>
  <c r="D12" i="35"/>
  <c r="E12" i="35"/>
  <c r="F12" i="35"/>
  <c r="F28" i="35" s="1"/>
  <c r="G12" i="35"/>
  <c r="H12" i="35"/>
  <c r="I12" i="35"/>
  <c r="J12" i="35"/>
  <c r="K12" i="35"/>
  <c r="L12" i="35"/>
  <c r="L28" i="35" s="1"/>
  <c r="M12" i="35"/>
  <c r="M28" i="35" s="1"/>
  <c r="N13" i="35"/>
  <c r="O13" i="35" s="1"/>
  <c r="N14" i="35"/>
  <c r="O14" i="35" s="1"/>
  <c r="N15" i="35"/>
  <c r="O15" i="35" s="1"/>
  <c r="D16" i="35"/>
  <c r="E16" i="35"/>
  <c r="F16" i="35"/>
  <c r="G16" i="35"/>
  <c r="G28" i="35"/>
  <c r="H16" i="35"/>
  <c r="N16" i="35" s="1"/>
  <c r="O16" i="35" s="1"/>
  <c r="I16" i="35"/>
  <c r="J16" i="35"/>
  <c r="K16" i="35"/>
  <c r="L16" i="35"/>
  <c r="M16" i="35"/>
  <c r="N17" i="35"/>
  <c r="O17" i="35" s="1"/>
  <c r="N18" i="35"/>
  <c r="O18" i="35"/>
  <c r="N19" i="35"/>
  <c r="O19" i="35" s="1"/>
  <c r="D20" i="35"/>
  <c r="E20" i="35"/>
  <c r="F20" i="35"/>
  <c r="G20" i="35"/>
  <c r="H20" i="35"/>
  <c r="I20" i="35"/>
  <c r="J20" i="35"/>
  <c r="K20" i="35"/>
  <c r="L20" i="35"/>
  <c r="N20" i="35" s="1"/>
  <c r="O20" i="35" s="1"/>
  <c r="M20" i="35"/>
  <c r="N21" i="35"/>
  <c r="O21" i="35" s="1"/>
  <c r="D22" i="35"/>
  <c r="N22" i="35" s="1"/>
  <c r="O22" i="35" s="1"/>
  <c r="E22" i="35"/>
  <c r="E28" i="35" s="1"/>
  <c r="F22" i="35"/>
  <c r="G22" i="35"/>
  <c r="H22" i="35"/>
  <c r="I22" i="35"/>
  <c r="J22" i="35"/>
  <c r="K22" i="35"/>
  <c r="L22" i="35"/>
  <c r="M22" i="35"/>
  <c r="N23" i="35"/>
  <c r="O23" i="35" s="1"/>
  <c r="D24" i="35"/>
  <c r="E24" i="35"/>
  <c r="F24" i="35"/>
  <c r="G24" i="35"/>
  <c r="H24" i="35"/>
  <c r="I24" i="35"/>
  <c r="J24" i="35"/>
  <c r="N24" i="35" s="1"/>
  <c r="O24" i="35" s="1"/>
  <c r="K24" i="35"/>
  <c r="L24" i="35"/>
  <c r="M24" i="35"/>
  <c r="N25" i="35"/>
  <c r="O25" i="35" s="1"/>
  <c r="D26" i="35"/>
  <c r="N26" i="35" s="1"/>
  <c r="O26" i="35" s="1"/>
  <c r="E26" i="35"/>
  <c r="F26" i="35"/>
  <c r="G26" i="35"/>
  <c r="H26" i="35"/>
  <c r="I26" i="35"/>
  <c r="I28" i="35" s="1"/>
  <c r="J26" i="35"/>
  <c r="K26" i="35"/>
  <c r="L26" i="35"/>
  <c r="M26" i="35"/>
  <c r="N27" i="35"/>
  <c r="O27" i="35" s="1"/>
  <c r="D5" i="36"/>
  <c r="D23" i="36" s="1"/>
  <c r="E5" i="36"/>
  <c r="F5" i="36"/>
  <c r="G5" i="36"/>
  <c r="G23" i="36" s="1"/>
  <c r="H5" i="36"/>
  <c r="I5" i="36"/>
  <c r="J5" i="36"/>
  <c r="K5" i="36"/>
  <c r="L5" i="36"/>
  <c r="M5" i="36"/>
  <c r="N6" i="36"/>
  <c r="O6" i="36"/>
  <c r="N7" i="36"/>
  <c r="O7" i="36" s="1"/>
  <c r="N8" i="36"/>
  <c r="O8" i="36"/>
  <c r="N9" i="36"/>
  <c r="O9" i="36"/>
  <c r="N10" i="36"/>
  <c r="O10" i="36" s="1"/>
  <c r="D11" i="36"/>
  <c r="E11" i="36"/>
  <c r="F11" i="36"/>
  <c r="G11" i="36"/>
  <c r="N11" i="36" s="1"/>
  <c r="O11" i="36" s="1"/>
  <c r="H11" i="36"/>
  <c r="H23" i="36" s="1"/>
  <c r="I11" i="36"/>
  <c r="J11" i="36"/>
  <c r="K11" i="36"/>
  <c r="K23" i="36" s="1"/>
  <c r="L11" i="36"/>
  <c r="M11" i="36"/>
  <c r="N12" i="36"/>
  <c r="O12" i="36" s="1"/>
  <c r="N13" i="36"/>
  <c r="O13" i="36" s="1"/>
  <c r="N14" i="36"/>
  <c r="O14" i="36"/>
  <c r="D15" i="36"/>
  <c r="E15" i="36"/>
  <c r="F15" i="36"/>
  <c r="F23" i="36" s="1"/>
  <c r="G15" i="36"/>
  <c r="H15" i="36"/>
  <c r="I15" i="36"/>
  <c r="J15" i="36"/>
  <c r="K15" i="36"/>
  <c r="L15" i="36"/>
  <c r="N15" i="36" s="1"/>
  <c r="O15" i="36" s="1"/>
  <c r="M15" i="36"/>
  <c r="M23" i="36" s="1"/>
  <c r="N16" i="36"/>
  <c r="O16" i="36" s="1"/>
  <c r="N17" i="36"/>
  <c r="O17" i="36" s="1"/>
  <c r="N18" i="36"/>
  <c r="O18" i="36" s="1"/>
  <c r="D19" i="36"/>
  <c r="E19" i="36"/>
  <c r="F19" i="36"/>
  <c r="G19" i="36"/>
  <c r="H19" i="36"/>
  <c r="N19" i="36" s="1"/>
  <c r="O19" i="36" s="1"/>
  <c r="I19" i="36"/>
  <c r="I23" i="36" s="1"/>
  <c r="J19" i="36"/>
  <c r="J23" i="36" s="1"/>
  <c r="K19" i="36"/>
  <c r="L19" i="36"/>
  <c r="M19" i="36"/>
  <c r="N20" i="36"/>
  <c r="O20" i="36" s="1"/>
  <c r="D21" i="36"/>
  <c r="E21" i="36"/>
  <c r="F21" i="36"/>
  <c r="N21" i="36" s="1"/>
  <c r="O21" i="36" s="1"/>
  <c r="G21" i="36"/>
  <c r="H21" i="36"/>
  <c r="I21" i="36"/>
  <c r="J21" i="36"/>
  <c r="K21" i="36"/>
  <c r="L21" i="36"/>
  <c r="M21" i="36"/>
  <c r="N22" i="36"/>
  <c r="O22" i="36" s="1"/>
  <c r="L23" i="36"/>
  <c r="D5" i="37"/>
  <c r="E5" i="37"/>
  <c r="F5" i="37"/>
  <c r="F25" i="37" s="1"/>
  <c r="G5" i="37"/>
  <c r="H5" i="37"/>
  <c r="I5" i="37"/>
  <c r="J5" i="37"/>
  <c r="K5" i="37"/>
  <c r="K25" i="37" s="1"/>
  <c r="L5" i="37"/>
  <c r="N5" i="37" s="1"/>
  <c r="O5" i="37" s="1"/>
  <c r="M5" i="37"/>
  <c r="M25" i="37" s="1"/>
  <c r="N6" i="37"/>
  <c r="O6" i="37" s="1"/>
  <c r="N7" i="37"/>
  <c r="O7" i="37" s="1"/>
  <c r="N8" i="37"/>
  <c r="O8" i="37" s="1"/>
  <c r="N9" i="37"/>
  <c r="O9" i="37" s="1"/>
  <c r="N10" i="37"/>
  <c r="O10" i="37" s="1"/>
  <c r="N11" i="37"/>
  <c r="O11" i="37"/>
  <c r="D12" i="37"/>
  <c r="E12" i="37"/>
  <c r="F12" i="37"/>
  <c r="N12" i="37" s="1"/>
  <c r="O12" i="37" s="1"/>
  <c r="G12" i="37"/>
  <c r="H12" i="37"/>
  <c r="I12" i="37"/>
  <c r="J12" i="37"/>
  <c r="K12" i="37"/>
  <c r="L12" i="37"/>
  <c r="M12" i="37"/>
  <c r="N13" i="37"/>
  <c r="O13" i="37"/>
  <c r="N14" i="37"/>
  <c r="O14" i="37" s="1"/>
  <c r="D15" i="37"/>
  <c r="E15" i="37"/>
  <c r="F15" i="37"/>
  <c r="G15" i="37"/>
  <c r="H15" i="37"/>
  <c r="I15" i="37"/>
  <c r="J15" i="37"/>
  <c r="K15" i="37"/>
  <c r="L15" i="37"/>
  <c r="M15" i="37"/>
  <c r="N15" i="37" s="1"/>
  <c r="O15" i="37" s="1"/>
  <c r="N16" i="37"/>
  <c r="O16" i="37" s="1"/>
  <c r="N17" i="37"/>
  <c r="O17" i="37" s="1"/>
  <c r="N18" i="37"/>
  <c r="O18" i="37" s="1"/>
  <c r="D19" i="37"/>
  <c r="E19" i="37"/>
  <c r="F19" i="37"/>
  <c r="G19" i="37"/>
  <c r="G25" i="37" s="1"/>
  <c r="H19" i="37"/>
  <c r="I19" i="37"/>
  <c r="J19" i="37"/>
  <c r="K19" i="37"/>
  <c r="L19" i="37"/>
  <c r="M19" i="37"/>
  <c r="N20" i="37"/>
  <c r="O20" i="37" s="1"/>
  <c r="D21" i="37"/>
  <c r="N21" i="37" s="1"/>
  <c r="O21" i="37" s="1"/>
  <c r="E21" i="37"/>
  <c r="E25" i="37" s="1"/>
  <c r="F21" i="37"/>
  <c r="G21" i="37"/>
  <c r="H21" i="37"/>
  <c r="I21" i="37"/>
  <c r="J21" i="37"/>
  <c r="K21" i="37"/>
  <c r="L21" i="37"/>
  <c r="M21" i="37"/>
  <c r="N22" i="37"/>
  <c r="O22" i="37" s="1"/>
  <c r="D23" i="37"/>
  <c r="N23" i="37" s="1"/>
  <c r="O23" i="37" s="1"/>
  <c r="E23" i="37"/>
  <c r="F23" i="37"/>
  <c r="G23" i="37"/>
  <c r="H23" i="37"/>
  <c r="I23" i="37"/>
  <c r="J23" i="37"/>
  <c r="J25" i="37" s="1"/>
  <c r="K23" i="37"/>
  <c r="L23" i="37"/>
  <c r="M23" i="37"/>
  <c r="N24" i="37"/>
  <c r="O24" i="37" s="1"/>
  <c r="D25" i="37"/>
  <c r="H25" i="37"/>
  <c r="D5" i="39"/>
  <c r="E5" i="39"/>
  <c r="F5" i="39"/>
  <c r="F24" i="39" s="1"/>
  <c r="G5" i="39"/>
  <c r="H5" i="39"/>
  <c r="I5" i="39"/>
  <c r="J5" i="39"/>
  <c r="K5" i="39"/>
  <c r="L5" i="39"/>
  <c r="L24" i="39" s="1"/>
  <c r="M5" i="39"/>
  <c r="M24" i="39" s="1"/>
  <c r="N6" i="39"/>
  <c r="O6" i="39"/>
  <c r="N7" i="39"/>
  <c r="O7" i="39" s="1"/>
  <c r="N8" i="39"/>
  <c r="O8" i="39" s="1"/>
  <c r="N9" i="39"/>
  <c r="O9" i="39" s="1"/>
  <c r="N10" i="39"/>
  <c r="O10" i="39" s="1"/>
  <c r="D11" i="39"/>
  <c r="D24" i="39" s="1"/>
  <c r="E11" i="39"/>
  <c r="F11" i="39"/>
  <c r="G11" i="39"/>
  <c r="H11" i="39"/>
  <c r="H24" i="39" s="1"/>
  <c r="I11" i="39"/>
  <c r="J11" i="39"/>
  <c r="K11" i="39"/>
  <c r="L11" i="39"/>
  <c r="M11" i="39"/>
  <c r="N12" i="39"/>
  <c r="O12" i="39"/>
  <c r="N13" i="39"/>
  <c r="O13" i="39"/>
  <c r="N14" i="39"/>
  <c r="O14" i="39" s="1"/>
  <c r="D15" i="39"/>
  <c r="E15" i="39"/>
  <c r="F15" i="39"/>
  <c r="G15" i="39"/>
  <c r="H15" i="39"/>
  <c r="I15" i="39"/>
  <c r="J15" i="39"/>
  <c r="J24" i="39" s="1"/>
  <c r="K15" i="39"/>
  <c r="N15" i="39" s="1"/>
  <c r="O15" i="39" s="1"/>
  <c r="L15" i="39"/>
  <c r="M15" i="39"/>
  <c r="N16" i="39"/>
  <c r="O16" i="39" s="1"/>
  <c r="N17" i="39"/>
  <c r="O17" i="39" s="1"/>
  <c r="D18" i="39"/>
  <c r="E18" i="39"/>
  <c r="F18" i="39"/>
  <c r="G18" i="39"/>
  <c r="H18" i="39"/>
  <c r="N18" i="39" s="1"/>
  <c r="O18" i="39" s="1"/>
  <c r="I18" i="39"/>
  <c r="I24" i="39" s="1"/>
  <c r="J18" i="39"/>
  <c r="K18" i="39"/>
  <c r="L18" i="39"/>
  <c r="M18" i="39"/>
  <c r="N19" i="39"/>
  <c r="O19" i="39" s="1"/>
  <c r="D20" i="39"/>
  <c r="E20" i="39"/>
  <c r="F20" i="39"/>
  <c r="G20" i="39"/>
  <c r="H20" i="39"/>
  <c r="N20" i="39" s="1"/>
  <c r="O20" i="39" s="1"/>
  <c r="I20" i="39"/>
  <c r="J20" i="39"/>
  <c r="K20" i="39"/>
  <c r="L20" i="39"/>
  <c r="M20" i="39"/>
  <c r="N21" i="39"/>
  <c r="O21" i="39" s="1"/>
  <c r="D22" i="39"/>
  <c r="E22" i="39"/>
  <c r="F22" i="39"/>
  <c r="G22" i="39"/>
  <c r="H22" i="39"/>
  <c r="N22" i="39" s="1"/>
  <c r="O22" i="39" s="1"/>
  <c r="I22" i="39"/>
  <c r="J22" i="39"/>
  <c r="K22" i="39"/>
  <c r="L22" i="39"/>
  <c r="M22" i="39"/>
  <c r="N23" i="39"/>
  <c r="O23" i="39" s="1"/>
  <c r="N5" i="36"/>
  <c r="O5" i="36" s="1"/>
  <c r="E23" i="36"/>
  <c r="E24" i="39"/>
  <c r="N15" i="33"/>
  <c r="O15" i="33"/>
  <c r="K24" i="39"/>
  <c r="G24" i="39"/>
  <c r="I25" i="37"/>
  <c r="K27" i="34"/>
  <c r="K25" i="38"/>
  <c r="G25" i="38"/>
  <c r="D28" i="35"/>
  <c r="N16" i="41"/>
  <c r="O16" i="41" s="1"/>
  <c r="N22" i="42"/>
  <c r="O22" i="42" s="1"/>
  <c r="N18" i="43"/>
  <c r="O18" i="43" s="1"/>
  <c r="N21" i="44"/>
  <c r="O21" i="44" s="1"/>
  <c r="N21" i="45"/>
  <c r="O21" i="45" s="1"/>
  <c r="N17" i="46"/>
  <c r="O17" i="46" s="1"/>
  <c r="O22" i="47"/>
  <c r="P22" i="47" s="1"/>
  <c r="O23" i="48" l="1"/>
  <c r="P23" i="48" s="1"/>
  <c r="N27" i="34"/>
  <c r="O27" i="34" s="1"/>
  <c r="O26" i="47"/>
  <c r="P26" i="47" s="1"/>
  <c r="N23" i="36"/>
  <c r="O23" i="36" s="1"/>
  <c r="N27" i="40"/>
  <c r="O27" i="40" s="1"/>
  <c r="N26" i="41"/>
  <c r="O26" i="41" s="1"/>
  <c r="N24" i="39"/>
  <c r="O24" i="39" s="1"/>
  <c r="N28" i="35"/>
  <c r="O28" i="35" s="1"/>
  <c r="N19" i="33"/>
  <c r="O19" i="33" s="1"/>
  <c r="G25" i="33"/>
  <c r="N25" i="33" s="1"/>
  <c r="O25" i="33" s="1"/>
  <c r="N11" i="39"/>
  <c r="O11" i="39" s="1"/>
  <c r="L25" i="37"/>
  <c r="N25" i="37" s="1"/>
  <c r="O25" i="37" s="1"/>
  <c r="H28" i="35"/>
  <c r="E27" i="34"/>
  <c r="N16" i="34"/>
  <c r="O16" i="34" s="1"/>
  <c r="D25" i="38"/>
  <c r="N25" i="38" s="1"/>
  <c r="O25" i="38" s="1"/>
  <c r="O5" i="47"/>
  <c r="P5" i="47" s="1"/>
  <c r="J28" i="35"/>
  <c r="N12" i="35"/>
  <c r="O12" i="35" s="1"/>
  <c r="N5" i="40"/>
  <c r="O5" i="40" s="1"/>
  <c r="N5" i="39"/>
  <c r="O5" i="39" s="1"/>
  <c r="D24" i="42"/>
  <c r="N24" i="42" s="1"/>
  <c r="O24" i="42" s="1"/>
  <c r="D22" i="43"/>
  <c r="E22" i="43"/>
  <c r="D23" i="44"/>
  <c r="N23" i="44" s="1"/>
  <c r="O23" i="44" s="1"/>
  <c r="N5" i="46"/>
  <c r="O5" i="46" s="1"/>
  <c r="N5" i="45"/>
  <c r="O5" i="45" s="1"/>
  <c r="N19" i="37"/>
  <c r="O19" i="37" s="1"/>
  <c r="D23" i="45"/>
  <c r="N23" i="45" s="1"/>
  <c r="O23" i="45" s="1"/>
  <c r="N5" i="41"/>
  <c r="O5" i="41" s="1"/>
  <c r="N12" i="34"/>
  <c r="O12" i="34" s="1"/>
  <c r="N22" i="43" l="1"/>
  <c r="O22" i="43" s="1"/>
</calcChain>
</file>

<file path=xl/sharedStrings.xml><?xml version="1.0" encoding="utf-8"?>
<sst xmlns="http://schemas.openxmlformats.org/spreadsheetml/2006/main" count="650" uniqueCount="89">
  <si>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</si>
  <si>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</si>
  <si>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</si>
  <si>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</si>
  <si>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</si>
  <si>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</si>
  <si>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</si>
  <si>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</si>
  <si>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</si>
  <si>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</si>
  <si>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</si>
  <si>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</si>
  <si>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</si>
  <si>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</si>
  <si>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</si>
  <si>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</si>
  <si>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</si>
  <si>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</si>
  <si>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</si>
  <si>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</si>
  <si>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</si>
  <si>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</si>
  <si>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</si>
  <si>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</si>
  <si>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</si>
  <si>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</si>
  <si>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</si>
  <si>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</si>
  <si>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</si>
  <si>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</si>
  <si>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</si>
  <si>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</si>
  <si>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</si>
  <si>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</si>
  <si>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</si>
  <si>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</si>
  <si>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Proprietary - Non-Operating Interest Expense</t>
  </si>
  <si>
    <t>Other Uses and Non-Operating</t>
  </si>
  <si>
    <t>2009 Municipal Population:</t>
  </si>
  <si>
    <t>Cross City Expenditures Reported by Account Code and Fund Type</t>
  </si>
  <si>
    <t>Local Fiscal Year Ended September 30, 2010</t>
  </si>
  <si>
    <t>Comprehensive Planning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</si>
  <si>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</si>
  <si>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</si>
  <si>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</si>
  <si>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</si>
  <si>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Human Services</t>
  </si>
  <si>
    <t>Health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</si>
  <si>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</si>
  <si>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</si>
  <si>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</si>
  <si>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</si>
  <si>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Water Utility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</si>
  <si>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</si>
  <si>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</si>
  <si>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</si>
  <si>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</si>
  <si>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</si>
  <si>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</si>
  <si>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</si>
  <si>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</si>
  <si>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Health</t>
  </si>
  <si>
    <t>Parks / Recreation</t>
  </si>
  <si>
    <t>2014 Municipal Population:</t>
  </si>
  <si>
    <t>Local Fiscal Year Ended September 30, 2015</t>
  </si>
  <si>
    <t>Other Human Services</t>
  </si>
  <si>
    <t>Other Uses</t>
  </si>
  <si>
    <t>Interfund Transfers Out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</si>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</sst>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425265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425265</v>
      </c>
      <c r="P5" s="30">
        <f>(O5/P$25)</f>
        <v>247.67909143855562</v>
      </c>
      <c r="Q5" s="6"/>
    </row>
    <row r="6" spans="1:134">
      <c r="A6" s="12"/>
      <c r="B6" s="42">
        <v>511</v>
      </c>
      <c r="C6" s="19" t="s">
        <v>19</v>
      </c>
      <c r="D6" s="43">
        <v>58697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58697</v>
      </c>
      <c r="P6" s="44">
        <f>(O6/P$25)</f>
        <v>34.185789167152009</v>
      </c>
      <c r="Q6" s="9"/>
    </row>
    <row r="7" spans="1:134">
      <c r="A7" s="12"/>
      <c r="B7" s="42">
        <v>512</v>
      </c>
      <c r="C7" s="19" t="s">
        <v>20</v>
      </c>
      <c r="D7" s="43">
        <v>104029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104029</v>
      </c>
      <c r="P7" s="44">
        <f>(O7/P$25)</f>
        <v>60.587652882935352</v>
      </c>
      <c r="Q7" s="9"/>
    </row>
    <row r="8" spans="1:134">
      <c r="A8" s="12"/>
      <c r="B8" s="42">
        <v>513</v>
      </c>
      <c r="C8" s="19" t="s">
        <v>21</v>
      </c>
      <c r="D8" s="43">
        <v>141021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141021</v>
      </c>
      <c r="P8" s="44">
        <f>(O8/P$25)</f>
        <v>82.132207338380894</v>
      </c>
      <c r="Q8" s="9"/>
    </row>
    <row r="9" spans="1:134">
      <c r="A9" s="12"/>
      <c r="B9" s="42">
        <v>514</v>
      </c>
      <c r="C9" s="19" t="s">
        <v>22</v>
      </c>
      <c r="D9" s="43">
        <v>39900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39900</v>
      </c>
      <c r="P9" s="44">
        <f>(O9/P$25)</f>
        <v>23.238206173558531</v>
      </c>
      <c r="Q9" s="9"/>
    </row>
    <row r="10" spans="1:134">
      <c r="A10" s="12"/>
      <c r="B10" s="42">
        <v>519</v>
      </c>
      <c r="C10" s="19" t="s">
        <v>23</v>
      </c>
      <c r="D10" s="43">
        <v>81618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81618</v>
      </c>
      <c r="P10" s="44">
        <f>(O10/P$25)</f>
        <v>47.53523587652883</v>
      </c>
      <c r="Q10" s="9"/>
    </row>
    <row r="11" spans="1:134" ht="15.75">
      <c r="A11" s="26" t="s">
        <v>24</v>
      </c>
      <c r="B11" s="27"/>
      <c r="C11" s="28"/>
      <c r="D11" s="29">
        <f>SUM(D12:D14)</f>
        <v>546227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546227</v>
      </c>
      <c r="P11" s="41">
        <f>(O11/P$25)</f>
        <v>318.12871287128712</v>
      </c>
      <c r="Q11" s="10"/>
    </row>
    <row r="12" spans="1:134">
      <c r="A12" s="12"/>
      <c r="B12" s="42">
        <v>521</v>
      </c>
      <c r="C12" s="19" t="s">
        <v>25</v>
      </c>
      <c r="D12" s="43">
        <v>491556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491556</v>
      </c>
      <c r="P12" s="44">
        <f>(O12/P$25)</f>
        <v>286.2877111240536</v>
      </c>
      <c r="Q12" s="9"/>
    </row>
    <row r="13" spans="1:134">
      <c r="A13" s="12"/>
      <c r="B13" s="42">
        <v>522</v>
      </c>
      <c r="C13" s="19" t="s">
        <v>26</v>
      </c>
      <c r="D13" s="43">
        <v>50671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50671</v>
      </c>
      <c r="P13" s="44">
        <f>(O13/P$25)</f>
        <v>29.511357018054746</v>
      </c>
      <c r="Q13" s="9"/>
    </row>
    <row r="14" spans="1:134">
      <c r="A14" s="12"/>
      <c r="B14" s="42">
        <v>524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4000</v>
      </c>
      <c r="P14" s="44">
        <f>(O14/P$25)</f>
        <v>2.3296447291788001</v>
      </c>
      <c r="Q14" s="9"/>
    </row>
    <row r="15" spans="1:134" ht="15.75">
      <c r="A15" s="26" t="s">
        <v>28</v>
      </c>
      <c r="B15" s="27"/>
      <c r="C15" s="28"/>
      <c r="D15" s="29">
        <f>SUM(D16:D18)</f>
        <v>309696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1681824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1991520</v>
      </c>
      <c r="P15" s="41">
        <f>(O15/P$25)</f>
        <v>1159.883517763541</v>
      </c>
      <c r="Q15" s="10"/>
    </row>
    <row r="16" spans="1:134">
      <c r="A16" s="12"/>
      <c r="B16" s="42">
        <v>534</v>
      </c>
      <c r="C16" s="19" t="s">
        <v>29</v>
      </c>
      <c r="D16" s="43">
        <v>305696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305696</v>
      </c>
      <c r="P16" s="44">
        <f>(O16/P$25)</f>
        <v>178.04076878276064</v>
      </c>
      <c r="Q16" s="9"/>
    </row>
    <row r="17" spans="1:120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1681824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1681824</v>
      </c>
      <c r="P17" s="44">
        <f>(O17/P$25)</f>
        <v>979.51310425160159</v>
      </c>
      <c r="Q17" s="9"/>
    </row>
    <row r="18" spans="1:120">
      <c r="A18" s="12"/>
      <c r="B18" s="42">
        <v>539</v>
      </c>
      <c r="C18" s="19" t="s">
        <v>31</v>
      </c>
      <c r="D18" s="43">
        <v>4000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4000</v>
      </c>
      <c r="P18" s="44">
        <f>(O18/P$25)</f>
        <v>2.3296447291788001</v>
      </c>
      <c r="Q18" s="9"/>
    </row>
    <row r="19" spans="1:120" ht="15.75">
      <c r="A19" s="26" t="s">
        <v>32</v>
      </c>
      <c r="B19" s="27"/>
      <c r="C19" s="28"/>
      <c r="D19" s="29">
        <f>SUM(D20:D20)</f>
        <v>915181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915181</v>
      </c>
      <c r="P19" s="41">
        <f>(O19/P$25)</f>
        <v>533.01164822364592</v>
      </c>
      <c r="Q19" s="10"/>
    </row>
    <row r="20" spans="1:120">
      <c r="A20" s="12"/>
      <c r="B20" s="42">
        <v>541</v>
      </c>
      <c r="C20" s="19" t="s">
        <v>33</v>
      </c>
      <c r="D20" s="43">
        <v>915181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915181</v>
      </c>
      <c r="P20" s="44">
        <f>(O20/P$25)</f>
        <v>533.01164822364592</v>
      </c>
      <c r="Q20" s="9"/>
    </row>
    <row r="21" spans="1:120" ht="15.75">
      <c r="A21" s="26" t="s">
        <v>34</v>
      </c>
      <c r="B21" s="27"/>
      <c r="C21" s="28"/>
      <c r="D21" s="29">
        <f>SUM(D22:D22)</f>
        <v>2006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2006</v>
      </c>
      <c r="P21" s="41">
        <f>(O21/P$25)</f>
        <v>1.1683168316831682</v>
      </c>
      <c r="Q21" s="9"/>
    </row>
    <row r="22" spans="1:120" ht="15.75" thickBot="1">
      <c r="A22" s="12"/>
      <c r="B22" s="42">
        <v>572</v>
      </c>
      <c r="C22" s="19" t="s">
        <v>35</v>
      </c>
      <c r="D22" s="43">
        <v>2006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2006</v>
      </c>
      <c r="P22" s="44">
        <f>(O22/P$25)</f>
        <v>1.1683168316831682</v>
      </c>
      <c r="Q22" s="9"/>
    </row>
    <row r="23" spans="1:120" ht="16.5" thickBot="1">
      <c r="A23" s="13" t="s">
        <v>10</v>
      </c>
      <c r="B23" s="21"/>
      <c r="C23" s="20"/>
      <c r="D23" s="14">
        <f>SUM(D5,D11,D15,D19,D21)</f>
        <v>2198375</v>
      </c>
      <c r="E23" s="14">
        <f t="shared" ref="E23:N23" si="3">SUM(E5,E11,E15,E19,E21)</f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1681824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3880199</v>
      </c>
      <c r="P23" s="35">
        <f>(O23/P$25)</f>
        <v>2259.871287128713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88</v>
      </c>
      <c r="N25" s="90"/>
      <c r="O25" s="90"/>
      <c r="P25" s="39">
        <v>1717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367723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367723</v>
      </c>
      <c r="O5" s="30">
        <f t="shared" ref="O5:O25" si="2">(N5/O$27)</f>
        <v>214.66608289550496</v>
      </c>
      <c r="P5" s="6"/>
    </row>
    <row r="6" spans="1:133">
      <c r="A6" s="12"/>
      <c r="B6" s="42">
        <v>511</v>
      </c>
      <c r="C6" s="19" t="s">
        <v>19</v>
      </c>
      <c r="D6" s="43">
        <v>51037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51037</v>
      </c>
      <c r="O6" s="44">
        <f t="shared" si="2"/>
        <v>29.793928779918271</v>
      </c>
      <c r="P6" s="9"/>
    </row>
    <row r="7" spans="1:133">
      <c r="A7" s="12"/>
      <c r="B7" s="42">
        <v>512</v>
      </c>
      <c r="C7" s="19" t="s">
        <v>20</v>
      </c>
      <c r="D7" s="43">
        <v>116141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116141</v>
      </c>
      <c r="O7" s="44">
        <f t="shared" si="2"/>
        <v>67.799766491535323</v>
      </c>
      <c r="P7" s="9"/>
    </row>
    <row r="8" spans="1:133">
      <c r="A8" s="12"/>
      <c r="B8" s="42">
        <v>513</v>
      </c>
      <c r="C8" s="19" t="s">
        <v>21</v>
      </c>
      <c r="D8" s="43">
        <v>100408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100408</v>
      </c>
      <c r="O8" s="44">
        <f t="shared" si="2"/>
        <v>58.615294804436658</v>
      </c>
      <c r="P8" s="9"/>
    </row>
    <row r="9" spans="1:133">
      <c r="A9" s="12"/>
      <c r="B9" s="42">
        <v>514</v>
      </c>
      <c r="C9" s="19" t="s">
        <v>22</v>
      </c>
      <c r="D9" s="43">
        <v>37379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37379</v>
      </c>
      <c r="O9" s="44">
        <f t="shared" si="2"/>
        <v>21.820782253356683</v>
      </c>
      <c r="P9" s="9"/>
    </row>
    <row r="10" spans="1:133">
      <c r="A10" s="12"/>
      <c r="B10" s="42">
        <v>515</v>
      </c>
      <c r="C10" s="19" t="s">
        <v>41</v>
      </c>
      <c r="D10" s="43">
        <v>4000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4000</v>
      </c>
      <c r="O10" s="44">
        <f t="shared" si="2"/>
        <v>2.335084646818447</v>
      </c>
      <c r="P10" s="9"/>
    </row>
    <row r="11" spans="1:133">
      <c r="A11" s="12"/>
      <c r="B11" s="42">
        <v>519</v>
      </c>
      <c r="C11" s="19" t="s">
        <v>23</v>
      </c>
      <c r="D11" s="43">
        <v>58758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58758</v>
      </c>
      <c r="O11" s="44">
        <f t="shared" si="2"/>
        <v>34.301225919439581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409792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409792</v>
      </c>
      <c r="O12" s="41">
        <f t="shared" si="2"/>
        <v>239.22475189725628</v>
      </c>
      <c r="P12" s="10"/>
    </row>
    <row r="13" spans="1:133">
      <c r="A13" s="12"/>
      <c r="B13" s="42">
        <v>521</v>
      </c>
      <c r="C13" s="19" t="s">
        <v>25</v>
      </c>
      <c r="D13" s="43">
        <v>367393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367393</v>
      </c>
      <c r="O13" s="44">
        <f t="shared" si="2"/>
        <v>214.47343841214243</v>
      </c>
      <c r="P13" s="9"/>
    </row>
    <row r="14" spans="1:133">
      <c r="A14" s="12"/>
      <c r="B14" s="42">
        <v>522</v>
      </c>
      <c r="C14" s="19" t="s">
        <v>26</v>
      </c>
      <c r="D14" s="43">
        <v>42399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42399</v>
      </c>
      <c r="O14" s="44">
        <f t="shared" si="2"/>
        <v>24.751313485113837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211175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1114362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1325537</v>
      </c>
      <c r="O15" s="41">
        <f t="shared" si="2"/>
        <v>773.81027437244597</v>
      </c>
      <c r="P15" s="10"/>
    </row>
    <row r="16" spans="1:133">
      <c r="A16" s="12"/>
      <c r="B16" s="42">
        <v>533</v>
      </c>
      <c r="C16" s="19" t="s">
        <v>52</v>
      </c>
      <c r="D16" s="43">
        <v>174460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174460</v>
      </c>
      <c r="O16" s="44">
        <f t="shared" si="2"/>
        <v>101.84471687098657</v>
      </c>
      <c r="P16" s="9"/>
    </row>
    <row r="17" spans="1:119">
      <c r="A17" s="12"/>
      <c r="B17" s="42">
        <v>534</v>
      </c>
      <c r="C17" s="19" t="s">
        <v>29</v>
      </c>
      <c r="D17" s="43">
        <v>36715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36715</v>
      </c>
      <c r="O17" s="44">
        <f t="shared" si="2"/>
        <v>21.433158201984821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1114362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1114362</v>
      </c>
      <c r="O18" s="44">
        <f t="shared" si="2"/>
        <v>650.5323992994746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98296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98296</v>
      </c>
      <c r="O19" s="41">
        <f t="shared" si="2"/>
        <v>57.382370110916519</v>
      </c>
      <c r="P19" s="10"/>
    </row>
    <row r="20" spans="1:119">
      <c r="A20" s="12"/>
      <c r="B20" s="42">
        <v>541</v>
      </c>
      <c r="C20" s="19" t="s">
        <v>33</v>
      </c>
      <c r="D20" s="43">
        <v>98296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98296</v>
      </c>
      <c r="O20" s="44">
        <f t="shared" si="2"/>
        <v>57.382370110916519</v>
      </c>
      <c r="P20" s="9"/>
    </row>
    <row r="21" spans="1:119" ht="15.75">
      <c r="A21" s="26" t="s">
        <v>46</v>
      </c>
      <c r="B21" s="27"/>
      <c r="C21" s="28"/>
      <c r="D21" s="29">
        <f t="shared" ref="D21:M21" si="6">SUM(D22:D22)</f>
        <v>4000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4000</v>
      </c>
      <c r="O21" s="41">
        <f t="shared" si="2"/>
        <v>2.335084646818447</v>
      </c>
      <c r="P21" s="10"/>
    </row>
    <row r="22" spans="1:119">
      <c r="A22" s="12"/>
      <c r="B22" s="42">
        <v>562</v>
      </c>
      <c r="C22" s="19" t="s">
        <v>47</v>
      </c>
      <c r="D22" s="43">
        <v>4000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4000</v>
      </c>
      <c r="O22" s="44">
        <f t="shared" si="2"/>
        <v>2.335084646818447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543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543</v>
      </c>
      <c r="O23" s="41">
        <f t="shared" si="2"/>
        <v>0.31698774080560421</v>
      </c>
      <c r="P23" s="9"/>
    </row>
    <row r="24" spans="1:119" ht="15.75" thickBot="1">
      <c r="A24" s="12"/>
      <c r="B24" s="42">
        <v>572</v>
      </c>
      <c r="C24" s="19" t="s">
        <v>35</v>
      </c>
      <c r="D24" s="43">
        <v>543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543</v>
      </c>
      <c r="O24" s="44">
        <f t="shared" si="2"/>
        <v>0.31698774080560421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1091529</v>
      </c>
      <c r="E25" s="14">
        <f t="shared" ref="E25:M25" si="8">SUM(E5,E12,E15,E19,E21,E23)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1114362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2205891</v>
      </c>
      <c r="O25" s="35">
        <f t="shared" si="2"/>
        <v>1287.7355516637479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53</v>
      </c>
      <c r="M27" s="90"/>
      <c r="N27" s="90"/>
      <c r="O27" s="39">
        <v>1713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287736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287736</v>
      </c>
      <c r="O5" s="30">
        <f t="shared" ref="O5:O23" si="2">(N5/O$25)</f>
        <v>168.26666666666668</v>
      </c>
      <c r="P5" s="6"/>
    </row>
    <row r="6" spans="1:133">
      <c r="A6" s="12"/>
      <c r="B6" s="42">
        <v>511</v>
      </c>
      <c r="C6" s="19" t="s">
        <v>19</v>
      </c>
      <c r="D6" s="43">
        <v>41633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41633</v>
      </c>
      <c r="O6" s="44">
        <f t="shared" si="2"/>
        <v>24.346783625730993</v>
      </c>
      <c r="P6" s="9"/>
    </row>
    <row r="7" spans="1:133">
      <c r="A7" s="12"/>
      <c r="B7" s="42">
        <v>512</v>
      </c>
      <c r="C7" s="19" t="s">
        <v>20</v>
      </c>
      <c r="D7" s="43">
        <v>69963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69963</v>
      </c>
      <c r="O7" s="44">
        <f t="shared" si="2"/>
        <v>40.914035087719299</v>
      </c>
      <c r="P7" s="9"/>
    </row>
    <row r="8" spans="1:133">
      <c r="A8" s="12"/>
      <c r="B8" s="42">
        <v>513</v>
      </c>
      <c r="C8" s="19" t="s">
        <v>21</v>
      </c>
      <c r="D8" s="43">
        <v>98174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98174</v>
      </c>
      <c r="O8" s="44">
        <f t="shared" si="2"/>
        <v>57.411695906432747</v>
      </c>
      <c r="P8" s="9"/>
    </row>
    <row r="9" spans="1:133">
      <c r="A9" s="12"/>
      <c r="B9" s="42">
        <v>514</v>
      </c>
      <c r="C9" s="19" t="s">
        <v>22</v>
      </c>
      <c r="D9" s="43">
        <v>29700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29700</v>
      </c>
      <c r="O9" s="44">
        <f t="shared" si="2"/>
        <v>17.368421052631579</v>
      </c>
      <c r="P9" s="9"/>
    </row>
    <row r="10" spans="1:133">
      <c r="A10" s="12"/>
      <c r="B10" s="42">
        <v>519</v>
      </c>
      <c r="C10" s="19" t="s">
        <v>23</v>
      </c>
      <c r="D10" s="43">
        <v>48266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48266</v>
      </c>
      <c r="O10" s="44">
        <f t="shared" si="2"/>
        <v>28.225730994152048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400999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400999</v>
      </c>
      <c r="O11" s="41">
        <f t="shared" si="2"/>
        <v>234.50233918128654</v>
      </c>
      <c r="P11" s="10"/>
    </row>
    <row r="12" spans="1:133">
      <c r="A12" s="12"/>
      <c r="B12" s="42">
        <v>521</v>
      </c>
      <c r="C12" s="19" t="s">
        <v>25</v>
      </c>
      <c r="D12" s="43">
        <v>349358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349358</v>
      </c>
      <c r="O12" s="44">
        <f t="shared" si="2"/>
        <v>204.30292397660818</v>
      </c>
      <c r="P12" s="9"/>
    </row>
    <row r="13" spans="1:133">
      <c r="A13" s="12"/>
      <c r="B13" s="42">
        <v>522</v>
      </c>
      <c r="C13" s="19" t="s">
        <v>26</v>
      </c>
      <c r="D13" s="43">
        <v>47641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47641</v>
      </c>
      <c r="O13" s="44">
        <f t="shared" si="2"/>
        <v>27.860233918128657</v>
      </c>
      <c r="P13" s="9"/>
    </row>
    <row r="14" spans="1:133">
      <c r="A14" s="12"/>
      <c r="B14" s="42">
        <v>524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2.3391812865497075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213883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1133785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1347668</v>
      </c>
      <c r="O15" s="41">
        <f t="shared" si="2"/>
        <v>788.10994152046783</v>
      </c>
      <c r="P15" s="10"/>
    </row>
    <row r="16" spans="1:133">
      <c r="A16" s="12"/>
      <c r="B16" s="42">
        <v>534</v>
      </c>
      <c r="C16" s="19" t="s">
        <v>29</v>
      </c>
      <c r="D16" s="43">
        <v>209883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209883</v>
      </c>
      <c r="O16" s="44">
        <f t="shared" si="2"/>
        <v>122.73859649122807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1133785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1133785</v>
      </c>
      <c r="O17" s="44">
        <f t="shared" si="2"/>
        <v>663.03216374269005</v>
      </c>
      <c r="P17" s="9"/>
    </row>
    <row r="18" spans="1:119">
      <c r="A18" s="12"/>
      <c r="B18" s="42">
        <v>539</v>
      </c>
      <c r="C18" s="19" t="s">
        <v>31</v>
      </c>
      <c r="D18" s="43">
        <v>4000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4000</v>
      </c>
      <c r="O18" s="44">
        <f t="shared" si="2"/>
        <v>2.3391812865497075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124230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124230</v>
      </c>
      <c r="O19" s="41">
        <f t="shared" si="2"/>
        <v>72.649122807017548</v>
      </c>
      <c r="P19" s="10"/>
    </row>
    <row r="20" spans="1:119">
      <c r="A20" s="12"/>
      <c r="B20" s="42">
        <v>541</v>
      </c>
      <c r="C20" s="19" t="s">
        <v>33</v>
      </c>
      <c r="D20" s="43">
        <v>124230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124230</v>
      </c>
      <c r="O20" s="44">
        <f t="shared" si="2"/>
        <v>72.649122807017548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9033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9033</v>
      </c>
      <c r="O21" s="41">
        <f t="shared" si="2"/>
        <v>5.2824561403508774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9033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9033</v>
      </c>
      <c r="O22" s="44">
        <f t="shared" si="2"/>
        <v>5.2824561403508774</v>
      </c>
      <c r="P22" s="9"/>
    </row>
    <row r="23" spans="1:119" ht="16.5" thickBot="1">
      <c r="A23" s="13" t="s">
        <v>10</v>
      </c>
      <c r="B23" s="21"/>
      <c r="C23" s="20"/>
      <c r="D23" s="14">
        <f>SUM(D5,D11,D15,D19,D21)</f>
        <v>1035881</v>
      </c>
      <c r="E23" s="14">
        <f t="shared" ref="E23:M23" si="7">SUM(E5,E11,E15,E19,E21)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1133785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2169666</v>
      </c>
      <c r="O23" s="35">
        <f t="shared" si="2"/>
        <v>1268.8105263157895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50</v>
      </c>
      <c r="M25" s="90"/>
      <c r="N25" s="90"/>
      <c r="O25" s="39">
        <v>1710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271756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271756</v>
      </c>
      <c r="O5" s="30">
        <f t="shared" ref="O5:O28" si="2">(N5/O$30)</f>
        <v>157.2662037037037</v>
      </c>
      <c r="P5" s="6"/>
    </row>
    <row r="6" spans="1:133">
      <c r="A6" s="12"/>
      <c r="B6" s="42">
        <v>511</v>
      </c>
      <c r="C6" s="19" t="s">
        <v>19</v>
      </c>
      <c r="D6" s="43">
        <v>32618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32618</v>
      </c>
      <c r="O6" s="44">
        <f t="shared" si="2"/>
        <v>18.876157407407408</v>
      </c>
      <c r="P6" s="9"/>
    </row>
    <row r="7" spans="1:133">
      <c r="A7" s="12"/>
      <c r="B7" s="42">
        <v>512</v>
      </c>
      <c r="C7" s="19" t="s">
        <v>20</v>
      </c>
      <c r="D7" s="43">
        <v>48491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48491</v>
      </c>
      <c r="O7" s="44">
        <f t="shared" si="2"/>
        <v>28.061921296296298</v>
      </c>
      <c r="P7" s="9"/>
    </row>
    <row r="8" spans="1:133">
      <c r="A8" s="12"/>
      <c r="B8" s="42">
        <v>513</v>
      </c>
      <c r="C8" s="19" t="s">
        <v>21</v>
      </c>
      <c r="D8" s="43">
        <v>103066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103066</v>
      </c>
      <c r="O8" s="44">
        <f t="shared" si="2"/>
        <v>59.644675925925924</v>
      </c>
      <c r="P8" s="9"/>
    </row>
    <row r="9" spans="1:133">
      <c r="A9" s="12"/>
      <c r="B9" s="42">
        <v>514</v>
      </c>
      <c r="C9" s="19" t="s">
        <v>22</v>
      </c>
      <c r="D9" s="43">
        <v>26045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26045</v>
      </c>
      <c r="O9" s="44">
        <f t="shared" si="2"/>
        <v>15.072337962962964</v>
      </c>
      <c r="P9" s="9"/>
    </row>
    <row r="10" spans="1:133">
      <c r="A10" s="12"/>
      <c r="B10" s="42">
        <v>515</v>
      </c>
      <c r="C10" s="19" t="s">
        <v>41</v>
      </c>
      <c r="D10" s="43">
        <v>5842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5842</v>
      </c>
      <c r="O10" s="44">
        <f t="shared" si="2"/>
        <v>3.3807870370370372</v>
      </c>
      <c r="P10" s="9"/>
    </row>
    <row r="11" spans="1:133">
      <c r="A11" s="12"/>
      <c r="B11" s="42">
        <v>519</v>
      </c>
      <c r="C11" s="19" t="s">
        <v>23</v>
      </c>
      <c r="D11" s="43">
        <v>55694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55694</v>
      </c>
      <c r="O11" s="44">
        <f t="shared" si="2"/>
        <v>32.230324074074076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375567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375567</v>
      </c>
      <c r="O12" s="41">
        <f t="shared" si="2"/>
        <v>217.34201388888889</v>
      </c>
      <c r="P12" s="10"/>
    </row>
    <row r="13" spans="1:133">
      <c r="A13" s="12"/>
      <c r="B13" s="42">
        <v>521</v>
      </c>
      <c r="C13" s="19" t="s">
        <v>25</v>
      </c>
      <c r="D13" s="43">
        <v>326894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326894</v>
      </c>
      <c r="O13" s="44">
        <f t="shared" si="2"/>
        <v>189.1747685185185</v>
      </c>
      <c r="P13" s="9"/>
    </row>
    <row r="14" spans="1:133">
      <c r="A14" s="12"/>
      <c r="B14" s="42">
        <v>522</v>
      </c>
      <c r="C14" s="19" t="s">
        <v>26</v>
      </c>
      <c r="D14" s="43">
        <v>44673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44673</v>
      </c>
      <c r="O14" s="44">
        <f t="shared" si="2"/>
        <v>25.852430555555557</v>
      </c>
      <c r="P14" s="9"/>
    </row>
    <row r="15" spans="1:133">
      <c r="A15" s="12"/>
      <c r="B15" s="42">
        <v>524</v>
      </c>
      <c r="C15" s="19" t="s">
        <v>27</v>
      </c>
      <c r="D15" s="43">
        <v>4000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4000</v>
      </c>
      <c r="O15" s="44">
        <f t="shared" si="2"/>
        <v>2.3148148148148149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201214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1159848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1361062</v>
      </c>
      <c r="O16" s="41">
        <f t="shared" si="2"/>
        <v>787.65162037037032</v>
      </c>
      <c r="P16" s="10"/>
    </row>
    <row r="17" spans="1:119">
      <c r="A17" s="12"/>
      <c r="B17" s="42">
        <v>534</v>
      </c>
      <c r="C17" s="19" t="s">
        <v>29</v>
      </c>
      <c r="D17" s="43">
        <v>199559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199559</v>
      </c>
      <c r="O17" s="44">
        <f t="shared" si="2"/>
        <v>115.4855324074074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1159848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1159848</v>
      </c>
      <c r="O18" s="44">
        <f t="shared" si="2"/>
        <v>671.20833333333337</v>
      </c>
      <c r="P18" s="9"/>
    </row>
    <row r="19" spans="1:119">
      <c r="A19" s="12"/>
      <c r="B19" s="42">
        <v>539</v>
      </c>
      <c r="C19" s="19" t="s">
        <v>31</v>
      </c>
      <c r="D19" s="43">
        <v>1655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1655</v>
      </c>
      <c r="O19" s="44">
        <f t="shared" si="2"/>
        <v>0.95775462962962965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209415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209415</v>
      </c>
      <c r="O20" s="41">
        <f t="shared" si="2"/>
        <v>121.18923611111111</v>
      </c>
      <c r="P20" s="10"/>
    </row>
    <row r="21" spans="1:119">
      <c r="A21" s="12"/>
      <c r="B21" s="42">
        <v>541</v>
      </c>
      <c r="C21" s="19" t="s">
        <v>33</v>
      </c>
      <c r="D21" s="43">
        <v>209415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209415</v>
      </c>
      <c r="O21" s="44">
        <f t="shared" si="2"/>
        <v>121.18923611111111</v>
      </c>
      <c r="P21" s="9"/>
    </row>
    <row r="22" spans="1:119" ht="15.75">
      <c r="A22" s="26" t="s">
        <v>46</v>
      </c>
      <c r="B22" s="27"/>
      <c r="C22" s="28"/>
      <c r="D22" s="29">
        <f t="shared" ref="D22:M22" si="6">SUM(D23:D23)</f>
        <v>4000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4000</v>
      </c>
      <c r="O22" s="41">
        <f t="shared" si="2"/>
        <v>2.3148148148148149</v>
      </c>
      <c r="P22" s="10"/>
    </row>
    <row r="23" spans="1:119">
      <c r="A23" s="12"/>
      <c r="B23" s="42">
        <v>562</v>
      </c>
      <c r="C23" s="19" t="s">
        <v>47</v>
      </c>
      <c r="D23" s="43">
        <v>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4000</v>
      </c>
      <c r="O23" s="44">
        <f t="shared" si="2"/>
        <v>2.3148148148148149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SUM(D25:D25)</f>
        <v>6270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6270</v>
      </c>
      <c r="O24" s="41">
        <f t="shared" si="2"/>
        <v>3.6284722222222223</v>
      </c>
      <c r="P24" s="9"/>
    </row>
    <row r="25" spans="1:119">
      <c r="A25" s="12"/>
      <c r="B25" s="42">
        <v>572</v>
      </c>
      <c r="C25" s="19" t="s">
        <v>35</v>
      </c>
      <c r="D25" s="43">
        <v>6270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6270</v>
      </c>
      <c r="O25" s="44">
        <f t="shared" si="2"/>
        <v>3.6284722222222223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78018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78018</v>
      </c>
      <c r="O26" s="41">
        <f t="shared" si="2"/>
        <v>45.149305555555557</v>
      </c>
      <c r="P26" s="9"/>
    </row>
    <row r="27" spans="1:119" ht="15.75" thickBot="1">
      <c r="A27" s="12"/>
      <c r="B27" s="42">
        <v>591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78018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78018</v>
      </c>
      <c r="O27" s="44">
        <f t="shared" si="2"/>
        <v>45.149305555555557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1068222</v>
      </c>
      <c r="E28" s="14">
        <f t="shared" ref="E28:M28" si="9">SUM(E5,E12,E16,E20,E22,E24,E26)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1237866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2306088</v>
      </c>
      <c r="O28" s="35">
        <f t="shared" si="2"/>
        <v>1334.5416666666667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48</v>
      </c>
      <c r="M30" s="90"/>
      <c r="N30" s="90"/>
      <c r="O30" s="39">
        <v>1728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259618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259618</v>
      </c>
      <c r="O5" s="30">
        <f t="shared" ref="O5:O27" si="2">(N5/O$29)</f>
        <v>150.24189814814815</v>
      </c>
      <c r="P5" s="6"/>
    </row>
    <row r="6" spans="1:133">
      <c r="A6" s="12"/>
      <c r="B6" s="42">
        <v>511</v>
      </c>
      <c r="C6" s="19" t="s">
        <v>19</v>
      </c>
      <c r="D6" s="43">
        <v>23646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23646</v>
      </c>
      <c r="O6" s="44">
        <f t="shared" si="2"/>
        <v>13.684027777777779</v>
      </c>
      <c r="P6" s="9"/>
    </row>
    <row r="7" spans="1:133">
      <c r="A7" s="12"/>
      <c r="B7" s="42">
        <v>512</v>
      </c>
      <c r="C7" s="19" t="s">
        <v>20</v>
      </c>
      <c r="D7" s="43">
        <v>59444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59444</v>
      </c>
      <c r="O7" s="44">
        <f t="shared" si="2"/>
        <v>34.400462962962962</v>
      </c>
      <c r="P7" s="9"/>
    </row>
    <row r="8" spans="1:133">
      <c r="A8" s="12"/>
      <c r="B8" s="42">
        <v>513</v>
      </c>
      <c r="C8" s="19" t="s">
        <v>21</v>
      </c>
      <c r="D8" s="43">
        <v>92666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92666</v>
      </c>
      <c r="O8" s="44">
        <f t="shared" si="2"/>
        <v>53.626157407407405</v>
      </c>
      <c r="P8" s="9"/>
    </row>
    <row r="9" spans="1:133">
      <c r="A9" s="12"/>
      <c r="B9" s="42">
        <v>514</v>
      </c>
      <c r="C9" s="19" t="s">
        <v>22</v>
      </c>
      <c r="D9" s="43">
        <v>25185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25185</v>
      </c>
      <c r="O9" s="44">
        <f t="shared" si="2"/>
        <v>14.574652777777779</v>
      </c>
      <c r="P9" s="9"/>
    </row>
    <row r="10" spans="1:133">
      <c r="A10" s="12"/>
      <c r="B10" s="42">
        <v>515</v>
      </c>
      <c r="C10" s="19" t="s">
        <v>41</v>
      </c>
      <c r="D10" s="43">
        <v>10000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10000</v>
      </c>
      <c r="O10" s="44">
        <f t="shared" si="2"/>
        <v>5.7870370370370372</v>
      </c>
      <c r="P10" s="9"/>
    </row>
    <row r="11" spans="1:133">
      <c r="A11" s="12"/>
      <c r="B11" s="42">
        <v>519</v>
      </c>
      <c r="C11" s="19" t="s">
        <v>23</v>
      </c>
      <c r="D11" s="43">
        <v>48677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48677</v>
      </c>
      <c r="O11" s="44">
        <f t="shared" si="2"/>
        <v>28.169560185185187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442386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442386</v>
      </c>
      <c r="O12" s="41">
        <f t="shared" si="2"/>
        <v>256.01041666666669</v>
      </c>
      <c r="P12" s="10"/>
    </row>
    <row r="13" spans="1:133">
      <c r="A13" s="12"/>
      <c r="B13" s="42">
        <v>521</v>
      </c>
      <c r="C13" s="19" t="s">
        <v>25</v>
      </c>
      <c r="D13" s="43">
        <v>395040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395040</v>
      </c>
      <c r="O13" s="44">
        <f t="shared" si="2"/>
        <v>228.61111111111111</v>
      </c>
      <c r="P13" s="9"/>
    </row>
    <row r="14" spans="1:133">
      <c r="A14" s="12"/>
      <c r="B14" s="42">
        <v>522</v>
      </c>
      <c r="C14" s="19" t="s">
        <v>26</v>
      </c>
      <c r="D14" s="43">
        <v>43346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43346</v>
      </c>
      <c r="O14" s="44">
        <f t="shared" si="2"/>
        <v>25.08449074074074</v>
      </c>
      <c r="P14" s="9"/>
    </row>
    <row r="15" spans="1:133">
      <c r="A15" s="12"/>
      <c r="B15" s="42">
        <v>524</v>
      </c>
      <c r="C15" s="19" t="s">
        <v>27</v>
      </c>
      <c r="D15" s="43">
        <v>4000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4000</v>
      </c>
      <c r="O15" s="44">
        <f t="shared" si="2"/>
        <v>2.3148148148148149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195805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1180053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1375858</v>
      </c>
      <c r="O16" s="41">
        <f t="shared" si="2"/>
        <v>796.21412037037032</v>
      </c>
      <c r="P16" s="10"/>
    </row>
    <row r="17" spans="1:119">
      <c r="A17" s="12"/>
      <c r="B17" s="42">
        <v>534</v>
      </c>
      <c r="C17" s="19" t="s">
        <v>29</v>
      </c>
      <c r="D17" s="43">
        <v>192397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192397</v>
      </c>
      <c r="O17" s="44">
        <f t="shared" si="2"/>
        <v>111.34085648148148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1180053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1180053</v>
      </c>
      <c r="O18" s="44">
        <f t="shared" si="2"/>
        <v>682.90104166666663</v>
      </c>
      <c r="P18" s="9"/>
    </row>
    <row r="19" spans="1:119">
      <c r="A19" s="12"/>
      <c r="B19" s="42">
        <v>539</v>
      </c>
      <c r="C19" s="19" t="s">
        <v>31</v>
      </c>
      <c r="D19" s="43">
        <v>3408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3408</v>
      </c>
      <c r="O19" s="44">
        <f t="shared" si="2"/>
        <v>1.9722222222222223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189307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189307</v>
      </c>
      <c r="O20" s="41">
        <f t="shared" si="2"/>
        <v>109.55266203703704</v>
      </c>
      <c r="P20" s="10"/>
    </row>
    <row r="21" spans="1:119">
      <c r="A21" s="12"/>
      <c r="B21" s="42">
        <v>541</v>
      </c>
      <c r="C21" s="19" t="s">
        <v>33</v>
      </c>
      <c r="D21" s="43">
        <v>189307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189307</v>
      </c>
      <c r="O21" s="44">
        <f t="shared" si="2"/>
        <v>109.55266203703704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10543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10543</v>
      </c>
      <c r="O22" s="41">
        <f t="shared" si="2"/>
        <v>6.1012731481481479</v>
      </c>
      <c r="P22" s="9"/>
    </row>
    <row r="23" spans="1:119">
      <c r="A23" s="12"/>
      <c r="B23" s="42">
        <v>572</v>
      </c>
      <c r="C23" s="19" t="s">
        <v>35</v>
      </c>
      <c r="D23" s="43">
        <v>10543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10543</v>
      </c>
      <c r="O23" s="44">
        <f t="shared" si="2"/>
        <v>6.1012731481481479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95646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95646</v>
      </c>
      <c r="O24" s="41">
        <f t="shared" si="2"/>
        <v>55.350694444444443</v>
      </c>
      <c r="P24" s="9"/>
    </row>
    <row r="25" spans="1:119">
      <c r="A25" s="12"/>
      <c r="B25" s="42">
        <v>581</v>
      </c>
      <c r="C25" s="19" t="s">
        <v>42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15000</v>
      </c>
      <c r="O25" s="44">
        <f t="shared" si="2"/>
        <v>8.6805555555555554</v>
      </c>
      <c r="P25" s="9"/>
    </row>
    <row r="26" spans="1:119" ht="15.75" thickBot="1">
      <c r="A26" s="12"/>
      <c r="B26" s="42">
        <v>591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80646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80646</v>
      </c>
      <c r="O26" s="44">
        <f t="shared" si="2"/>
        <v>46.670138888888886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1097659</v>
      </c>
      <c r="E27" s="14">
        <f t="shared" ref="E27:M27" si="8">SUM(E5,E12,E16,E20,E22,E24)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1275699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2373358</v>
      </c>
      <c r="O27" s="35">
        <f t="shared" si="2"/>
        <v>1373.4710648148148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1728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277856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277856</v>
      </c>
      <c r="O5" s="30">
        <f t="shared" ref="O5:O25" si="2">(N5/O$27)</f>
        <v>165.29208804283164</v>
      </c>
      <c r="P5" s="6"/>
    </row>
    <row r="6" spans="1:133">
      <c r="A6" s="12"/>
      <c r="B6" s="42">
        <v>511</v>
      </c>
      <c r="C6" s="19" t="s">
        <v>19</v>
      </c>
      <c r="D6" s="43">
        <v>22590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22590</v>
      </c>
      <c r="O6" s="44">
        <f t="shared" si="2"/>
        <v>13.438429506246282</v>
      </c>
      <c r="P6" s="9"/>
    </row>
    <row r="7" spans="1:133">
      <c r="A7" s="12"/>
      <c r="B7" s="42">
        <v>512</v>
      </c>
      <c r="C7" s="19" t="s">
        <v>20</v>
      </c>
      <c r="D7" s="43">
        <v>82510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82510</v>
      </c>
      <c r="O7" s="44">
        <f t="shared" si="2"/>
        <v>49.083878643664484</v>
      </c>
      <c r="P7" s="9"/>
    </row>
    <row r="8" spans="1:133">
      <c r="A8" s="12"/>
      <c r="B8" s="42">
        <v>513</v>
      </c>
      <c r="C8" s="19" t="s">
        <v>21</v>
      </c>
      <c r="D8" s="43">
        <v>85020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85020</v>
      </c>
      <c r="O8" s="44">
        <f t="shared" si="2"/>
        <v>50.577037477691853</v>
      </c>
      <c r="P8" s="9"/>
    </row>
    <row r="9" spans="1:133">
      <c r="A9" s="12"/>
      <c r="B9" s="42">
        <v>514</v>
      </c>
      <c r="C9" s="19" t="s">
        <v>22</v>
      </c>
      <c r="D9" s="43">
        <v>25080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25080</v>
      </c>
      <c r="O9" s="44">
        <f t="shared" si="2"/>
        <v>14.919690660321237</v>
      </c>
      <c r="P9" s="9"/>
    </row>
    <row r="10" spans="1:133">
      <c r="A10" s="12"/>
      <c r="B10" s="42">
        <v>519</v>
      </c>
      <c r="C10" s="19" t="s">
        <v>23</v>
      </c>
      <c r="D10" s="43">
        <v>62656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62656</v>
      </c>
      <c r="O10" s="44">
        <f t="shared" si="2"/>
        <v>37.27305175490779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408336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408336</v>
      </c>
      <c r="O11" s="41">
        <f t="shared" si="2"/>
        <v>242.91255205234978</v>
      </c>
      <c r="P11" s="10"/>
    </row>
    <row r="12" spans="1:133">
      <c r="A12" s="12"/>
      <c r="B12" s="42">
        <v>521</v>
      </c>
      <c r="C12" s="19" t="s">
        <v>25</v>
      </c>
      <c r="D12" s="43">
        <v>346220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346220</v>
      </c>
      <c r="O12" s="44">
        <f t="shared" si="2"/>
        <v>205.96073765615705</v>
      </c>
      <c r="P12" s="9"/>
    </row>
    <row r="13" spans="1:133">
      <c r="A13" s="12"/>
      <c r="B13" s="42">
        <v>522</v>
      </c>
      <c r="C13" s="19" t="s">
        <v>26</v>
      </c>
      <c r="D13" s="43">
        <v>58116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58116</v>
      </c>
      <c r="O13" s="44">
        <f t="shared" si="2"/>
        <v>34.57227840571089</v>
      </c>
      <c r="P13" s="9"/>
    </row>
    <row r="14" spans="1:133">
      <c r="A14" s="12"/>
      <c r="B14" s="42">
        <v>524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2.3795359904818558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178595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1159899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1338494</v>
      </c>
      <c r="O15" s="41">
        <f t="shared" si="2"/>
        <v>796.24866151100537</v>
      </c>
      <c r="P15" s="10"/>
    </row>
    <row r="16" spans="1:133">
      <c r="A16" s="12"/>
      <c r="B16" s="42">
        <v>534</v>
      </c>
      <c r="C16" s="19" t="s">
        <v>29</v>
      </c>
      <c r="D16" s="43">
        <v>174595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174595</v>
      </c>
      <c r="O16" s="44">
        <f t="shared" si="2"/>
        <v>103.86377156454492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1159899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1159899</v>
      </c>
      <c r="O17" s="44">
        <f t="shared" si="2"/>
        <v>690.00535395597853</v>
      </c>
      <c r="P17" s="9"/>
    </row>
    <row r="18" spans="1:119">
      <c r="A18" s="12"/>
      <c r="B18" s="42">
        <v>539</v>
      </c>
      <c r="C18" s="19" t="s">
        <v>31</v>
      </c>
      <c r="D18" s="43">
        <v>4000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4000</v>
      </c>
      <c r="O18" s="44">
        <f t="shared" si="2"/>
        <v>2.3795359904818558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176465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176465</v>
      </c>
      <c r="O19" s="41">
        <f t="shared" si="2"/>
        <v>104.97620464009518</v>
      </c>
      <c r="P19" s="10"/>
    </row>
    <row r="20" spans="1:119">
      <c r="A20" s="12"/>
      <c r="B20" s="42">
        <v>541</v>
      </c>
      <c r="C20" s="19" t="s">
        <v>33</v>
      </c>
      <c r="D20" s="43">
        <v>176465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176465</v>
      </c>
      <c r="O20" s="44">
        <f t="shared" si="2"/>
        <v>104.97620464009518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105247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105247</v>
      </c>
      <c r="O21" s="41">
        <f t="shared" si="2"/>
        <v>62.609756097560975</v>
      </c>
      <c r="P21" s="9"/>
    </row>
    <row r="22" spans="1:119">
      <c r="A22" s="12"/>
      <c r="B22" s="42">
        <v>572</v>
      </c>
      <c r="C22" s="19" t="s">
        <v>35</v>
      </c>
      <c r="D22" s="43">
        <v>105247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105247</v>
      </c>
      <c r="O22" s="44">
        <f t="shared" si="2"/>
        <v>62.609756097560975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83158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83158</v>
      </c>
      <c r="O23" s="41">
        <f t="shared" si="2"/>
        <v>49.469363474122545</v>
      </c>
      <c r="P23" s="9"/>
    </row>
    <row r="24" spans="1:119" ht="15.75" thickBot="1">
      <c r="A24" s="12"/>
      <c r="B24" s="42">
        <v>591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83158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83158</v>
      </c>
      <c r="O24" s="44">
        <f t="shared" si="2"/>
        <v>49.469363474122545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1146499</v>
      </c>
      <c r="E25" s="14">
        <f t="shared" ref="E25:M25" si="8">SUM(E5,E11,E15,E19,E21,E23)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1243057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2389556</v>
      </c>
      <c r="O25" s="35">
        <f t="shared" si="2"/>
        <v>1421.5086258179656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1681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311925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311925</v>
      </c>
      <c r="O5" s="30">
        <f t="shared" ref="O5:O25" si="2">(N5/O$27)</f>
        <v>178.7535816618911</v>
      </c>
      <c r="P5" s="6"/>
    </row>
    <row r="6" spans="1:133">
      <c r="A6" s="12"/>
      <c r="B6" s="42">
        <v>511</v>
      </c>
      <c r="C6" s="19" t="s">
        <v>19</v>
      </c>
      <c r="D6" s="43">
        <v>26733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26733</v>
      </c>
      <c r="O6" s="44">
        <f t="shared" si="2"/>
        <v>15.319770773638968</v>
      </c>
      <c r="P6" s="9"/>
    </row>
    <row r="7" spans="1:133">
      <c r="A7" s="12"/>
      <c r="B7" s="42">
        <v>512</v>
      </c>
      <c r="C7" s="19" t="s">
        <v>20</v>
      </c>
      <c r="D7" s="43">
        <v>79074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79074</v>
      </c>
      <c r="O7" s="44">
        <f t="shared" si="2"/>
        <v>45.314613180515757</v>
      </c>
      <c r="P7" s="9"/>
    </row>
    <row r="8" spans="1:133">
      <c r="A8" s="12"/>
      <c r="B8" s="42">
        <v>513</v>
      </c>
      <c r="C8" s="19" t="s">
        <v>21</v>
      </c>
      <c r="D8" s="43">
        <v>81847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81847</v>
      </c>
      <c r="O8" s="44">
        <f t="shared" si="2"/>
        <v>46.903724928366763</v>
      </c>
      <c r="P8" s="9"/>
    </row>
    <row r="9" spans="1:133">
      <c r="A9" s="12"/>
      <c r="B9" s="42">
        <v>514</v>
      </c>
      <c r="C9" s="19" t="s">
        <v>22</v>
      </c>
      <c r="D9" s="43">
        <v>24950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24950</v>
      </c>
      <c r="O9" s="44">
        <f t="shared" si="2"/>
        <v>14.297994269340974</v>
      </c>
      <c r="P9" s="9"/>
    </row>
    <row r="10" spans="1:133">
      <c r="A10" s="12"/>
      <c r="B10" s="42">
        <v>519</v>
      </c>
      <c r="C10" s="19" t="s">
        <v>23</v>
      </c>
      <c r="D10" s="43">
        <v>99321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99321</v>
      </c>
      <c r="O10" s="44">
        <f t="shared" si="2"/>
        <v>56.917478510028651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382625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382625</v>
      </c>
      <c r="O11" s="41">
        <f t="shared" si="2"/>
        <v>219.26934097421204</v>
      </c>
      <c r="P11" s="10"/>
    </row>
    <row r="12" spans="1:133">
      <c r="A12" s="12"/>
      <c r="B12" s="42">
        <v>521</v>
      </c>
      <c r="C12" s="19" t="s">
        <v>25</v>
      </c>
      <c r="D12" s="43">
        <v>318670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318670</v>
      </c>
      <c r="O12" s="44">
        <f t="shared" si="2"/>
        <v>182.6189111747851</v>
      </c>
      <c r="P12" s="9"/>
    </row>
    <row r="13" spans="1:133">
      <c r="A13" s="12"/>
      <c r="B13" s="42">
        <v>522</v>
      </c>
      <c r="C13" s="19" t="s">
        <v>26</v>
      </c>
      <c r="D13" s="43">
        <v>59955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59955</v>
      </c>
      <c r="O13" s="44">
        <f t="shared" si="2"/>
        <v>34.358166189111749</v>
      </c>
      <c r="P13" s="9"/>
    </row>
    <row r="14" spans="1:133">
      <c r="A14" s="12"/>
      <c r="B14" s="42">
        <v>524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2.2922636103151861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168039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1105611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1273650</v>
      </c>
      <c r="O15" s="41">
        <f t="shared" si="2"/>
        <v>729.88538681948421</v>
      </c>
      <c r="P15" s="10"/>
    </row>
    <row r="16" spans="1:133">
      <c r="A16" s="12"/>
      <c r="B16" s="42">
        <v>534</v>
      </c>
      <c r="C16" s="19" t="s">
        <v>29</v>
      </c>
      <c r="D16" s="43">
        <v>164039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164039</v>
      </c>
      <c r="O16" s="44">
        <f t="shared" si="2"/>
        <v>94.005157593123215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1105611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1105611</v>
      </c>
      <c r="O17" s="44">
        <f t="shared" si="2"/>
        <v>633.58796561604584</v>
      </c>
      <c r="P17" s="9"/>
    </row>
    <row r="18" spans="1:119">
      <c r="A18" s="12"/>
      <c r="B18" s="42">
        <v>539</v>
      </c>
      <c r="C18" s="19" t="s">
        <v>31</v>
      </c>
      <c r="D18" s="43">
        <v>4000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4000</v>
      </c>
      <c r="O18" s="44">
        <f t="shared" si="2"/>
        <v>2.2922636103151861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219630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219630</v>
      </c>
      <c r="O19" s="41">
        <f t="shared" si="2"/>
        <v>125.86246418338109</v>
      </c>
      <c r="P19" s="10"/>
    </row>
    <row r="20" spans="1:119">
      <c r="A20" s="12"/>
      <c r="B20" s="42">
        <v>541</v>
      </c>
      <c r="C20" s="19" t="s">
        <v>33</v>
      </c>
      <c r="D20" s="43">
        <v>219630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219630</v>
      </c>
      <c r="O20" s="44">
        <f t="shared" si="2"/>
        <v>125.86246418338109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279847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279847</v>
      </c>
      <c r="O21" s="41">
        <f t="shared" si="2"/>
        <v>160.37077363896847</v>
      </c>
      <c r="P21" s="9"/>
    </row>
    <row r="22" spans="1:119">
      <c r="A22" s="12"/>
      <c r="B22" s="42">
        <v>572</v>
      </c>
      <c r="C22" s="19" t="s">
        <v>35</v>
      </c>
      <c r="D22" s="43">
        <v>279847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279847</v>
      </c>
      <c r="O22" s="44">
        <f t="shared" si="2"/>
        <v>160.37077363896847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83703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83703</v>
      </c>
      <c r="O23" s="41">
        <f t="shared" si="2"/>
        <v>47.967335243553009</v>
      </c>
      <c r="P23" s="9"/>
    </row>
    <row r="24" spans="1:119" ht="15.75" thickBot="1">
      <c r="A24" s="12"/>
      <c r="B24" s="42">
        <v>591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83703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83703</v>
      </c>
      <c r="O24" s="44">
        <f t="shared" si="2"/>
        <v>47.967335243553009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1362066</v>
      </c>
      <c r="E25" s="14">
        <f t="shared" ref="E25:M25" si="8">SUM(E5,E11,E15,E19,E21,E23)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1189314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2551380</v>
      </c>
      <c r="O25" s="35">
        <f t="shared" si="2"/>
        <v>1462.1088825214899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55</v>
      </c>
      <c r="M27" s="90"/>
      <c r="N27" s="90"/>
      <c r="O27" s="39">
        <v>1745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308882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308882</v>
      </c>
      <c r="O5" s="30">
        <f t="shared" ref="O5:O26" si="2">(N5/O$28)</f>
        <v>175.90091116173122</v>
      </c>
      <c r="P5" s="6"/>
    </row>
    <row r="6" spans="1:133">
      <c r="A6" s="12"/>
      <c r="B6" s="42">
        <v>511</v>
      </c>
      <c r="C6" s="19" t="s">
        <v>19</v>
      </c>
      <c r="D6" s="43">
        <v>26584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26584</v>
      </c>
      <c r="O6" s="44">
        <f t="shared" si="2"/>
        <v>15.138952164009112</v>
      </c>
      <c r="P6" s="9"/>
    </row>
    <row r="7" spans="1:133">
      <c r="A7" s="12"/>
      <c r="B7" s="42">
        <v>512</v>
      </c>
      <c r="C7" s="19" t="s">
        <v>20</v>
      </c>
      <c r="D7" s="43">
        <v>71989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71989</v>
      </c>
      <c r="O7" s="44">
        <f t="shared" si="2"/>
        <v>40.99601366742597</v>
      </c>
      <c r="P7" s="9"/>
    </row>
    <row r="8" spans="1:133">
      <c r="A8" s="12"/>
      <c r="B8" s="42">
        <v>513</v>
      </c>
      <c r="C8" s="19" t="s">
        <v>21</v>
      </c>
      <c r="D8" s="43">
        <v>72066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72066</v>
      </c>
      <c r="O8" s="44">
        <f t="shared" si="2"/>
        <v>41.03986332574032</v>
      </c>
      <c r="P8" s="9"/>
    </row>
    <row r="9" spans="1:133">
      <c r="A9" s="12"/>
      <c r="B9" s="42">
        <v>514</v>
      </c>
      <c r="C9" s="19" t="s">
        <v>22</v>
      </c>
      <c r="D9" s="43">
        <v>24000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24000</v>
      </c>
      <c r="O9" s="44">
        <f t="shared" si="2"/>
        <v>13.66742596810934</v>
      </c>
      <c r="P9" s="9"/>
    </row>
    <row r="10" spans="1:133">
      <c r="A10" s="12"/>
      <c r="B10" s="42">
        <v>515</v>
      </c>
      <c r="C10" s="19" t="s">
        <v>41</v>
      </c>
      <c r="D10" s="43">
        <v>1195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1195</v>
      </c>
      <c r="O10" s="44">
        <f t="shared" si="2"/>
        <v>0.68052391799544421</v>
      </c>
      <c r="P10" s="9"/>
    </row>
    <row r="11" spans="1:133">
      <c r="A11" s="12"/>
      <c r="B11" s="42">
        <v>519</v>
      </c>
      <c r="C11" s="19" t="s">
        <v>23</v>
      </c>
      <c r="D11" s="43">
        <v>113048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113048</v>
      </c>
      <c r="O11" s="44">
        <f t="shared" si="2"/>
        <v>64.37813211845102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423133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423133</v>
      </c>
      <c r="O12" s="41">
        <f t="shared" si="2"/>
        <v>240.96412300683372</v>
      </c>
      <c r="P12" s="10"/>
    </row>
    <row r="13" spans="1:133">
      <c r="A13" s="12"/>
      <c r="B13" s="42">
        <v>521</v>
      </c>
      <c r="C13" s="19" t="s">
        <v>25</v>
      </c>
      <c r="D13" s="43">
        <v>287637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287637</v>
      </c>
      <c r="O13" s="44">
        <f t="shared" si="2"/>
        <v>163.80239179954441</v>
      </c>
      <c r="P13" s="9"/>
    </row>
    <row r="14" spans="1:133">
      <c r="A14" s="12"/>
      <c r="B14" s="42">
        <v>522</v>
      </c>
      <c r="C14" s="19" t="s">
        <v>26</v>
      </c>
      <c r="D14" s="43">
        <v>131496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131496</v>
      </c>
      <c r="O14" s="44">
        <f t="shared" si="2"/>
        <v>74.883826879271069</v>
      </c>
      <c r="P14" s="9"/>
    </row>
    <row r="15" spans="1:133">
      <c r="A15" s="12"/>
      <c r="B15" s="42">
        <v>524</v>
      </c>
      <c r="C15" s="19" t="s">
        <v>27</v>
      </c>
      <c r="D15" s="43">
        <v>4000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4000</v>
      </c>
      <c r="O15" s="44">
        <f t="shared" si="2"/>
        <v>2.2779043280182232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145042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1143185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1288227</v>
      </c>
      <c r="O16" s="41">
        <f t="shared" si="2"/>
        <v>733.6144646924829</v>
      </c>
      <c r="P16" s="10"/>
    </row>
    <row r="17" spans="1:119">
      <c r="A17" s="12"/>
      <c r="B17" s="42">
        <v>534</v>
      </c>
      <c r="C17" s="19" t="s">
        <v>29</v>
      </c>
      <c r="D17" s="43">
        <v>140098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140098</v>
      </c>
      <c r="O17" s="44">
        <f t="shared" si="2"/>
        <v>79.78246013667426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1143185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1143185</v>
      </c>
      <c r="O18" s="44">
        <f t="shared" si="2"/>
        <v>651.01651480637815</v>
      </c>
      <c r="P18" s="9"/>
    </row>
    <row r="19" spans="1:119">
      <c r="A19" s="12"/>
      <c r="B19" s="42">
        <v>539</v>
      </c>
      <c r="C19" s="19" t="s">
        <v>31</v>
      </c>
      <c r="D19" s="43">
        <v>4944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4944</v>
      </c>
      <c r="O19" s="44">
        <f t="shared" si="2"/>
        <v>2.8154897494305238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238479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238479</v>
      </c>
      <c r="O20" s="41">
        <f t="shared" si="2"/>
        <v>135.80808656036447</v>
      </c>
      <c r="P20" s="10"/>
    </row>
    <row r="21" spans="1:119">
      <c r="A21" s="12"/>
      <c r="B21" s="42">
        <v>541</v>
      </c>
      <c r="C21" s="19" t="s">
        <v>33</v>
      </c>
      <c r="D21" s="43">
        <v>238479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238479</v>
      </c>
      <c r="O21" s="44">
        <f t="shared" si="2"/>
        <v>135.80808656036447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77950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77950</v>
      </c>
      <c r="O22" s="41">
        <f t="shared" si="2"/>
        <v>44.390660592255124</v>
      </c>
      <c r="P22" s="9"/>
    </row>
    <row r="23" spans="1:119">
      <c r="A23" s="12"/>
      <c r="B23" s="42">
        <v>572</v>
      </c>
      <c r="C23" s="19" t="s">
        <v>35</v>
      </c>
      <c r="D23" s="43">
        <v>77950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77950</v>
      </c>
      <c r="O23" s="44">
        <f t="shared" si="2"/>
        <v>44.390660592255124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79973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79973</v>
      </c>
      <c r="O24" s="41">
        <f t="shared" si="2"/>
        <v>45.542710706150345</v>
      </c>
      <c r="P24" s="9"/>
    </row>
    <row r="25" spans="1:119" ht="15.75" thickBot="1">
      <c r="A25" s="12"/>
      <c r="B25" s="42">
        <v>591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79973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79973</v>
      </c>
      <c r="O25" s="44">
        <f t="shared" si="2"/>
        <v>45.542710706150345</v>
      </c>
      <c r="P25" s="9"/>
    </row>
    <row r="26" spans="1:119" ht="16.5" thickBot="1">
      <c r="A26" s="13" t="s">
        <v>10</v>
      </c>
      <c r="B26" s="21"/>
      <c r="C26" s="20"/>
      <c r="D26" s="14">
        <f>SUM(D5,D12,D16,D20,D22,D24)</f>
        <v>1193486</v>
      </c>
      <c r="E26" s="14">
        <f t="shared" ref="E26:M26" si="8">SUM(E5,E12,E16,E20,E22,E24)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1223158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2416644</v>
      </c>
      <c r="O26" s="35">
        <f t="shared" si="2"/>
        <v>1376.2209567198179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1756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413184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413184</v>
      </c>
      <c r="P5" s="30">
        <f t="shared" ref="P5:P26" si="2">(O5/P$28)</f>
        <v>241.62807017543861</v>
      </c>
      <c r="Q5" s="6"/>
    </row>
    <row r="6" spans="1:134">
      <c r="A6" s="12"/>
      <c r="B6" s="42">
        <v>511</v>
      </c>
      <c r="C6" s="19" t="s">
        <v>19</v>
      </c>
      <c r="D6" s="43">
        <v>58526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58526</v>
      </c>
      <c r="P6" s="44">
        <f t="shared" si="2"/>
        <v>34.225730994152045</v>
      </c>
      <c r="Q6" s="9"/>
    </row>
    <row r="7" spans="1:134">
      <c r="A7" s="12"/>
      <c r="B7" s="42">
        <v>512</v>
      </c>
      <c r="C7" s="19" t="s">
        <v>20</v>
      </c>
      <c r="D7" s="43">
        <v>94986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94986</v>
      </c>
      <c r="P7" s="44">
        <f t="shared" si="2"/>
        <v>55.547368421052632</v>
      </c>
      <c r="Q7" s="9"/>
    </row>
    <row r="8" spans="1:134">
      <c r="A8" s="12"/>
      <c r="B8" s="42">
        <v>513</v>
      </c>
      <c r="C8" s="19" t="s">
        <v>21</v>
      </c>
      <c r="D8" s="43">
        <v>138790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138790</v>
      </c>
      <c r="P8" s="44">
        <f t="shared" si="2"/>
        <v>81.163742690058484</v>
      </c>
      <c r="Q8" s="9"/>
    </row>
    <row r="9" spans="1:134">
      <c r="A9" s="12"/>
      <c r="B9" s="42">
        <v>514</v>
      </c>
      <c r="C9" s="19" t="s">
        <v>22</v>
      </c>
      <c r="D9" s="43">
        <v>39900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39900</v>
      </c>
      <c r="P9" s="44">
        <f t="shared" si="2"/>
        <v>23.333333333333332</v>
      </c>
      <c r="Q9" s="9"/>
    </row>
    <row r="10" spans="1:134">
      <c r="A10" s="12"/>
      <c r="B10" s="42">
        <v>519</v>
      </c>
      <c r="C10" s="19" t="s">
        <v>23</v>
      </c>
      <c r="D10" s="43">
        <v>80982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80982</v>
      </c>
      <c r="P10" s="44">
        <f t="shared" si="2"/>
        <v>47.357894736842105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SUM(D12:D14)</f>
        <v>479780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479780</v>
      </c>
      <c r="P11" s="41">
        <f t="shared" si="2"/>
        <v>280.57309941520469</v>
      </c>
      <c r="Q11" s="10"/>
    </row>
    <row r="12" spans="1:134">
      <c r="A12" s="12"/>
      <c r="B12" s="42">
        <v>521</v>
      </c>
      <c r="C12" s="19" t="s">
        <v>25</v>
      </c>
      <c r="D12" s="43">
        <v>423664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423664</v>
      </c>
      <c r="P12" s="44">
        <f t="shared" si="2"/>
        <v>247.75672514619882</v>
      </c>
      <c r="Q12" s="9"/>
    </row>
    <row r="13" spans="1:134">
      <c r="A13" s="12"/>
      <c r="B13" s="42">
        <v>522</v>
      </c>
      <c r="C13" s="19" t="s">
        <v>26</v>
      </c>
      <c r="D13" s="43">
        <v>44116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44116</v>
      </c>
      <c r="P13" s="44">
        <f t="shared" si="2"/>
        <v>25.798830409356725</v>
      </c>
      <c r="Q13" s="9"/>
    </row>
    <row r="14" spans="1:134">
      <c r="A14" s="12"/>
      <c r="B14" s="42">
        <v>524</v>
      </c>
      <c r="C14" s="19" t="s">
        <v>27</v>
      </c>
      <c r="D14" s="43">
        <v>12000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12000</v>
      </c>
      <c r="P14" s="44">
        <f t="shared" si="2"/>
        <v>7.0175438596491224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SUM(D16:D17)</f>
        <v>289307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1596349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1885656</v>
      </c>
      <c r="P15" s="41">
        <f t="shared" si="2"/>
        <v>1102.7228070175438</v>
      </c>
      <c r="Q15" s="10"/>
    </row>
    <row r="16" spans="1:134">
      <c r="A16" s="12"/>
      <c r="B16" s="42">
        <v>534</v>
      </c>
      <c r="C16" s="19" t="s">
        <v>29</v>
      </c>
      <c r="D16" s="43">
        <v>289307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289307</v>
      </c>
      <c r="P16" s="44">
        <f t="shared" si="2"/>
        <v>169.18538011695907</v>
      </c>
      <c r="Q16" s="9"/>
    </row>
    <row r="17" spans="1:120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1596349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1596349</v>
      </c>
      <c r="P17" s="44">
        <f t="shared" si="2"/>
        <v>933.53742690058482</v>
      </c>
      <c r="Q17" s="9"/>
    </row>
    <row r="18" spans="1:120" ht="15.75">
      <c r="A18" s="26" t="s">
        <v>32</v>
      </c>
      <c r="B18" s="27"/>
      <c r="C18" s="28"/>
      <c r="D18" s="29">
        <f t="shared" ref="D18:N18" si="5">SUM(D19:D19)</f>
        <v>86287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86287</v>
      </c>
      <c r="P18" s="41">
        <f t="shared" si="2"/>
        <v>50.460233918128658</v>
      </c>
      <c r="Q18" s="10"/>
    </row>
    <row r="19" spans="1:120">
      <c r="A19" s="12"/>
      <c r="B19" s="42">
        <v>541</v>
      </c>
      <c r="C19" s="19" t="s">
        <v>33</v>
      </c>
      <c r="D19" s="43">
        <v>86287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86287</v>
      </c>
      <c r="P19" s="44">
        <f t="shared" si="2"/>
        <v>50.460233918128658</v>
      </c>
      <c r="Q19" s="9"/>
    </row>
    <row r="20" spans="1:120" ht="15.75">
      <c r="A20" s="26" t="s">
        <v>46</v>
      </c>
      <c r="B20" s="27"/>
      <c r="C20" s="28"/>
      <c r="D20" s="29">
        <f t="shared" ref="D20:N20" si="6">SUM(D21:D21)</f>
        <v>12000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12000</v>
      </c>
      <c r="P20" s="41">
        <f t="shared" si="2"/>
        <v>7.0175438596491224</v>
      </c>
      <c r="Q20" s="10"/>
    </row>
    <row r="21" spans="1:120">
      <c r="A21" s="12"/>
      <c r="B21" s="42">
        <v>562</v>
      </c>
      <c r="C21" s="19" t="s">
        <v>47</v>
      </c>
      <c r="D21" s="43">
        <v>12000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12000</v>
      </c>
      <c r="P21" s="44">
        <f t="shared" si="2"/>
        <v>7.0175438596491224</v>
      </c>
      <c r="Q21" s="9"/>
    </row>
    <row r="22" spans="1:120" ht="15.75">
      <c r="A22" s="26" t="s">
        <v>34</v>
      </c>
      <c r="B22" s="27"/>
      <c r="C22" s="28"/>
      <c r="D22" s="29">
        <f t="shared" ref="D22:N22" si="7">SUM(D23:D23)</f>
        <v>6228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6228</v>
      </c>
      <c r="P22" s="41">
        <f t="shared" si="2"/>
        <v>3.642105263157895</v>
      </c>
      <c r="Q22" s="9"/>
    </row>
    <row r="23" spans="1:120">
      <c r="A23" s="12"/>
      <c r="B23" s="42">
        <v>572</v>
      </c>
      <c r="C23" s="19" t="s">
        <v>35</v>
      </c>
      <c r="D23" s="43">
        <v>6228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6228</v>
      </c>
      <c r="P23" s="44">
        <f t="shared" si="2"/>
        <v>3.642105263157895</v>
      </c>
      <c r="Q23" s="9"/>
    </row>
    <row r="24" spans="1:120" ht="15.75">
      <c r="A24" s="26" t="s">
        <v>37</v>
      </c>
      <c r="B24" s="27"/>
      <c r="C24" s="28"/>
      <c r="D24" s="29">
        <f t="shared" ref="D24:N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45000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1"/>
        <v>45000</v>
      </c>
      <c r="P24" s="41">
        <f t="shared" si="2"/>
        <v>26.315789473684209</v>
      </c>
      <c r="Q24" s="9"/>
    </row>
    <row r="25" spans="1:120" ht="15.75" thickBot="1">
      <c r="A25" s="12"/>
      <c r="B25" s="42">
        <v>581</v>
      </c>
      <c r="C25" s="19" t="s">
        <v>85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45000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45000</v>
      </c>
      <c r="P25" s="44">
        <f t="shared" si="2"/>
        <v>26.315789473684209</v>
      </c>
      <c r="Q25" s="9"/>
    </row>
    <row r="26" spans="1:120" ht="16.5" thickBot="1">
      <c r="A26" s="13" t="s">
        <v>10</v>
      </c>
      <c r="B26" s="21"/>
      <c r="C26" s="20"/>
      <c r="D26" s="14">
        <f>SUM(D5,D11,D15,D18,D20,D22,D24)</f>
        <v>1286786</v>
      </c>
      <c r="E26" s="14">
        <f t="shared" ref="E26:N26" si="9">SUM(E5,E11,E15,E18,E20,E22,E24)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1641349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1"/>
        <v>2928135</v>
      </c>
      <c r="P26" s="35">
        <f t="shared" si="2"/>
        <v>1712.359649122807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86</v>
      </c>
      <c r="N28" s="90"/>
      <c r="O28" s="90"/>
      <c r="P28" s="39">
        <v>1710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403511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403511</v>
      </c>
      <c r="O5" s="30">
        <f t="shared" ref="O5:O21" si="2">(N5/O$23)</f>
        <v>233.78389339513325</v>
      </c>
      <c r="P5" s="6"/>
    </row>
    <row r="6" spans="1:133">
      <c r="A6" s="12"/>
      <c r="B6" s="42">
        <v>511</v>
      </c>
      <c r="C6" s="19" t="s">
        <v>19</v>
      </c>
      <c r="D6" s="43">
        <v>64193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64193</v>
      </c>
      <c r="O6" s="44">
        <f t="shared" si="2"/>
        <v>37.191772885283896</v>
      </c>
      <c r="P6" s="9"/>
    </row>
    <row r="7" spans="1:133">
      <c r="A7" s="12"/>
      <c r="B7" s="42">
        <v>512</v>
      </c>
      <c r="C7" s="19" t="s">
        <v>20</v>
      </c>
      <c r="D7" s="43">
        <v>116693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116693</v>
      </c>
      <c r="O7" s="44">
        <f t="shared" si="2"/>
        <v>67.608922363847043</v>
      </c>
      <c r="P7" s="9"/>
    </row>
    <row r="8" spans="1:133">
      <c r="A8" s="12"/>
      <c r="B8" s="42">
        <v>513</v>
      </c>
      <c r="C8" s="19" t="s">
        <v>21</v>
      </c>
      <c r="D8" s="43">
        <v>132407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132407</v>
      </c>
      <c r="O8" s="44">
        <f t="shared" si="2"/>
        <v>76.71320973348783</v>
      </c>
      <c r="P8" s="9"/>
    </row>
    <row r="9" spans="1:133">
      <c r="A9" s="12"/>
      <c r="B9" s="42">
        <v>514</v>
      </c>
      <c r="C9" s="19" t="s">
        <v>22</v>
      </c>
      <c r="D9" s="43">
        <v>26800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26800</v>
      </c>
      <c r="O9" s="44">
        <f t="shared" si="2"/>
        <v>15.527230590961761</v>
      </c>
      <c r="P9" s="9"/>
    </row>
    <row r="10" spans="1:133">
      <c r="A10" s="12"/>
      <c r="B10" s="42">
        <v>519</v>
      </c>
      <c r="C10" s="19" t="s">
        <v>57</v>
      </c>
      <c r="D10" s="43">
        <v>63418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63418</v>
      </c>
      <c r="O10" s="44">
        <f t="shared" si="2"/>
        <v>36.742757821552722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458218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458218</v>
      </c>
      <c r="O11" s="41">
        <f t="shared" si="2"/>
        <v>265.47972190034761</v>
      </c>
      <c r="P11" s="10"/>
    </row>
    <row r="12" spans="1:133">
      <c r="A12" s="12"/>
      <c r="B12" s="42">
        <v>521</v>
      </c>
      <c r="C12" s="19" t="s">
        <v>25</v>
      </c>
      <c r="D12" s="43">
        <v>397752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397752</v>
      </c>
      <c r="O12" s="44">
        <f t="shared" si="2"/>
        <v>230.44727694090383</v>
      </c>
      <c r="P12" s="9"/>
    </row>
    <row r="13" spans="1:133">
      <c r="A13" s="12"/>
      <c r="B13" s="42">
        <v>522</v>
      </c>
      <c r="C13" s="19" t="s">
        <v>26</v>
      </c>
      <c r="D13" s="43">
        <v>60466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60466</v>
      </c>
      <c r="O13" s="44">
        <f t="shared" si="2"/>
        <v>35.032444959443801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SUM(D15:D16)</f>
        <v>273936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1557833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1831769</v>
      </c>
      <c r="O14" s="41">
        <f t="shared" si="2"/>
        <v>1061.2798377752029</v>
      </c>
      <c r="P14" s="10"/>
    </row>
    <row r="15" spans="1:133">
      <c r="A15" s="12"/>
      <c r="B15" s="42">
        <v>534</v>
      </c>
      <c r="C15" s="19" t="s">
        <v>58</v>
      </c>
      <c r="D15" s="43">
        <v>273936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273936</v>
      </c>
      <c r="O15" s="44">
        <f t="shared" si="2"/>
        <v>158.71147161066048</v>
      </c>
      <c r="P15" s="9"/>
    </row>
    <row r="16" spans="1:133">
      <c r="A16" s="12"/>
      <c r="B16" s="42">
        <v>536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1557833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1557833</v>
      </c>
      <c r="O16" s="44">
        <f t="shared" si="2"/>
        <v>902.56836616454234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249082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249082</v>
      </c>
      <c r="O17" s="41">
        <f t="shared" si="2"/>
        <v>144.31170336037081</v>
      </c>
      <c r="P17" s="10"/>
    </row>
    <row r="18" spans="1:119">
      <c r="A18" s="12"/>
      <c r="B18" s="42">
        <v>541</v>
      </c>
      <c r="C18" s="19" t="s">
        <v>60</v>
      </c>
      <c r="D18" s="43">
        <v>249082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249082</v>
      </c>
      <c r="O18" s="44">
        <f t="shared" si="2"/>
        <v>144.31170336037081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SUM(D20:D20)</f>
        <v>3931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3931</v>
      </c>
      <c r="O19" s="41">
        <f t="shared" si="2"/>
        <v>2.2775202780996522</v>
      </c>
      <c r="P19" s="9"/>
    </row>
    <row r="20" spans="1:119" ht="15.75" thickBot="1">
      <c r="A20" s="12"/>
      <c r="B20" s="42">
        <v>572</v>
      </c>
      <c r="C20" s="19" t="s">
        <v>62</v>
      </c>
      <c r="D20" s="43">
        <v>3931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3931</v>
      </c>
      <c r="O20" s="44">
        <f t="shared" si="2"/>
        <v>2.2775202780996522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1388678</v>
      </c>
      <c r="E21" s="14">
        <f t="shared" ref="E21:M21" si="7">SUM(E5,E11,E14,E17,E19)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1557833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2946511</v>
      </c>
      <c r="O21" s="35">
        <f t="shared" si="2"/>
        <v>1707.1326767091541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80</v>
      </c>
      <c r="M23" s="90"/>
      <c r="N23" s="90"/>
      <c r="O23" s="39">
        <v>1726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302502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302502</v>
      </c>
      <c r="O5" s="30">
        <f t="shared" ref="O5:O23" si="2">(N5/O$25)</f>
        <v>180.92224880382776</v>
      </c>
      <c r="P5" s="6"/>
    </row>
    <row r="6" spans="1:133">
      <c r="A6" s="12"/>
      <c r="B6" s="42">
        <v>511</v>
      </c>
      <c r="C6" s="19" t="s">
        <v>19</v>
      </c>
      <c r="D6" s="43">
        <v>58141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58141</v>
      </c>
      <c r="O6" s="44">
        <f t="shared" si="2"/>
        <v>34.773325358851672</v>
      </c>
      <c r="P6" s="9"/>
    </row>
    <row r="7" spans="1:133">
      <c r="A7" s="12"/>
      <c r="B7" s="42">
        <v>512</v>
      </c>
      <c r="C7" s="19" t="s">
        <v>20</v>
      </c>
      <c r="D7" s="43">
        <v>32481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32481</v>
      </c>
      <c r="O7" s="44">
        <f t="shared" si="2"/>
        <v>19.426435406698566</v>
      </c>
      <c r="P7" s="9"/>
    </row>
    <row r="8" spans="1:133">
      <c r="A8" s="12"/>
      <c r="B8" s="42">
        <v>513</v>
      </c>
      <c r="C8" s="19" t="s">
        <v>21</v>
      </c>
      <c r="D8" s="43">
        <v>118164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118164</v>
      </c>
      <c r="O8" s="44">
        <f t="shared" si="2"/>
        <v>70.672248803827756</v>
      </c>
      <c r="P8" s="9"/>
    </row>
    <row r="9" spans="1:133">
      <c r="A9" s="12"/>
      <c r="B9" s="42">
        <v>514</v>
      </c>
      <c r="C9" s="19" t="s">
        <v>22</v>
      </c>
      <c r="D9" s="43">
        <v>23275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23275</v>
      </c>
      <c r="O9" s="44">
        <f t="shared" si="2"/>
        <v>13.920454545454545</v>
      </c>
      <c r="P9" s="9"/>
    </row>
    <row r="10" spans="1:133">
      <c r="A10" s="12"/>
      <c r="B10" s="42">
        <v>515</v>
      </c>
      <c r="C10" s="19" t="s">
        <v>41</v>
      </c>
      <c r="D10" s="43">
        <v>25000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25000</v>
      </c>
      <c r="O10" s="44">
        <f t="shared" si="2"/>
        <v>14.952153110047847</v>
      </c>
      <c r="P10" s="9"/>
    </row>
    <row r="11" spans="1:133">
      <c r="A11" s="12"/>
      <c r="B11" s="42">
        <v>519</v>
      </c>
      <c r="C11" s="19" t="s">
        <v>57</v>
      </c>
      <c r="D11" s="43">
        <v>45441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45441</v>
      </c>
      <c r="O11" s="44">
        <f t="shared" si="2"/>
        <v>27.17763157894737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458479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458479</v>
      </c>
      <c r="O12" s="41">
        <f t="shared" si="2"/>
        <v>274.20992822966508</v>
      </c>
      <c r="P12" s="10"/>
    </row>
    <row r="13" spans="1:133">
      <c r="A13" s="12"/>
      <c r="B13" s="42">
        <v>521</v>
      </c>
      <c r="C13" s="19" t="s">
        <v>25</v>
      </c>
      <c r="D13" s="43">
        <v>423580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423580</v>
      </c>
      <c r="O13" s="44">
        <f t="shared" si="2"/>
        <v>253.33732057416267</v>
      </c>
      <c r="P13" s="9"/>
    </row>
    <row r="14" spans="1:133">
      <c r="A14" s="12"/>
      <c r="B14" s="42">
        <v>522</v>
      </c>
      <c r="C14" s="19" t="s">
        <v>26</v>
      </c>
      <c r="D14" s="43">
        <v>33899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33899</v>
      </c>
      <c r="O14" s="44">
        <f t="shared" si="2"/>
        <v>20.274521531100479</v>
      </c>
      <c r="P14" s="9"/>
    </row>
    <row r="15" spans="1:133">
      <c r="A15" s="12"/>
      <c r="B15" s="42">
        <v>524</v>
      </c>
      <c r="C15" s="19" t="s">
        <v>27</v>
      </c>
      <c r="D15" s="43">
        <v>1000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1000</v>
      </c>
      <c r="O15" s="44">
        <f t="shared" si="2"/>
        <v>0.59808612440191389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260200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1606104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1866304</v>
      </c>
      <c r="O16" s="41">
        <f t="shared" si="2"/>
        <v>1116.2105263157894</v>
      </c>
      <c r="P16" s="10"/>
    </row>
    <row r="17" spans="1:119">
      <c r="A17" s="12"/>
      <c r="B17" s="42">
        <v>534</v>
      </c>
      <c r="C17" s="19" t="s">
        <v>58</v>
      </c>
      <c r="D17" s="43">
        <v>260200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260200</v>
      </c>
      <c r="O17" s="44">
        <f t="shared" si="2"/>
        <v>155.62200956937798</v>
      </c>
      <c r="P17" s="9"/>
    </row>
    <row r="18" spans="1:119">
      <c r="A18" s="12"/>
      <c r="B18" s="42">
        <v>536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1606104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1606104</v>
      </c>
      <c r="O18" s="44">
        <f t="shared" si="2"/>
        <v>960.58851674641153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250123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250123</v>
      </c>
      <c r="O19" s="41">
        <f t="shared" si="2"/>
        <v>149.59509569377991</v>
      </c>
      <c r="P19" s="10"/>
    </row>
    <row r="20" spans="1:119">
      <c r="A20" s="12"/>
      <c r="B20" s="42">
        <v>541</v>
      </c>
      <c r="C20" s="19" t="s">
        <v>60</v>
      </c>
      <c r="D20" s="43">
        <v>250123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250123</v>
      </c>
      <c r="O20" s="44">
        <f t="shared" si="2"/>
        <v>149.59509569377991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3917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3917</v>
      </c>
      <c r="O21" s="41">
        <f t="shared" si="2"/>
        <v>2.3427033492822966</v>
      </c>
      <c r="P21" s="9"/>
    </row>
    <row r="22" spans="1:119" ht="15.75" thickBot="1">
      <c r="A22" s="12"/>
      <c r="B22" s="42">
        <v>572</v>
      </c>
      <c r="C22" s="19" t="s">
        <v>62</v>
      </c>
      <c r="D22" s="43">
        <v>3917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3917</v>
      </c>
      <c r="O22" s="44">
        <f t="shared" si="2"/>
        <v>2.3427033492822966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1275221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1606104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2881325</v>
      </c>
      <c r="O23" s="35">
        <f t="shared" si="2"/>
        <v>1723.2805023923445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78</v>
      </c>
      <c r="M25" s="90"/>
      <c r="N25" s="90"/>
      <c r="O25" s="39">
        <v>1672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276156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276156</v>
      </c>
      <c r="O5" s="30">
        <f t="shared" ref="O5:O23" si="2">(N5/O$25)</f>
        <v>162.82783018867926</v>
      </c>
      <c r="P5" s="6"/>
    </row>
    <row r="6" spans="1:133">
      <c r="A6" s="12"/>
      <c r="B6" s="42">
        <v>511</v>
      </c>
      <c r="C6" s="19" t="s">
        <v>19</v>
      </c>
      <c r="D6" s="43">
        <v>55703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55703</v>
      </c>
      <c r="O6" s="44">
        <f t="shared" si="2"/>
        <v>32.84375</v>
      </c>
      <c r="P6" s="9"/>
    </row>
    <row r="7" spans="1:133">
      <c r="A7" s="12"/>
      <c r="B7" s="42">
        <v>512</v>
      </c>
      <c r="C7" s="19" t="s">
        <v>20</v>
      </c>
      <c r="D7" s="43">
        <v>27247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27247</v>
      </c>
      <c r="O7" s="44">
        <f t="shared" si="2"/>
        <v>16.065448113207548</v>
      </c>
      <c r="P7" s="9"/>
    </row>
    <row r="8" spans="1:133">
      <c r="A8" s="12"/>
      <c r="B8" s="42">
        <v>513</v>
      </c>
      <c r="C8" s="19" t="s">
        <v>21</v>
      </c>
      <c r="D8" s="43">
        <v>120074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120074</v>
      </c>
      <c r="O8" s="44">
        <f t="shared" si="2"/>
        <v>70.798349056603769</v>
      </c>
      <c r="P8" s="9"/>
    </row>
    <row r="9" spans="1:133">
      <c r="A9" s="12"/>
      <c r="B9" s="42">
        <v>514</v>
      </c>
      <c r="C9" s="19" t="s">
        <v>22</v>
      </c>
      <c r="D9" s="43">
        <v>24300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24300</v>
      </c>
      <c r="O9" s="44">
        <f t="shared" si="2"/>
        <v>14.327830188679245</v>
      </c>
      <c r="P9" s="9"/>
    </row>
    <row r="10" spans="1:133">
      <c r="A10" s="12"/>
      <c r="B10" s="42">
        <v>519</v>
      </c>
      <c r="C10" s="19" t="s">
        <v>57</v>
      </c>
      <c r="D10" s="43">
        <v>48832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48832</v>
      </c>
      <c r="O10" s="44">
        <f t="shared" si="2"/>
        <v>28.79245283018868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439241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439241</v>
      </c>
      <c r="O11" s="41">
        <f t="shared" si="2"/>
        <v>258.98643867924528</v>
      </c>
      <c r="P11" s="10"/>
    </row>
    <row r="12" spans="1:133">
      <c r="A12" s="12"/>
      <c r="B12" s="42">
        <v>521</v>
      </c>
      <c r="C12" s="19" t="s">
        <v>25</v>
      </c>
      <c r="D12" s="43">
        <v>356567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356567</v>
      </c>
      <c r="O12" s="44">
        <f t="shared" si="2"/>
        <v>210.23997641509433</v>
      </c>
      <c r="P12" s="9"/>
    </row>
    <row r="13" spans="1:133">
      <c r="A13" s="12"/>
      <c r="B13" s="42">
        <v>522</v>
      </c>
      <c r="C13" s="19" t="s">
        <v>26</v>
      </c>
      <c r="D13" s="43">
        <v>75674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75674</v>
      </c>
      <c r="O13" s="44">
        <f t="shared" si="2"/>
        <v>44.619103773584904</v>
      </c>
      <c r="P13" s="9"/>
    </row>
    <row r="14" spans="1:133">
      <c r="A14" s="12"/>
      <c r="B14" s="42">
        <v>524</v>
      </c>
      <c r="C14" s="19" t="s">
        <v>27</v>
      </c>
      <c r="D14" s="43">
        <v>7000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7000</v>
      </c>
      <c r="O14" s="44">
        <f t="shared" si="2"/>
        <v>4.1273584905660377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252270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1436908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1689178</v>
      </c>
      <c r="O15" s="41">
        <f t="shared" si="2"/>
        <v>995.97759433962267</v>
      </c>
      <c r="P15" s="10"/>
    </row>
    <row r="16" spans="1:133">
      <c r="A16" s="12"/>
      <c r="B16" s="42">
        <v>534</v>
      </c>
      <c r="C16" s="19" t="s">
        <v>58</v>
      </c>
      <c r="D16" s="43">
        <v>250270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250270</v>
      </c>
      <c r="O16" s="44">
        <f t="shared" si="2"/>
        <v>147.56485849056602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1436908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1436908</v>
      </c>
      <c r="O17" s="44">
        <f t="shared" si="2"/>
        <v>847.23349056603774</v>
      </c>
      <c r="P17" s="9"/>
    </row>
    <row r="18" spans="1:119">
      <c r="A18" s="12"/>
      <c r="B18" s="42">
        <v>539</v>
      </c>
      <c r="C18" s="19" t="s">
        <v>31</v>
      </c>
      <c r="D18" s="43">
        <v>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2000</v>
      </c>
      <c r="O18" s="44">
        <f t="shared" si="2"/>
        <v>1.179245283018868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74737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74737</v>
      </c>
      <c r="O19" s="41">
        <f t="shared" si="2"/>
        <v>44.066627358490564</v>
      </c>
      <c r="P19" s="10"/>
    </row>
    <row r="20" spans="1:119">
      <c r="A20" s="12"/>
      <c r="B20" s="42">
        <v>541</v>
      </c>
      <c r="C20" s="19" t="s">
        <v>60</v>
      </c>
      <c r="D20" s="43">
        <v>74737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74737</v>
      </c>
      <c r="O20" s="44">
        <f t="shared" si="2"/>
        <v>44.066627358490564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1740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1740</v>
      </c>
      <c r="O21" s="41">
        <f t="shared" si="2"/>
        <v>1.0259433962264151</v>
      </c>
      <c r="P21" s="9"/>
    </row>
    <row r="22" spans="1:119" ht="15.75" thickBot="1">
      <c r="A22" s="12"/>
      <c r="B22" s="42">
        <v>572</v>
      </c>
      <c r="C22" s="19" t="s">
        <v>62</v>
      </c>
      <c r="D22" s="43">
        <v>1740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1740</v>
      </c>
      <c r="O22" s="44">
        <f t="shared" si="2"/>
        <v>1.0259433962264151</v>
      </c>
      <c r="P22" s="9"/>
    </row>
    <row r="23" spans="1:119" ht="16.5" thickBot="1">
      <c r="A23" s="13" t="s">
        <v>10</v>
      </c>
      <c r="B23" s="21"/>
      <c r="C23" s="20"/>
      <c r="D23" s="14">
        <f>SUM(D5,D11,D15,D19,D21)</f>
        <v>1044144</v>
      </c>
      <c r="E23" s="14">
        <f t="shared" ref="E23:M23" si="7">SUM(E5,E11,E15,E19,E21)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1436908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2481052</v>
      </c>
      <c r="O23" s="35">
        <f t="shared" si="2"/>
        <v>1462.8844339622642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76</v>
      </c>
      <c r="M25" s="90"/>
      <c r="N25" s="90"/>
      <c r="O25" s="39">
        <v>1696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274191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274191</v>
      </c>
      <c r="O5" s="30">
        <f t="shared" ref="O5:O22" si="2">(N5/O$24)</f>
        <v>161.09929494712102</v>
      </c>
      <c r="P5" s="6"/>
    </row>
    <row r="6" spans="1:133">
      <c r="A6" s="12"/>
      <c r="B6" s="42">
        <v>511</v>
      </c>
      <c r="C6" s="19" t="s">
        <v>19</v>
      </c>
      <c r="D6" s="43">
        <v>57942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57942</v>
      </c>
      <c r="O6" s="44">
        <f t="shared" si="2"/>
        <v>34.043478260869563</v>
      </c>
      <c r="P6" s="9"/>
    </row>
    <row r="7" spans="1:133">
      <c r="A7" s="12"/>
      <c r="B7" s="42">
        <v>512</v>
      </c>
      <c r="C7" s="19" t="s">
        <v>20</v>
      </c>
      <c r="D7" s="43">
        <v>80315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80315</v>
      </c>
      <c r="O7" s="44">
        <f t="shared" si="2"/>
        <v>47.188601645123384</v>
      </c>
      <c r="P7" s="9"/>
    </row>
    <row r="8" spans="1:133">
      <c r="A8" s="12"/>
      <c r="B8" s="42">
        <v>513</v>
      </c>
      <c r="C8" s="19" t="s">
        <v>21</v>
      </c>
      <c r="D8" s="43">
        <v>71492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71492</v>
      </c>
      <c r="O8" s="44">
        <f t="shared" si="2"/>
        <v>42.004700352526442</v>
      </c>
      <c r="P8" s="9"/>
    </row>
    <row r="9" spans="1:133">
      <c r="A9" s="12"/>
      <c r="B9" s="42">
        <v>514</v>
      </c>
      <c r="C9" s="19" t="s">
        <v>22</v>
      </c>
      <c r="D9" s="43">
        <v>24300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24300</v>
      </c>
      <c r="O9" s="44">
        <f t="shared" si="2"/>
        <v>14.277320799059929</v>
      </c>
      <c r="P9" s="9"/>
    </row>
    <row r="10" spans="1:133">
      <c r="A10" s="12"/>
      <c r="B10" s="42">
        <v>519</v>
      </c>
      <c r="C10" s="19" t="s">
        <v>57</v>
      </c>
      <c r="D10" s="43">
        <v>40142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40142</v>
      </c>
      <c r="O10" s="44">
        <f t="shared" si="2"/>
        <v>23.585193889541717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508284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508284</v>
      </c>
      <c r="O11" s="41">
        <f t="shared" si="2"/>
        <v>298.63924794359576</v>
      </c>
      <c r="P11" s="10"/>
    </row>
    <row r="12" spans="1:133">
      <c r="A12" s="12"/>
      <c r="B12" s="42">
        <v>521</v>
      </c>
      <c r="C12" s="19" t="s">
        <v>25</v>
      </c>
      <c r="D12" s="43">
        <v>334445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334445</v>
      </c>
      <c r="O12" s="44">
        <f t="shared" si="2"/>
        <v>196.50117508813162</v>
      </c>
      <c r="P12" s="9"/>
    </row>
    <row r="13" spans="1:133">
      <c r="A13" s="12"/>
      <c r="B13" s="42">
        <v>522</v>
      </c>
      <c r="C13" s="19" t="s">
        <v>26</v>
      </c>
      <c r="D13" s="43">
        <v>173839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173839</v>
      </c>
      <c r="O13" s="44">
        <f t="shared" si="2"/>
        <v>102.13807285546416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239335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1442107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1681442</v>
      </c>
      <c r="O14" s="41">
        <f t="shared" si="2"/>
        <v>987.92126909518208</v>
      </c>
      <c r="P14" s="10"/>
    </row>
    <row r="15" spans="1:133">
      <c r="A15" s="12"/>
      <c r="B15" s="42">
        <v>534</v>
      </c>
      <c r="C15" s="19" t="s">
        <v>58</v>
      </c>
      <c r="D15" s="43">
        <v>238259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238259</v>
      </c>
      <c r="O15" s="44">
        <f t="shared" si="2"/>
        <v>139.9876615746181</v>
      </c>
      <c r="P15" s="9"/>
    </row>
    <row r="16" spans="1:133">
      <c r="A16" s="12"/>
      <c r="B16" s="42">
        <v>536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1442107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1442107</v>
      </c>
      <c r="O16" s="44">
        <f t="shared" si="2"/>
        <v>847.3014101057579</v>
      </c>
      <c r="P16" s="9"/>
    </row>
    <row r="17" spans="1:119">
      <c r="A17" s="12"/>
      <c r="B17" s="42">
        <v>539</v>
      </c>
      <c r="C17" s="19" t="s">
        <v>31</v>
      </c>
      <c r="D17" s="43">
        <v>1076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1076</v>
      </c>
      <c r="O17" s="44">
        <f t="shared" si="2"/>
        <v>0.63219741480611047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178229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178229</v>
      </c>
      <c r="O18" s="41">
        <f t="shared" si="2"/>
        <v>104.71739130434783</v>
      </c>
      <c r="P18" s="10"/>
    </row>
    <row r="19" spans="1:119">
      <c r="A19" s="12"/>
      <c r="B19" s="42">
        <v>541</v>
      </c>
      <c r="C19" s="19" t="s">
        <v>60</v>
      </c>
      <c r="D19" s="43">
        <v>178229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178229</v>
      </c>
      <c r="O19" s="44">
        <f t="shared" si="2"/>
        <v>104.71739130434783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2737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2737</v>
      </c>
      <c r="O20" s="41">
        <f t="shared" si="2"/>
        <v>1.6081081081081081</v>
      </c>
      <c r="P20" s="9"/>
    </row>
    <row r="21" spans="1:119" ht="15.75" thickBot="1">
      <c r="A21" s="12"/>
      <c r="B21" s="42">
        <v>572</v>
      </c>
      <c r="C21" s="19" t="s">
        <v>62</v>
      </c>
      <c r="D21" s="43">
        <v>2737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2737</v>
      </c>
      <c r="O21" s="44">
        <f t="shared" si="2"/>
        <v>1.6081081081081081</v>
      </c>
      <c r="P21" s="9"/>
    </row>
    <row r="22" spans="1:119" ht="16.5" thickBot="1">
      <c r="A22" s="13" t="s">
        <v>10</v>
      </c>
      <c r="B22" s="21"/>
      <c r="C22" s="20"/>
      <c r="D22" s="14">
        <f>SUM(D5,D11,D14,D18,D20)</f>
        <v>1202776</v>
      </c>
      <c r="E22" s="14">
        <f t="shared" ref="E22:M22" si="7">SUM(E5,E11,E14,E18,E20)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1442107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2644883</v>
      </c>
      <c r="O22" s="35">
        <f t="shared" si="2"/>
        <v>1553.985311398355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74</v>
      </c>
      <c r="M24" s="90"/>
      <c r="N24" s="90"/>
      <c r="O24" s="39">
        <v>1702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332973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332973</v>
      </c>
      <c r="O5" s="30">
        <f t="shared" ref="O5:O24" si="2">(N5/O$26)</f>
        <v>195.8664705882353</v>
      </c>
      <c r="P5" s="6"/>
    </row>
    <row r="6" spans="1:133">
      <c r="A6" s="12"/>
      <c r="B6" s="42">
        <v>511</v>
      </c>
      <c r="C6" s="19" t="s">
        <v>19</v>
      </c>
      <c r="D6" s="43">
        <v>57868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57868</v>
      </c>
      <c r="O6" s="44">
        <f t="shared" si="2"/>
        <v>34.04</v>
      </c>
      <c r="P6" s="9"/>
    </row>
    <row r="7" spans="1:133">
      <c r="A7" s="12"/>
      <c r="B7" s="42">
        <v>512</v>
      </c>
      <c r="C7" s="19" t="s">
        <v>20</v>
      </c>
      <c r="D7" s="43">
        <v>97456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97456</v>
      </c>
      <c r="O7" s="44">
        <f t="shared" si="2"/>
        <v>57.327058823529413</v>
      </c>
      <c r="P7" s="9"/>
    </row>
    <row r="8" spans="1:133">
      <c r="A8" s="12"/>
      <c r="B8" s="42">
        <v>513</v>
      </c>
      <c r="C8" s="19" t="s">
        <v>21</v>
      </c>
      <c r="D8" s="43">
        <v>107777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107777</v>
      </c>
      <c r="O8" s="44">
        <f t="shared" si="2"/>
        <v>63.398235294117647</v>
      </c>
      <c r="P8" s="9"/>
    </row>
    <row r="9" spans="1:133">
      <c r="A9" s="12"/>
      <c r="B9" s="42">
        <v>514</v>
      </c>
      <c r="C9" s="19" t="s">
        <v>22</v>
      </c>
      <c r="D9" s="43">
        <v>23300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23300</v>
      </c>
      <c r="O9" s="44">
        <f t="shared" si="2"/>
        <v>13.705882352941176</v>
      </c>
      <c r="P9" s="9"/>
    </row>
    <row r="10" spans="1:133">
      <c r="A10" s="12"/>
      <c r="B10" s="42">
        <v>519</v>
      </c>
      <c r="C10" s="19" t="s">
        <v>57</v>
      </c>
      <c r="D10" s="43">
        <v>46572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46572</v>
      </c>
      <c r="O10" s="44">
        <f t="shared" si="2"/>
        <v>27.395294117647058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367504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367504</v>
      </c>
      <c r="O11" s="41">
        <f t="shared" si="2"/>
        <v>216.17882352941177</v>
      </c>
      <c r="P11" s="10"/>
    </row>
    <row r="12" spans="1:133">
      <c r="A12" s="12"/>
      <c r="B12" s="42">
        <v>521</v>
      </c>
      <c r="C12" s="19" t="s">
        <v>25</v>
      </c>
      <c r="D12" s="43">
        <v>329542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329542</v>
      </c>
      <c r="O12" s="44">
        <f t="shared" si="2"/>
        <v>193.84823529411764</v>
      </c>
      <c r="P12" s="9"/>
    </row>
    <row r="13" spans="1:133">
      <c r="A13" s="12"/>
      <c r="B13" s="42">
        <v>522</v>
      </c>
      <c r="C13" s="19" t="s">
        <v>26</v>
      </c>
      <c r="D13" s="43">
        <v>33962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33962</v>
      </c>
      <c r="O13" s="44">
        <f t="shared" si="2"/>
        <v>19.977647058823528</v>
      </c>
      <c r="P13" s="9"/>
    </row>
    <row r="14" spans="1:133">
      <c r="A14" s="12"/>
      <c r="B14" s="42">
        <v>524</v>
      </c>
      <c r="C14" s="19" t="s">
        <v>27</v>
      </c>
      <c r="D14" s="43">
        <v>4000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4000</v>
      </c>
      <c r="O14" s="44">
        <f t="shared" si="2"/>
        <v>2.3529411764705883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225683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1449716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1675399</v>
      </c>
      <c r="O15" s="41">
        <f t="shared" si="2"/>
        <v>985.52882352941174</v>
      </c>
      <c r="P15" s="10"/>
    </row>
    <row r="16" spans="1:133">
      <c r="A16" s="12"/>
      <c r="B16" s="42">
        <v>534</v>
      </c>
      <c r="C16" s="19" t="s">
        <v>58</v>
      </c>
      <c r="D16" s="43">
        <v>225683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225683</v>
      </c>
      <c r="O16" s="44">
        <f t="shared" si="2"/>
        <v>132.75470588235294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1449716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1449716</v>
      </c>
      <c r="O17" s="44">
        <f t="shared" si="2"/>
        <v>852.7741176470588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93956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93956</v>
      </c>
      <c r="O18" s="41">
        <f t="shared" si="2"/>
        <v>55.268235294117645</v>
      </c>
      <c r="P18" s="10"/>
    </row>
    <row r="19" spans="1:119">
      <c r="A19" s="12"/>
      <c r="B19" s="42">
        <v>541</v>
      </c>
      <c r="C19" s="19" t="s">
        <v>60</v>
      </c>
      <c r="D19" s="43">
        <v>93956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93956</v>
      </c>
      <c r="O19" s="44">
        <f t="shared" si="2"/>
        <v>55.268235294117645</v>
      </c>
      <c r="P19" s="9"/>
    </row>
    <row r="20" spans="1:119" ht="15.75">
      <c r="A20" s="26" t="s">
        <v>46</v>
      </c>
      <c r="B20" s="27"/>
      <c r="C20" s="28"/>
      <c r="D20" s="29">
        <f t="shared" ref="D20:M20" si="6">SUM(D21:D21)</f>
        <v>4000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4000</v>
      </c>
      <c r="O20" s="41">
        <f t="shared" si="2"/>
        <v>2.3529411764705883</v>
      </c>
      <c r="P20" s="10"/>
    </row>
    <row r="21" spans="1:119">
      <c r="A21" s="12"/>
      <c r="B21" s="42">
        <v>569</v>
      </c>
      <c r="C21" s="19" t="s">
        <v>65</v>
      </c>
      <c r="D21" s="43">
        <v>4000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4000</v>
      </c>
      <c r="O21" s="44">
        <f t="shared" si="2"/>
        <v>2.3529411764705883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SUM(D23:D23)</f>
        <v>1528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1528</v>
      </c>
      <c r="O22" s="41">
        <f t="shared" si="2"/>
        <v>0.89882352941176469</v>
      </c>
      <c r="P22" s="9"/>
    </row>
    <row r="23" spans="1:119" ht="15.75" thickBot="1">
      <c r="A23" s="12"/>
      <c r="B23" s="42">
        <v>572</v>
      </c>
      <c r="C23" s="19" t="s">
        <v>62</v>
      </c>
      <c r="D23" s="43">
        <v>1528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1528</v>
      </c>
      <c r="O23" s="44">
        <f t="shared" si="2"/>
        <v>0.89882352941176469</v>
      </c>
      <c r="P23" s="9"/>
    </row>
    <row r="24" spans="1:119" ht="16.5" thickBot="1">
      <c r="A24" s="13" t="s">
        <v>10</v>
      </c>
      <c r="B24" s="21"/>
      <c r="C24" s="20"/>
      <c r="D24" s="14">
        <f>SUM(D5,D11,D15,D18,D20,D22)</f>
        <v>1025644</v>
      </c>
      <c r="E24" s="14">
        <f t="shared" ref="E24:M24" si="8">SUM(E5,E11,E15,E18,E20,E22)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1449716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2475360</v>
      </c>
      <c r="O24" s="35">
        <f t="shared" si="2"/>
        <v>1456.0941176470587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1700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335862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335862</v>
      </c>
      <c r="O5" s="30">
        <f t="shared" ref="O5:O27" si="2">(N5/O$29)</f>
        <v>193.80380842469705</v>
      </c>
      <c r="P5" s="6"/>
    </row>
    <row r="6" spans="1:133">
      <c r="A6" s="12"/>
      <c r="B6" s="42">
        <v>511</v>
      </c>
      <c r="C6" s="19" t="s">
        <v>19</v>
      </c>
      <c r="D6" s="43">
        <v>58400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58400</v>
      </c>
      <c r="O6" s="44">
        <f t="shared" si="2"/>
        <v>33.698788228505485</v>
      </c>
      <c r="P6" s="9"/>
    </row>
    <row r="7" spans="1:133">
      <c r="A7" s="12"/>
      <c r="B7" s="42">
        <v>512</v>
      </c>
      <c r="C7" s="19" t="s">
        <v>20</v>
      </c>
      <c r="D7" s="43">
        <v>95693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95693</v>
      </c>
      <c r="O7" s="44">
        <f t="shared" si="2"/>
        <v>55.218118869013274</v>
      </c>
      <c r="P7" s="9"/>
    </row>
    <row r="8" spans="1:133">
      <c r="A8" s="12"/>
      <c r="B8" s="42">
        <v>513</v>
      </c>
      <c r="C8" s="19" t="s">
        <v>21</v>
      </c>
      <c r="D8" s="43">
        <v>110480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110480</v>
      </c>
      <c r="O8" s="44">
        <f t="shared" si="2"/>
        <v>63.750721292556264</v>
      </c>
      <c r="P8" s="9"/>
    </row>
    <row r="9" spans="1:133">
      <c r="A9" s="12"/>
      <c r="B9" s="42">
        <v>514</v>
      </c>
      <c r="C9" s="19" t="s">
        <v>22</v>
      </c>
      <c r="D9" s="43">
        <v>25950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25950</v>
      </c>
      <c r="O9" s="44">
        <f t="shared" si="2"/>
        <v>14.974033467974611</v>
      </c>
      <c r="P9" s="9"/>
    </row>
    <row r="10" spans="1:133">
      <c r="A10" s="12"/>
      <c r="B10" s="42">
        <v>515</v>
      </c>
      <c r="C10" s="19" t="s">
        <v>41</v>
      </c>
      <c r="D10" s="43">
        <v>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</v>
      </c>
      <c r="O10" s="44">
        <f t="shared" si="2"/>
        <v>2.0196191575302943E-2</v>
      </c>
      <c r="P10" s="9"/>
    </row>
    <row r="11" spans="1:133">
      <c r="A11" s="12"/>
      <c r="B11" s="42">
        <v>519</v>
      </c>
      <c r="C11" s="19" t="s">
        <v>57</v>
      </c>
      <c r="D11" s="43">
        <v>45304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45304</v>
      </c>
      <c r="O11" s="44">
        <f t="shared" si="2"/>
        <v>26.141950375072128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394960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394960</v>
      </c>
      <c r="O12" s="41">
        <f t="shared" si="2"/>
        <v>227.90536641661859</v>
      </c>
      <c r="P12" s="10"/>
    </row>
    <row r="13" spans="1:133">
      <c r="A13" s="12"/>
      <c r="B13" s="42">
        <v>521</v>
      </c>
      <c r="C13" s="19" t="s">
        <v>25</v>
      </c>
      <c r="D13" s="43">
        <v>352469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352469</v>
      </c>
      <c r="O13" s="44">
        <f t="shared" si="2"/>
        <v>203.38661281015581</v>
      </c>
      <c r="P13" s="9"/>
    </row>
    <row r="14" spans="1:133">
      <c r="A14" s="12"/>
      <c r="B14" s="42">
        <v>522</v>
      </c>
      <c r="C14" s="19" t="s">
        <v>26</v>
      </c>
      <c r="D14" s="43">
        <v>38491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38491</v>
      </c>
      <c r="O14" s="44">
        <f t="shared" si="2"/>
        <v>22.210617426428158</v>
      </c>
      <c r="P14" s="9"/>
    </row>
    <row r="15" spans="1:133">
      <c r="A15" s="12"/>
      <c r="B15" s="42">
        <v>524</v>
      </c>
      <c r="C15" s="19" t="s">
        <v>27</v>
      </c>
      <c r="D15" s="43">
        <v>4000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4000</v>
      </c>
      <c r="O15" s="44">
        <f t="shared" si="2"/>
        <v>2.3081361800346221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216483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1433348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1649831</v>
      </c>
      <c r="O16" s="41">
        <f t="shared" si="2"/>
        <v>952.00865551067511</v>
      </c>
      <c r="P16" s="10"/>
    </row>
    <row r="17" spans="1:119">
      <c r="A17" s="12"/>
      <c r="B17" s="42">
        <v>534</v>
      </c>
      <c r="C17" s="19" t="s">
        <v>58</v>
      </c>
      <c r="D17" s="43">
        <v>216483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216483</v>
      </c>
      <c r="O17" s="44">
        <f t="shared" si="2"/>
        <v>124.91806116560878</v>
      </c>
      <c r="P17" s="9"/>
    </row>
    <row r="18" spans="1:119">
      <c r="A18" s="12"/>
      <c r="B18" s="42">
        <v>536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1433348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1433348</v>
      </c>
      <c r="O18" s="44">
        <f t="shared" si="2"/>
        <v>827.09059434506639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93454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93454</v>
      </c>
      <c r="O19" s="41">
        <f t="shared" si="2"/>
        <v>53.926139642238894</v>
      </c>
      <c r="P19" s="10"/>
    </row>
    <row r="20" spans="1:119">
      <c r="A20" s="12"/>
      <c r="B20" s="42">
        <v>541</v>
      </c>
      <c r="C20" s="19" t="s">
        <v>60</v>
      </c>
      <c r="D20" s="43">
        <v>93454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93454</v>
      </c>
      <c r="O20" s="44">
        <f t="shared" si="2"/>
        <v>53.926139642238894</v>
      </c>
      <c r="P20" s="9"/>
    </row>
    <row r="21" spans="1:119" ht="15.75">
      <c r="A21" s="26" t="s">
        <v>46</v>
      </c>
      <c r="B21" s="27"/>
      <c r="C21" s="28"/>
      <c r="D21" s="29">
        <f t="shared" ref="D21:M21" si="6">SUM(D22:D22)</f>
        <v>4000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4000</v>
      </c>
      <c r="O21" s="41">
        <f t="shared" si="2"/>
        <v>2.3081361800346221</v>
      </c>
      <c r="P21" s="10"/>
    </row>
    <row r="22" spans="1:119">
      <c r="A22" s="12"/>
      <c r="B22" s="42">
        <v>569</v>
      </c>
      <c r="C22" s="19" t="s">
        <v>65</v>
      </c>
      <c r="D22" s="43">
        <v>4000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4000</v>
      </c>
      <c r="O22" s="44">
        <f t="shared" si="2"/>
        <v>2.3081361800346221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1538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1538</v>
      </c>
      <c r="O23" s="41">
        <f t="shared" si="2"/>
        <v>0.88747836122331214</v>
      </c>
      <c r="P23" s="9"/>
    </row>
    <row r="24" spans="1:119">
      <c r="A24" s="12"/>
      <c r="B24" s="42">
        <v>572</v>
      </c>
      <c r="C24" s="19" t="s">
        <v>62</v>
      </c>
      <c r="D24" s="43">
        <v>1538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1538</v>
      </c>
      <c r="O24" s="44">
        <f t="shared" si="2"/>
        <v>0.88747836122331214</v>
      </c>
      <c r="P24" s="9"/>
    </row>
    <row r="25" spans="1:119" ht="15.75">
      <c r="A25" s="26" t="s">
        <v>66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25000</v>
      </c>
      <c r="O25" s="41">
        <f t="shared" si="2"/>
        <v>14.425851125216388</v>
      </c>
      <c r="P25" s="9"/>
    </row>
    <row r="26" spans="1:119" ht="15.75" thickBot="1">
      <c r="A26" s="12"/>
      <c r="B26" s="42">
        <v>581</v>
      </c>
      <c r="C26" s="19" t="s">
        <v>67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25000</v>
      </c>
      <c r="O26" s="44">
        <f t="shared" si="2"/>
        <v>14.425851125216388</v>
      </c>
      <c r="P26" s="9"/>
    </row>
    <row r="27" spans="1:119" ht="16.5" thickBot="1">
      <c r="A27" s="13" t="s">
        <v>10</v>
      </c>
      <c r="B27" s="21"/>
      <c r="C27" s="20"/>
      <c r="D27" s="14">
        <f>SUM(D5,D12,D16,D19,D21,D23,D25)</f>
        <v>1046297</v>
      </c>
      <c r="E27" s="14">
        <f t="shared" ref="E27:M27" si="9">SUM(E5,E12,E16,E19,E21,E23,E25)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1458348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2504645</v>
      </c>
      <c r="O27" s="35">
        <f t="shared" si="2"/>
        <v>1445.265435660704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1733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334798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334798</v>
      </c>
      <c r="O5" s="58">
        <f t="shared" ref="O5:O24" si="2">(N5/O$26)</f>
        <v>194.31108531630878</v>
      </c>
      <c r="P5" s="59"/>
    </row>
    <row r="6" spans="1:133">
      <c r="A6" s="61"/>
      <c r="B6" s="62">
        <v>511</v>
      </c>
      <c r="C6" s="63" t="s">
        <v>19</v>
      </c>
      <c r="D6" s="64">
        <v>56225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56225</v>
      </c>
      <c r="O6" s="65">
        <f t="shared" si="2"/>
        <v>32.63203714451538</v>
      </c>
      <c r="P6" s="66"/>
    </row>
    <row r="7" spans="1:133">
      <c r="A7" s="61"/>
      <c r="B7" s="62">
        <v>512</v>
      </c>
      <c r="C7" s="63" t="s">
        <v>20</v>
      </c>
      <c r="D7" s="64">
        <v>92712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92712</v>
      </c>
      <c r="O7" s="65">
        <f t="shared" si="2"/>
        <v>53.808473592571097</v>
      </c>
      <c r="P7" s="66"/>
    </row>
    <row r="8" spans="1:133">
      <c r="A8" s="61"/>
      <c r="B8" s="62">
        <v>513</v>
      </c>
      <c r="C8" s="63" t="s">
        <v>21</v>
      </c>
      <c r="D8" s="64">
        <v>109745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109745</v>
      </c>
      <c r="O8" s="65">
        <f t="shared" si="2"/>
        <v>63.694138131166568</v>
      </c>
      <c r="P8" s="66"/>
    </row>
    <row r="9" spans="1:133">
      <c r="A9" s="61"/>
      <c r="B9" s="62">
        <v>514</v>
      </c>
      <c r="C9" s="63" t="s">
        <v>22</v>
      </c>
      <c r="D9" s="64">
        <v>25050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25050</v>
      </c>
      <c r="O9" s="65">
        <f t="shared" si="2"/>
        <v>14.538595473012188</v>
      </c>
      <c r="P9" s="66"/>
    </row>
    <row r="10" spans="1:133">
      <c r="A10" s="61"/>
      <c r="B10" s="62">
        <v>519</v>
      </c>
      <c r="C10" s="63" t="s">
        <v>57</v>
      </c>
      <c r="D10" s="64">
        <v>51066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51066</v>
      </c>
      <c r="O10" s="65">
        <f t="shared" si="2"/>
        <v>29.637840975043527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SUM(D12:D14)</f>
        <v>463852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463852</v>
      </c>
      <c r="O11" s="72">
        <f t="shared" si="2"/>
        <v>269.21183981427743</v>
      </c>
      <c r="P11" s="73"/>
    </row>
    <row r="12" spans="1:133">
      <c r="A12" s="61"/>
      <c r="B12" s="62">
        <v>521</v>
      </c>
      <c r="C12" s="63" t="s">
        <v>25</v>
      </c>
      <c r="D12" s="64">
        <v>405216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405216</v>
      </c>
      <c r="O12" s="65">
        <f t="shared" si="2"/>
        <v>235.18049912942541</v>
      </c>
      <c r="P12" s="66"/>
    </row>
    <row r="13" spans="1:133">
      <c r="A13" s="61"/>
      <c r="B13" s="62">
        <v>522</v>
      </c>
      <c r="C13" s="63" t="s">
        <v>26</v>
      </c>
      <c r="D13" s="64">
        <v>54636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54636</v>
      </c>
      <c r="O13" s="65">
        <f t="shared" si="2"/>
        <v>31.70980847359257</v>
      </c>
      <c r="P13" s="66"/>
    </row>
    <row r="14" spans="1:133">
      <c r="A14" s="61"/>
      <c r="B14" s="62">
        <v>524</v>
      </c>
      <c r="C14" s="63" t="s">
        <v>27</v>
      </c>
      <c r="D14" s="64">
        <v>4000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4000</v>
      </c>
      <c r="O14" s="65">
        <f t="shared" si="2"/>
        <v>2.3215322112594312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SUM(D16:D17)</f>
        <v>212613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1350816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1563429</v>
      </c>
      <c r="O15" s="72">
        <f t="shared" si="2"/>
        <v>907.38769587928027</v>
      </c>
      <c r="P15" s="73"/>
    </row>
    <row r="16" spans="1:133">
      <c r="A16" s="61"/>
      <c r="B16" s="62">
        <v>534</v>
      </c>
      <c r="C16" s="63" t="s">
        <v>58</v>
      </c>
      <c r="D16" s="64">
        <v>212613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212613</v>
      </c>
      <c r="O16" s="65">
        <f t="shared" si="2"/>
        <v>123.39698200812536</v>
      </c>
      <c r="P16" s="66"/>
    </row>
    <row r="17" spans="1:119">
      <c r="A17" s="61"/>
      <c r="B17" s="62">
        <v>536</v>
      </c>
      <c r="C17" s="63" t="s">
        <v>59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1350816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1350816</v>
      </c>
      <c r="O17" s="65">
        <f t="shared" si="2"/>
        <v>783.99071387115498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SUM(D19:D19)</f>
        <v>768251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768251</v>
      </c>
      <c r="O18" s="72">
        <f t="shared" si="2"/>
        <v>445.87986070806733</v>
      </c>
      <c r="P18" s="73"/>
    </row>
    <row r="19" spans="1:119">
      <c r="A19" s="61"/>
      <c r="B19" s="62">
        <v>541</v>
      </c>
      <c r="C19" s="63" t="s">
        <v>60</v>
      </c>
      <c r="D19" s="64">
        <v>768251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768251</v>
      </c>
      <c r="O19" s="65">
        <f t="shared" si="2"/>
        <v>445.87986070806733</v>
      </c>
      <c r="P19" s="66"/>
    </row>
    <row r="20" spans="1:119" ht="15.75">
      <c r="A20" s="67" t="s">
        <v>46</v>
      </c>
      <c r="B20" s="68"/>
      <c r="C20" s="69"/>
      <c r="D20" s="70">
        <f t="shared" ref="D20:M20" si="6">SUM(D21:D21)</f>
        <v>4000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4000</v>
      </c>
      <c r="O20" s="72">
        <f t="shared" si="2"/>
        <v>2.3215322112594312</v>
      </c>
      <c r="P20" s="73"/>
    </row>
    <row r="21" spans="1:119">
      <c r="A21" s="61"/>
      <c r="B21" s="62">
        <v>562</v>
      </c>
      <c r="C21" s="63" t="s">
        <v>61</v>
      </c>
      <c r="D21" s="64">
        <v>4000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4000</v>
      </c>
      <c r="O21" s="65">
        <f t="shared" si="2"/>
        <v>2.3215322112594312</v>
      </c>
      <c r="P21" s="66"/>
    </row>
    <row r="22" spans="1:119" ht="15.75">
      <c r="A22" s="67" t="s">
        <v>34</v>
      </c>
      <c r="B22" s="68"/>
      <c r="C22" s="69"/>
      <c r="D22" s="70">
        <f t="shared" ref="D22:M22" si="7">SUM(D23:D23)</f>
        <v>2185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2185</v>
      </c>
      <c r="O22" s="72">
        <f t="shared" si="2"/>
        <v>1.2681369704004644</v>
      </c>
      <c r="P22" s="66"/>
    </row>
    <row r="23" spans="1:119" ht="15.75" thickBot="1">
      <c r="A23" s="61"/>
      <c r="B23" s="62">
        <v>572</v>
      </c>
      <c r="C23" s="63" t="s">
        <v>62</v>
      </c>
      <c r="D23" s="64">
        <v>2185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2185</v>
      </c>
      <c r="O23" s="65">
        <f t="shared" si="2"/>
        <v>1.2681369704004644</v>
      </c>
      <c r="P23" s="66"/>
    </row>
    <row r="24" spans="1:119" ht="16.5" thickBot="1">
      <c r="A24" s="74" t="s">
        <v>10</v>
      </c>
      <c r="B24" s="75"/>
      <c r="C24" s="76"/>
      <c r="D24" s="77">
        <f>SUM(D5,D11,D15,D18,D20,D22)</f>
        <v>1785699</v>
      </c>
      <c r="E24" s="77">
        <f t="shared" ref="E24:M24" si="8">SUM(E5,E11,E15,E18,E20,E22)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1350816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3136515</v>
      </c>
      <c r="O24" s="78">
        <f t="shared" si="2"/>
        <v>1820.3801508995937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63</v>
      </c>
      <c r="M26" s="114"/>
      <c r="N26" s="114"/>
      <c r="O26" s="88">
        <v>1723</v>
      </c>
    </row>
    <row r="27" spans="1:119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19" ht="15.75" customHeight="1" thickBot="1">
      <c r="A28" s="118" t="s">
        <v>44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2023-11-14T15:52:26Z</cp:lastPrinted>
  <dcterms:created xsi:type="dcterms:W3CDTF">2000-08-31T21:26:31Z</dcterms:created>
  <dcterms:modified xsi:type="dcterms:W3CDTF">2023-11-14T15:52:29Z</dcterms:modified>
</cp:coreProperties>
</file>