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'2007'!$A$1:$O$34</definedName>
    <definedName name="_xlnm.Print_Area" localSheetId="14">'2008'!$A$1:$O$37</definedName>
    <definedName name="_xlnm.Print_Area" localSheetId="13">'2009'!$A$1:$O$37</definedName>
    <definedName name="_xlnm.Print_Area" localSheetId="12">'2010'!$A$1:$O$37</definedName>
    <definedName name="_xlnm.Print_Area" localSheetId="11">'2011'!$A$1:$O$37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'2015'!$A$1:$O$35</definedName>
    <definedName name="_xlnm.Print_Area" localSheetId="6">'2016'!$A$1:$O$35</definedName>
    <definedName name="_xlnm.Print_Area" localSheetId="5">'2017'!$A$1:$O$34</definedName>
    <definedName name="_xlnm.Print_Area" localSheetId="4">'2018'!$A$1:$O$38</definedName>
    <definedName name="_xlnm.Print_Area" localSheetId="3">'2019'!$A$1:$O$35</definedName>
    <definedName name="_xlnm.Print_Area" localSheetId="2">'2020'!$A$1:$O$36</definedName>
    <definedName name="_xlnm.Print_Area" localSheetId="1">'2021'!$A$1:$P$35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8" l="1"/>
  <c r="F35" i="48"/>
  <c r="G35" i="48"/>
  <c r="H35" i="48"/>
  <c r="I35" i="48"/>
  <c r="J35" i="48"/>
  <c r="K35" i="48"/>
  <c r="L35" i="48"/>
  <c r="M35" i="48"/>
  <c r="N35" i="48"/>
  <c r="D35" i="48"/>
  <c r="O34" i="48" l="1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28" i="48"/>
  <c r="P28" i="48" s="1"/>
  <c r="O26" i="48"/>
  <c r="P26" i="48" s="1"/>
  <c r="O22" i="48"/>
  <c r="P22" i="48" s="1"/>
  <c r="O16" i="48"/>
  <c r="P16" i="48" s="1"/>
  <c r="O13" i="48"/>
  <c r="P13" i="48" s="1"/>
  <c r="O5" i="48"/>
  <c r="P5" i="48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9" i="47" s="1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O25" i="47" s="1"/>
  <c r="P25" i="47" s="1"/>
  <c r="H25" i="47"/>
  <c r="G25" i="47"/>
  <c r="F25" i="47"/>
  <c r="E25" i="47"/>
  <c r="D25" i="47"/>
  <c r="O24" i="47"/>
  <c r="P24" i="47"/>
  <c r="O23" i="47"/>
  <c r="P23" i="47" s="1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O19" i="47"/>
  <c r="P19" i="47" s="1"/>
  <c r="O18" i="47"/>
  <c r="P18" i="47" s="1"/>
  <c r="O17" i="47"/>
  <c r="P17" i="47" s="1"/>
  <c r="O16" i="47"/>
  <c r="P16" i="47"/>
  <c r="N15" i="47"/>
  <c r="M15" i="47"/>
  <c r="L15" i="47"/>
  <c r="K15" i="47"/>
  <c r="O15" i="47" s="1"/>
  <c r="P15" i="47" s="1"/>
  <c r="J15" i="47"/>
  <c r="I15" i="47"/>
  <c r="H15" i="47"/>
  <c r="G15" i="47"/>
  <c r="F15" i="47"/>
  <c r="E15" i="47"/>
  <c r="D15" i="47"/>
  <c r="O14" i="47"/>
  <c r="P14" i="47" s="1"/>
  <c r="O13" i="47"/>
  <c r="P13" i="47"/>
  <c r="N12" i="47"/>
  <c r="O12" i="47" s="1"/>
  <c r="P12" i="47" s="1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 s="1"/>
  <c r="O9" i="47"/>
  <c r="P9" i="47" s="1"/>
  <c r="O8" i="47"/>
  <c r="P8" i="47" s="1"/>
  <c r="O7" i="47"/>
  <c r="P7" i="47"/>
  <c r="O6" i="47"/>
  <c r="P6" i="47"/>
  <c r="N5" i="47"/>
  <c r="N31" i="47" s="1"/>
  <c r="M5" i="47"/>
  <c r="O5" i="47" s="1"/>
  <c r="P5" i="47" s="1"/>
  <c r="L5" i="47"/>
  <c r="L31" i="47" s="1"/>
  <c r="K5" i="47"/>
  <c r="K31" i="47" s="1"/>
  <c r="J5" i="47"/>
  <c r="J31" i="47" s="1"/>
  <c r="I5" i="47"/>
  <c r="I31" i="47" s="1"/>
  <c r="H5" i="47"/>
  <c r="H31" i="47" s="1"/>
  <c r="G5" i="47"/>
  <c r="G31" i="47" s="1"/>
  <c r="F5" i="47"/>
  <c r="F31" i="47" s="1"/>
  <c r="E5" i="47"/>
  <c r="E31" i="47" s="1"/>
  <c r="D5" i="47"/>
  <c r="F32" i="46"/>
  <c r="N31" i="46"/>
  <c r="O31" i="46" s="1"/>
  <c r="N30" i="46"/>
  <c r="O30" i="46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8" i="46" s="1"/>
  <c r="O28" i="46" s="1"/>
  <c r="N27" i="46"/>
  <c r="O27" i="46" s="1"/>
  <c r="N26" i="46"/>
  <c r="O26" i="46" s="1"/>
  <c r="N25" i="46"/>
  <c r="O25" i="46" s="1"/>
  <c r="M24" i="46"/>
  <c r="L24" i="46"/>
  <c r="K24" i="46"/>
  <c r="J24" i="46"/>
  <c r="I24" i="46"/>
  <c r="H24" i="46"/>
  <c r="G24" i="46"/>
  <c r="N24" i="46" s="1"/>
  <c r="O24" i="46" s="1"/>
  <c r="F24" i="46"/>
  <c r="E24" i="46"/>
  <c r="D24" i="46"/>
  <c r="N23" i="46"/>
  <c r="O23" i="46" s="1"/>
  <c r="N22" i="46"/>
  <c r="O22" i="46" s="1"/>
  <c r="N21" i="46"/>
  <c r="O21" i="46" s="1"/>
  <c r="M20" i="46"/>
  <c r="L20" i="46"/>
  <c r="K20" i="46"/>
  <c r="N20" i="46" s="1"/>
  <c r="O20" i="46" s="1"/>
  <c r="J20" i="46"/>
  <c r="I20" i="46"/>
  <c r="H20" i="46"/>
  <c r="G20" i="46"/>
  <c r="F20" i="46"/>
  <c r="E20" i="46"/>
  <c r="D20" i="46"/>
  <c r="N19" i="46"/>
  <c r="O19" i="46" s="1"/>
  <c r="N18" i="46"/>
  <c r="O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G32" i="46" s="1"/>
  <c r="F14" i="46"/>
  <c r="E14" i="46"/>
  <c r="D14" i="46"/>
  <c r="N13" i="46"/>
  <c r="O13" i="46" s="1"/>
  <c r="N12" i="46"/>
  <c r="O12" i="46" s="1"/>
  <c r="M11" i="46"/>
  <c r="L11" i="46"/>
  <c r="K11" i="46"/>
  <c r="J11" i="46"/>
  <c r="I11" i="46"/>
  <c r="H11" i="46"/>
  <c r="H32" i="46" s="1"/>
  <c r="G11" i="46"/>
  <c r="F11" i="46"/>
  <c r="E11" i="46"/>
  <c r="D11" i="46"/>
  <c r="N10" i="46"/>
  <c r="O10" i="46" s="1"/>
  <c r="N9" i="46"/>
  <c r="O9" i="46" s="1"/>
  <c r="N8" i="46"/>
  <c r="O8" i="46"/>
  <c r="N7" i="46"/>
  <c r="O7" i="46" s="1"/>
  <c r="N6" i="46"/>
  <c r="O6" i="46" s="1"/>
  <c r="M5" i="46"/>
  <c r="M32" i="46" s="1"/>
  <c r="L5" i="46"/>
  <c r="L32" i="46" s="1"/>
  <c r="K5" i="46"/>
  <c r="K32" i="46" s="1"/>
  <c r="J5" i="46"/>
  <c r="J32" i="46" s="1"/>
  <c r="I5" i="46"/>
  <c r="I32" i="46" s="1"/>
  <c r="H5" i="46"/>
  <c r="G5" i="46"/>
  <c r="F5" i="46"/>
  <c r="E5" i="46"/>
  <c r="N5" i="46" s="1"/>
  <c r="O5" i="46" s="1"/>
  <c r="D5" i="46"/>
  <c r="D32" i="46" s="1"/>
  <c r="D31" i="45"/>
  <c r="N31" i="45" s="1"/>
  <c r="O31" i="45" s="1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N28" i="45" s="1"/>
  <c r="O28" i="45" s="1"/>
  <c r="D28" i="45"/>
  <c r="N27" i="45"/>
  <c r="O27" i="45" s="1"/>
  <c r="N26" i="45"/>
  <c r="O26" i="45" s="1"/>
  <c r="N25" i="45"/>
  <c r="O25" i="45" s="1"/>
  <c r="M24" i="45"/>
  <c r="L24" i="45"/>
  <c r="K24" i="45"/>
  <c r="J24" i="45"/>
  <c r="I24" i="45"/>
  <c r="N24" i="45" s="1"/>
  <c r="O24" i="45" s="1"/>
  <c r="H24" i="45"/>
  <c r="G24" i="45"/>
  <c r="F24" i="45"/>
  <c r="E24" i="45"/>
  <c r="D24" i="45"/>
  <c r="N23" i="45"/>
  <c r="O23" i="45" s="1"/>
  <c r="N22" i="45"/>
  <c r="O22" i="45" s="1"/>
  <c r="N21" i="45"/>
  <c r="O21" i="45"/>
  <c r="M20" i="45"/>
  <c r="N20" i="45" s="1"/>
  <c r="O20" i="45" s="1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N14" i="45" s="1"/>
  <c r="O14" i="45" s="1"/>
  <c r="H14" i="45"/>
  <c r="G14" i="45"/>
  <c r="F14" i="45"/>
  <c r="E14" i="45"/>
  <c r="D14" i="45"/>
  <c r="N13" i="45"/>
  <c r="O13" i="45" s="1"/>
  <c r="N12" i="45"/>
  <c r="O12" i="45" s="1"/>
  <c r="M11" i="45"/>
  <c r="L11" i="45"/>
  <c r="K11" i="45"/>
  <c r="N11" i="45" s="1"/>
  <c r="O11" i="45" s="1"/>
  <c r="J11" i="45"/>
  <c r="I11" i="45"/>
  <c r="H11" i="45"/>
  <c r="G11" i="45"/>
  <c r="F11" i="45"/>
  <c r="E11" i="45"/>
  <c r="D11" i="45"/>
  <c r="N10" i="45"/>
  <c r="O10" i="45" s="1"/>
  <c r="N9" i="45"/>
  <c r="O9" i="45"/>
  <c r="N8" i="45"/>
  <c r="O8" i="45" s="1"/>
  <c r="N7" i="45"/>
  <c r="O7" i="45" s="1"/>
  <c r="N6" i="45"/>
  <c r="O6" i="45" s="1"/>
  <c r="M5" i="45"/>
  <c r="M31" i="45" s="1"/>
  <c r="L5" i="45"/>
  <c r="L31" i="45" s="1"/>
  <c r="K5" i="45"/>
  <c r="K31" i="45" s="1"/>
  <c r="J5" i="45"/>
  <c r="J31" i="45" s="1"/>
  <c r="I5" i="45"/>
  <c r="I31" i="45" s="1"/>
  <c r="H5" i="45"/>
  <c r="H31" i="45" s="1"/>
  <c r="G5" i="45"/>
  <c r="G31" i="45" s="1"/>
  <c r="F5" i="45"/>
  <c r="F31" i="45" s="1"/>
  <c r="E5" i="45"/>
  <c r="E31" i="45" s="1"/>
  <c r="D5" i="45"/>
  <c r="L34" i="44"/>
  <c r="M34" i="44"/>
  <c r="N33" i="44"/>
  <c r="O33" i="44" s="1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N21" i="44" s="1"/>
  <c r="O21" i="44" s="1"/>
  <c r="F21" i="44"/>
  <c r="E21" i="44"/>
  <c r="D21" i="44"/>
  <c r="N20" i="44"/>
  <c r="O20" i="44" s="1"/>
  <c r="N19" i="44"/>
  <c r="O19" i="44" s="1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5" i="44" s="1"/>
  <c r="O15" i="44" s="1"/>
  <c r="N14" i="44"/>
  <c r="O14" i="44" s="1"/>
  <c r="N13" i="44"/>
  <c r="O13" i="44" s="1"/>
  <c r="M12" i="44"/>
  <c r="L12" i="44"/>
  <c r="K12" i="44"/>
  <c r="J12" i="44"/>
  <c r="I12" i="44"/>
  <c r="I34" i="44" s="1"/>
  <c r="H12" i="44"/>
  <c r="G12" i="44"/>
  <c r="F12" i="44"/>
  <c r="E12" i="44"/>
  <c r="N12" i="44" s="1"/>
  <c r="O12" i="44" s="1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K34" i="44" s="1"/>
  <c r="J5" i="44"/>
  <c r="J34" i="44" s="1"/>
  <c r="I5" i="44"/>
  <c r="H5" i="44"/>
  <c r="H34" i="44" s="1"/>
  <c r="G5" i="44"/>
  <c r="G34" i="44" s="1"/>
  <c r="F5" i="44"/>
  <c r="F34" i="44" s="1"/>
  <c r="E5" i="44"/>
  <c r="E34" i="44" s="1"/>
  <c r="D5" i="44"/>
  <c r="D34" i="44" s="1"/>
  <c r="E30" i="43"/>
  <c r="N29" i="43"/>
  <c r="O29" i="43"/>
  <c r="M28" i="43"/>
  <c r="N28" i="43" s="1"/>
  <c r="O28" i="43" s="1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 s="1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M19" i="43"/>
  <c r="L19" i="43"/>
  <c r="K19" i="43"/>
  <c r="N19" i="43" s="1"/>
  <c r="O19" i="43" s="1"/>
  <c r="J19" i="43"/>
  <c r="I19" i="43"/>
  <c r="H19" i="43"/>
  <c r="G19" i="43"/>
  <c r="F19" i="43"/>
  <c r="E19" i="43"/>
  <c r="D19" i="43"/>
  <c r="N18" i="43"/>
  <c r="O18" i="43" s="1"/>
  <c r="N17" i="43"/>
  <c r="O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N13" i="43" s="1"/>
  <c r="O13" i="43" s="1"/>
  <c r="F13" i="43"/>
  <c r="F30" i="43" s="1"/>
  <c r="E13" i="43"/>
  <c r="D13" i="43"/>
  <c r="N12" i="43"/>
  <c r="O12" i="43" s="1"/>
  <c r="N11" i="43"/>
  <c r="O11" i="43" s="1"/>
  <c r="M10" i="43"/>
  <c r="M30" i="43" s="1"/>
  <c r="L10" i="43"/>
  <c r="K10" i="43"/>
  <c r="J10" i="43"/>
  <c r="I10" i="43"/>
  <c r="N10" i="43" s="1"/>
  <c r="O10" i="43" s="1"/>
  <c r="H10" i="43"/>
  <c r="G10" i="43"/>
  <c r="F10" i="43"/>
  <c r="E10" i="43"/>
  <c r="D10" i="43"/>
  <c r="N9" i="43"/>
  <c r="O9" i="43" s="1"/>
  <c r="N8" i="43"/>
  <c r="O8" i="43" s="1"/>
  <c r="N7" i="43"/>
  <c r="O7" i="43"/>
  <c r="N6" i="43"/>
  <c r="O6" i="43" s="1"/>
  <c r="M5" i="43"/>
  <c r="L5" i="43"/>
  <c r="L30" i="43" s="1"/>
  <c r="K5" i="43"/>
  <c r="K30" i="43" s="1"/>
  <c r="J5" i="43"/>
  <c r="J30" i="43" s="1"/>
  <c r="I5" i="43"/>
  <c r="I30" i="43" s="1"/>
  <c r="H5" i="43"/>
  <c r="H30" i="43" s="1"/>
  <c r="G5" i="43"/>
  <c r="G30" i="43" s="1"/>
  <c r="F5" i="43"/>
  <c r="E5" i="43"/>
  <c r="D5" i="43"/>
  <c r="N5" i="43" s="1"/>
  <c r="O5" i="43" s="1"/>
  <c r="N30" i="42"/>
  <c r="O30" i="42"/>
  <c r="M29" i="42"/>
  <c r="N29" i="42" s="1"/>
  <c r="O29" i="42" s="1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N21" i="42"/>
  <c r="O21" i="42" s="1"/>
  <c r="M20" i="42"/>
  <c r="L20" i="42"/>
  <c r="K20" i="42"/>
  <c r="N20" i="42" s="1"/>
  <c r="O20" i="42" s="1"/>
  <c r="J20" i="42"/>
  <c r="I20" i="42"/>
  <c r="H20" i="42"/>
  <c r="G20" i="42"/>
  <c r="F20" i="42"/>
  <c r="E20" i="42"/>
  <c r="D20" i="42"/>
  <c r="N19" i="42"/>
  <c r="O19" i="42" s="1"/>
  <c r="N18" i="42"/>
  <c r="O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N14" i="42" s="1"/>
  <c r="O14" i="42" s="1"/>
  <c r="F14" i="42"/>
  <c r="E14" i="42"/>
  <c r="D14" i="42"/>
  <c r="N13" i="42"/>
  <c r="O13" i="42" s="1"/>
  <c r="N12" i="42"/>
  <c r="O12" i="42" s="1"/>
  <c r="M11" i="42"/>
  <c r="M31" i="42" s="1"/>
  <c r="L11" i="42"/>
  <c r="K11" i="42"/>
  <c r="J11" i="42"/>
  <c r="I11" i="42"/>
  <c r="N11" i="42" s="1"/>
  <c r="O11" i="42" s="1"/>
  <c r="H11" i="42"/>
  <c r="G11" i="42"/>
  <c r="F11" i="42"/>
  <c r="E11" i="42"/>
  <c r="D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L31" i="42" s="1"/>
  <c r="K5" i="42"/>
  <c r="K31" i="42" s="1"/>
  <c r="J5" i="42"/>
  <c r="J31" i="42" s="1"/>
  <c r="I5" i="42"/>
  <c r="I31" i="42" s="1"/>
  <c r="H5" i="42"/>
  <c r="H31" i="42" s="1"/>
  <c r="G5" i="42"/>
  <c r="G31" i="42" s="1"/>
  <c r="F5" i="42"/>
  <c r="F31" i="42" s="1"/>
  <c r="E5" i="42"/>
  <c r="E31" i="42" s="1"/>
  <c r="D5" i="42"/>
  <c r="D31" i="42" s="1"/>
  <c r="D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9" i="41" s="1"/>
  <c r="O29" i="41" s="1"/>
  <c r="N28" i="41"/>
  <c r="O28" i="41" s="1"/>
  <c r="N27" i="4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/>
  <c r="M20" i="41"/>
  <c r="N20" i="41" s="1"/>
  <c r="O20" i="41" s="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N17" i="41"/>
  <c r="O17" i="41"/>
  <c r="N16" i="41"/>
  <c r="O16" i="41" s="1"/>
  <c r="N15" i="41"/>
  <c r="O15" i="41" s="1"/>
  <c r="M14" i="41"/>
  <c r="L14" i="41"/>
  <c r="K14" i="41"/>
  <c r="J14" i="41"/>
  <c r="I14" i="41"/>
  <c r="N14" i="41" s="1"/>
  <c r="O14" i="41" s="1"/>
  <c r="H14" i="41"/>
  <c r="G14" i="41"/>
  <c r="F14" i="41"/>
  <c r="E14" i="41"/>
  <c r="D14" i="41"/>
  <c r="N13" i="41"/>
  <c r="O13" i="41" s="1"/>
  <c r="N12" i="41"/>
  <c r="O12" i="41" s="1"/>
  <c r="M11" i="41"/>
  <c r="L11" i="41"/>
  <c r="K11" i="41"/>
  <c r="N11" i="41" s="1"/>
  <c r="O11" i="41" s="1"/>
  <c r="J11" i="41"/>
  <c r="I11" i="41"/>
  <c r="H11" i="41"/>
  <c r="G11" i="41"/>
  <c r="F11" i="41"/>
  <c r="E11" i="41"/>
  <c r="D11" i="41"/>
  <c r="N10" i="41"/>
  <c r="O10" i="41" s="1"/>
  <c r="N9" i="41"/>
  <c r="O9" i="41"/>
  <c r="N8" i="41"/>
  <c r="O8" i="41" s="1"/>
  <c r="N7" i="41"/>
  <c r="O7" i="41"/>
  <c r="N6" i="41"/>
  <c r="O6" i="41" s="1"/>
  <c r="M5" i="41"/>
  <c r="M31" i="41" s="1"/>
  <c r="L5" i="41"/>
  <c r="L31" i="41" s="1"/>
  <c r="K5" i="41"/>
  <c r="K31" i="41" s="1"/>
  <c r="J5" i="41"/>
  <c r="J31" i="41" s="1"/>
  <c r="I5" i="41"/>
  <c r="I31" i="41" s="1"/>
  <c r="H5" i="41"/>
  <c r="H31" i="41" s="1"/>
  <c r="G5" i="41"/>
  <c r="G31" i="41" s="1"/>
  <c r="F5" i="41"/>
  <c r="F31" i="41" s="1"/>
  <c r="E5" i="41"/>
  <c r="E31" i="41" s="1"/>
  <c r="D5" i="41"/>
  <c r="N29" i="40"/>
  <c r="O29" i="40" s="1"/>
  <c r="M28" i="40"/>
  <c r="L28" i="40"/>
  <c r="K28" i="40"/>
  <c r="J28" i="40"/>
  <c r="I28" i="40"/>
  <c r="H28" i="40"/>
  <c r="H30" i="40" s="1"/>
  <c r="G28" i="40"/>
  <c r="N28" i="40" s="1"/>
  <c r="O28" i="40" s="1"/>
  <c r="F28" i="40"/>
  <c r="E28" i="40"/>
  <c r="D28" i="40"/>
  <c r="N27" i="40"/>
  <c r="O27" i="40" s="1"/>
  <c r="N26" i="40"/>
  <c r="O26" i="40" s="1"/>
  <c r="N25" i="40"/>
  <c r="O25" i="40" s="1"/>
  <c r="M24" i="40"/>
  <c r="L24" i="40"/>
  <c r="K24" i="40"/>
  <c r="N24" i="40" s="1"/>
  <c r="O24" i="40" s="1"/>
  <c r="J24" i="40"/>
  <c r="I24" i="40"/>
  <c r="H24" i="40"/>
  <c r="G24" i="40"/>
  <c r="F24" i="40"/>
  <c r="E24" i="40"/>
  <c r="D24" i="40"/>
  <c r="N23" i="40"/>
  <c r="O23" i="40" s="1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D30" i="40" s="1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L30" i="40" s="1"/>
  <c r="K14" i="40"/>
  <c r="K30" i="40" s="1"/>
  <c r="J14" i="40"/>
  <c r="J30" i="40" s="1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M10" i="40"/>
  <c r="L10" i="40"/>
  <c r="K10" i="40"/>
  <c r="J10" i="40"/>
  <c r="I10" i="40"/>
  <c r="H10" i="40"/>
  <c r="G10" i="40"/>
  <c r="F10" i="40"/>
  <c r="E10" i="40"/>
  <c r="E30" i="40" s="1"/>
  <c r="D10" i="40"/>
  <c r="N9" i="40"/>
  <c r="O9" i="40" s="1"/>
  <c r="N8" i="40"/>
  <c r="O8" i="40"/>
  <c r="N7" i="40"/>
  <c r="O7" i="40" s="1"/>
  <c r="N6" i="40"/>
  <c r="O6" i="40"/>
  <c r="M5" i="40"/>
  <c r="M30" i="40" s="1"/>
  <c r="L5" i="40"/>
  <c r="K5" i="40"/>
  <c r="J5" i="40"/>
  <c r="I5" i="40"/>
  <c r="I30" i="40" s="1"/>
  <c r="H5" i="40"/>
  <c r="G5" i="40"/>
  <c r="G30" i="40"/>
  <c r="F5" i="40"/>
  <c r="F30" i="40" s="1"/>
  <c r="E5" i="40"/>
  <c r="D5" i="40"/>
  <c r="N30" i="39"/>
  <c r="O30" i="39" s="1"/>
  <c r="M29" i="39"/>
  <c r="L29" i="39"/>
  <c r="K29" i="39"/>
  <c r="J29" i="39"/>
  <c r="I29" i="39"/>
  <c r="N29" i="39" s="1"/>
  <c r="O29" i="39" s="1"/>
  <c r="H29" i="39"/>
  <c r="G29" i="39"/>
  <c r="F29" i="39"/>
  <c r="E29" i="39"/>
  <c r="D29" i="39"/>
  <c r="N28" i="39"/>
  <c r="O28" i="39" s="1"/>
  <c r="N27" i="39"/>
  <c r="O27" i="39" s="1"/>
  <c r="N26" i="39"/>
  <c r="O26" i="39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N20" i="39" s="1"/>
  <c r="O20" i="39" s="1"/>
  <c r="F20" i="39"/>
  <c r="E20" i="39"/>
  <c r="D20" i="39"/>
  <c r="N19" i="39"/>
  <c r="O19" i="39" s="1"/>
  <c r="N18" i="39"/>
  <c r="O18" i="39" s="1"/>
  <c r="N17" i="39"/>
  <c r="O17" i="39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N14" i="39" s="1"/>
  <c r="O14" i="39" s="1"/>
  <c r="D14" i="39"/>
  <c r="N13" i="39"/>
  <c r="O13" i="39"/>
  <c r="N12" i="39"/>
  <c r="O12" i="39" s="1"/>
  <c r="N11" i="39"/>
  <c r="O11" i="39" s="1"/>
  <c r="M10" i="39"/>
  <c r="L10" i="39"/>
  <c r="K10" i="39"/>
  <c r="J10" i="39"/>
  <c r="J31" i="39" s="1"/>
  <c r="I10" i="39"/>
  <c r="N10" i="39" s="1"/>
  <c r="O10" i="39" s="1"/>
  <c r="H10" i="39"/>
  <c r="G10" i="39"/>
  <c r="F10" i="39"/>
  <c r="E10" i="39"/>
  <c r="D10" i="39"/>
  <c r="N9" i="39"/>
  <c r="O9" i="39" s="1"/>
  <c r="N8" i="39"/>
  <c r="O8" i="39"/>
  <c r="N7" i="39"/>
  <c r="O7" i="39" s="1"/>
  <c r="N6" i="39"/>
  <c r="O6" i="39"/>
  <c r="M5" i="39"/>
  <c r="M31" i="39" s="1"/>
  <c r="L5" i="39"/>
  <c r="L31" i="39"/>
  <c r="K5" i="39"/>
  <c r="J5" i="39"/>
  <c r="I5" i="39"/>
  <c r="N5" i="39" s="1"/>
  <c r="O5" i="39" s="1"/>
  <c r="I31" i="39"/>
  <c r="H5" i="39"/>
  <c r="H31" i="39" s="1"/>
  <c r="G5" i="39"/>
  <c r="F5" i="39"/>
  <c r="F31" i="39" s="1"/>
  <c r="E5" i="39"/>
  <c r="D5" i="39"/>
  <c r="N30" i="38"/>
  <c r="O30" i="38"/>
  <c r="M29" i="38"/>
  <c r="L29" i="38"/>
  <c r="K29" i="38"/>
  <c r="J29" i="38"/>
  <c r="I29" i="38"/>
  <c r="H29" i="38"/>
  <c r="G29" i="38"/>
  <c r="F29" i="38"/>
  <c r="E29" i="38"/>
  <c r="D29" i="38"/>
  <c r="D31" i="38" s="1"/>
  <c r="N28" i="38"/>
  <c r="O28" i="38" s="1"/>
  <c r="N27" i="38"/>
  <c r="O27" i="38" s="1"/>
  <c r="N26" i="38"/>
  <c r="O26" i="38" s="1"/>
  <c r="N25" i="38"/>
  <c r="O25" i="38" s="1"/>
  <c r="M24" i="38"/>
  <c r="L24" i="38"/>
  <c r="K24" i="38"/>
  <c r="J24" i="38"/>
  <c r="N24" i="38" s="1"/>
  <c r="O24" i="38" s="1"/>
  <c r="I24" i="38"/>
  <c r="H24" i="38"/>
  <c r="G24" i="38"/>
  <c r="F24" i="38"/>
  <c r="E24" i="38"/>
  <c r="D24" i="38"/>
  <c r="N23" i="38"/>
  <c r="O23" i="38" s="1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/>
  <c r="O20" i="38"/>
  <c r="N19" i="38"/>
  <c r="O19" i="38" s="1"/>
  <c r="N18" i="38"/>
  <c r="O18" i="38" s="1"/>
  <c r="N17" i="38"/>
  <c r="O17" i="38" s="1"/>
  <c r="N16" i="38"/>
  <c r="O16" i="38" s="1"/>
  <c r="N15" i="38"/>
  <c r="O15" i="38"/>
  <c r="M14" i="38"/>
  <c r="L14" i="38"/>
  <c r="L31" i="38" s="1"/>
  <c r="K14" i="38"/>
  <c r="J14" i="38"/>
  <c r="I14" i="38"/>
  <c r="H14" i="38"/>
  <c r="G14" i="38"/>
  <c r="F14" i="38"/>
  <c r="E14" i="38"/>
  <c r="N14" i="38" s="1"/>
  <c r="O14" i="38" s="1"/>
  <c r="D14" i="38"/>
  <c r="N13" i="38"/>
  <c r="O13" i="38"/>
  <c r="N12" i="38"/>
  <c r="O12" i="38" s="1"/>
  <c r="N11" i="38"/>
  <c r="O11" i="38"/>
  <c r="M10" i="38"/>
  <c r="L10" i="38"/>
  <c r="K10" i="38"/>
  <c r="J10" i="38"/>
  <c r="I10" i="38"/>
  <c r="H10" i="38"/>
  <c r="G10" i="38"/>
  <c r="F10" i="38"/>
  <c r="N10" i="38" s="1"/>
  <c r="O10" i="38" s="1"/>
  <c r="E10" i="38"/>
  <c r="D10" i="38"/>
  <c r="N9" i="38"/>
  <c r="O9" i="38" s="1"/>
  <c r="N8" i="38"/>
  <c r="O8" i="38" s="1"/>
  <c r="N7" i="38"/>
  <c r="O7" i="38" s="1"/>
  <c r="N6" i="38"/>
  <c r="O6" i="38"/>
  <c r="M5" i="38"/>
  <c r="M31" i="38" s="1"/>
  <c r="L5" i="38"/>
  <c r="K5" i="38"/>
  <c r="K31" i="38" s="1"/>
  <c r="J5" i="38"/>
  <c r="J31" i="38" s="1"/>
  <c r="I5" i="38"/>
  <c r="I31" i="38"/>
  <c r="H5" i="38"/>
  <c r="G5" i="38"/>
  <c r="G31" i="38" s="1"/>
  <c r="F5" i="38"/>
  <c r="E5" i="38"/>
  <c r="E31" i="38" s="1"/>
  <c r="D5" i="38"/>
  <c r="N32" i="37"/>
  <c r="O32" i="37" s="1"/>
  <c r="M31" i="37"/>
  <c r="L31" i="37"/>
  <c r="K31" i="37"/>
  <c r="K33" i="37" s="1"/>
  <c r="J31" i="37"/>
  <c r="I31" i="37"/>
  <c r="H31" i="37"/>
  <c r="G31" i="37"/>
  <c r="F31" i="37"/>
  <c r="E31" i="37"/>
  <c r="D31" i="37"/>
  <c r="N31" i="37" s="1"/>
  <c r="O31" i="37" s="1"/>
  <c r="N30" i="37"/>
  <c r="O30" i="37" s="1"/>
  <c r="N29" i="37"/>
  <c r="O29" i="37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/>
  <c r="O20" i="37"/>
  <c r="N19" i="37"/>
  <c r="O19" i="37" s="1"/>
  <c r="N18" i="37"/>
  <c r="O18" i="37"/>
  <c r="N17" i="37"/>
  <c r="O17" i="37" s="1"/>
  <c r="N16" i="37"/>
  <c r="O16" i="37" s="1"/>
  <c r="N15" i="37"/>
  <c r="O15" i="37" s="1"/>
  <c r="M14" i="37"/>
  <c r="L14" i="37"/>
  <c r="L33" i="37" s="1"/>
  <c r="K14" i="37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/>
  <c r="M10" i="37"/>
  <c r="L10" i="37"/>
  <c r="K10" i="37"/>
  <c r="J10" i="37"/>
  <c r="I10" i="37"/>
  <c r="H10" i="37"/>
  <c r="H33" i="37" s="1"/>
  <c r="G10" i="37"/>
  <c r="F10" i="37"/>
  <c r="E10" i="37"/>
  <c r="D10" i="37"/>
  <c r="N10" i="37" s="1"/>
  <c r="O10" i="37" s="1"/>
  <c r="N9" i="37"/>
  <c r="O9" i="37" s="1"/>
  <c r="N8" i="37"/>
  <c r="O8" i="37"/>
  <c r="N7" i="37"/>
  <c r="O7" i="37" s="1"/>
  <c r="N6" i="37"/>
  <c r="O6" i="37"/>
  <c r="M5" i="37"/>
  <c r="M33" i="37" s="1"/>
  <c r="L5" i="37"/>
  <c r="K5" i="37"/>
  <c r="J5" i="37"/>
  <c r="J33" i="37" s="1"/>
  <c r="I5" i="37"/>
  <c r="H5" i="37"/>
  <c r="G5" i="37"/>
  <c r="G33" i="37" s="1"/>
  <c r="F5" i="37"/>
  <c r="N5" i="37" s="1"/>
  <c r="O5" i="37" s="1"/>
  <c r="F33" i="37"/>
  <c r="E5" i="37"/>
  <c r="D5" i="37"/>
  <c r="D33" i="37" s="1"/>
  <c r="N30" i="36"/>
  <c r="O30" i="36" s="1"/>
  <c r="M29" i="36"/>
  <c r="L29" i="36"/>
  <c r="K29" i="36"/>
  <c r="J29" i="36"/>
  <c r="I29" i="36"/>
  <c r="H29" i="36"/>
  <c r="G29" i="36"/>
  <c r="F29" i="36"/>
  <c r="N29" i="36" s="1"/>
  <c r="O29" i="36" s="1"/>
  <c r="E29" i="36"/>
  <c r="D29" i="36"/>
  <c r="N28" i="36"/>
  <c r="O28" i="36" s="1"/>
  <c r="N27" i="36"/>
  <c r="O27" i="36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N22" i="36"/>
  <c r="O22" i="36" s="1"/>
  <c r="N21" i="36"/>
  <c r="O21" i="36" s="1"/>
  <c r="M20" i="36"/>
  <c r="L20" i="36"/>
  <c r="K20" i="36"/>
  <c r="J20" i="36"/>
  <c r="J31" i="36" s="1"/>
  <c r="I20" i="36"/>
  <c r="H20" i="36"/>
  <c r="G20" i="36"/>
  <c r="F20" i="36"/>
  <c r="E20" i="36"/>
  <c r="D20" i="36"/>
  <c r="N20" i="36" s="1"/>
  <c r="O20" i="36" s="1"/>
  <c r="N19" i="36"/>
  <c r="O19" i="36" s="1"/>
  <c r="N18" i="36"/>
  <c r="O18" i="36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H31" i="36" s="1"/>
  <c r="G14" i="36"/>
  <c r="G31" i="36" s="1"/>
  <c r="F14" i="36"/>
  <c r="E14" i="36"/>
  <c r="D14" i="36"/>
  <c r="N14" i="36" s="1"/>
  <c r="O14" i="36" s="1"/>
  <c r="N13" i="36"/>
  <c r="O13" i="36"/>
  <c r="N12" i="36"/>
  <c r="O12" i="36"/>
  <c r="N11" i="36"/>
  <c r="O11" i="36"/>
  <c r="M10" i="36"/>
  <c r="L10" i="36"/>
  <c r="K10" i="36"/>
  <c r="J10" i="36"/>
  <c r="I10" i="36"/>
  <c r="H10" i="36"/>
  <c r="G10" i="36"/>
  <c r="F10" i="36"/>
  <c r="E10" i="36"/>
  <c r="D10" i="36"/>
  <c r="N10" i="36"/>
  <c r="O10" i="36"/>
  <c r="N9" i="36"/>
  <c r="O9" i="36" s="1"/>
  <c r="N8" i="36"/>
  <c r="O8" i="36" s="1"/>
  <c r="N7" i="36"/>
  <c r="O7" i="36" s="1"/>
  <c r="N6" i="36"/>
  <c r="O6" i="36"/>
  <c r="M5" i="36"/>
  <c r="M31" i="36"/>
  <c r="L5" i="36"/>
  <c r="L31" i="36"/>
  <c r="K5" i="36"/>
  <c r="K31" i="36" s="1"/>
  <c r="J5" i="36"/>
  <c r="I5" i="36"/>
  <c r="I31" i="36" s="1"/>
  <c r="H5" i="36"/>
  <c r="G5" i="36"/>
  <c r="F5" i="36"/>
  <c r="F31" i="36" s="1"/>
  <c r="E5" i="36"/>
  <c r="E31" i="36"/>
  <c r="D5" i="36"/>
  <c r="D31" i="36" s="1"/>
  <c r="N32" i="35"/>
  <c r="O32" i="35" s="1"/>
  <c r="M31" i="35"/>
  <c r="L31" i="35"/>
  <c r="K31" i="35"/>
  <c r="J31" i="35"/>
  <c r="I31" i="35"/>
  <c r="H31" i="35"/>
  <c r="G31" i="35"/>
  <c r="F31" i="35"/>
  <c r="E31" i="35"/>
  <c r="N31" i="35"/>
  <c r="O31" i="35" s="1"/>
  <c r="D31" i="35"/>
  <c r="N30" i="35"/>
  <c r="O30" i="35"/>
  <c r="N29" i="35"/>
  <c r="O29" i="35" s="1"/>
  <c r="N28" i="35"/>
  <c r="O28" i="35"/>
  <c r="N27" i="35"/>
  <c r="O27" i="35" s="1"/>
  <c r="M26" i="35"/>
  <c r="L26" i="35"/>
  <c r="L33" i="35" s="1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M24" i="35"/>
  <c r="N24" i="35" s="1"/>
  <c r="O24" i="35" s="1"/>
  <c r="L24" i="35"/>
  <c r="K24" i="35"/>
  <c r="J24" i="35"/>
  <c r="I24" i="35"/>
  <c r="H24" i="35"/>
  <c r="G24" i="35"/>
  <c r="F24" i="35"/>
  <c r="E24" i="35"/>
  <c r="D24" i="35"/>
  <c r="N23" i="35"/>
  <c r="O23" i="35" s="1"/>
  <c r="N22" i="35"/>
  <c r="O22" i="35" s="1"/>
  <c r="N21" i="35"/>
  <c r="O21" i="35"/>
  <c r="M20" i="35"/>
  <c r="L20" i="35"/>
  <c r="K20" i="35"/>
  <c r="J20" i="35"/>
  <c r="I20" i="35"/>
  <c r="H20" i="35"/>
  <c r="N20" i="35" s="1"/>
  <c r="O20" i="35" s="1"/>
  <c r="G20" i="35"/>
  <c r="F20" i="35"/>
  <c r="E20" i="35"/>
  <c r="D20" i="35"/>
  <c r="N19" i="35"/>
  <c r="O19" i="35" s="1"/>
  <c r="N18" i="35"/>
  <c r="O18" i="35" s="1"/>
  <c r="N17" i="35"/>
  <c r="O17" i="35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/>
  <c r="N12" i="35"/>
  <c r="O12" i="35" s="1"/>
  <c r="N11" i="35"/>
  <c r="O11" i="35" s="1"/>
  <c r="M10" i="35"/>
  <c r="L10" i="35"/>
  <c r="K10" i="35"/>
  <c r="J10" i="35"/>
  <c r="J33" i="35" s="1"/>
  <c r="I10" i="35"/>
  <c r="N10" i="35" s="1"/>
  <c r="O10" i="35" s="1"/>
  <c r="H10" i="35"/>
  <c r="G10" i="35"/>
  <c r="F10" i="35"/>
  <c r="E10" i="35"/>
  <c r="D10" i="35"/>
  <c r="N9" i="35"/>
  <c r="O9" i="35"/>
  <c r="N8" i="35"/>
  <c r="O8" i="35"/>
  <c r="N7" i="35"/>
  <c r="O7" i="35"/>
  <c r="N6" i="35"/>
  <c r="O6" i="35" s="1"/>
  <c r="M5" i="35"/>
  <c r="M33" i="35" s="1"/>
  <c r="L5" i="35"/>
  <c r="K5" i="35"/>
  <c r="J5" i="35"/>
  <c r="I5" i="35"/>
  <c r="I33" i="35" s="1"/>
  <c r="H5" i="35"/>
  <c r="H33" i="35" s="1"/>
  <c r="G5" i="35"/>
  <c r="N5" i="35" s="1"/>
  <c r="O5" i="35" s="1"/>
  <c r="G33" i="35"/>
  <c r="F5" i="35"/>
  <c r="F33" i="35" s="1"/>
  <c r="E5" i="35"/>
  <c r="D5" i="35"/>
  <c r="N32" i="34"/>
  <c r="O32" i="34"/>
  <c r="M31" i="34"/>
  <c r="L31" i="34"/>
  <c r="K31" i="34"/>
  <c r="J31" i="34"/>
  <c r="I31" i="34"/>
  <c r="I33" i="34" s="1"/>
  <c r="H31" i="34"/>
  <c r="N31" i="34" s="1"/>
  <c r="O31" i="34" s="1"/>
  <c r="G31" i="34"/>
  <c r="F31" i="34"/>
  <c r="E31" i="34"/>
  <c r="D31" i="34"/>
  <c r="N30" i="34"/>
  <c r="O30" i="34"/>
  <c r="N29" i="34"/>
  <c r="O29" i="34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/>
  <c r="O26" i="34"/>
  <c r="N25" i="34"/>
  <c r="O25" i="34" s="1"/>
  <c r="M24" i="34"/>
  <c r="L24" i="34"/>
  <c r="K24" i="34"/>
  <c r="J24" i="34"/>
  <c r="I24" i="34"/>
  <c r="H24" i="34"/>
  <c r="G24" i="34"/>
  <c r="G33" i="34" s="1"/>
  <c r="F24" i="34"/>
  <c r="F33" i="34" s="1"/>
  <c r="E24" i="34"/>
  <c r="N24" i="34" s="1"/>
  <c r="O24" i="34" s="1"/>
  <c r="D24" i="34"/>
  <c r="N23" i="34"/>
  <c r="O23" i="34"/>
  <c r="N22" i="34"/>
  <c r="O22" i="34"/>
  <c r="N21" i="34"/>
  <c r="O21" i="34"/>
  <c r="M20" i="34"/>
  <c r="M33" i="34" s="1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/>
  <c r="N18" i="34"/>
  <c r="O18" i="34" s="1"/>
  <c r="N17" i="34"/>
  <c r="O17" i="34" s="1"/>
  <c r="N16" i="34"/>
  <c r="O16" i="34"/>
  <c r="N15" i="34"/>
  <c r="O15" i="34"/>
  <c r="M14" i="34"/>
  <c r="L14" i="34"/>
  <c r="K14" i="34"/>
  <c r="J14" i="34"/>
  <c r="J33" i="34" s="1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/>
  <c r="N11" i="34"/>
  <c r="O11" i="34" s="1"/>
  <c r="M10" i="34"/>
  <c r="L10" i="34"/>
  <c r="K10" i="34"/>
  <c r="J10" i="34"/>
  <c r="I10" i="34"/>
  <c r="H10" i="34"/>
  <c r="G10" i="34"/>
  <c r="F10" i="34"/>
  <c r="E10" i="34"/>
  <c r="E33" i="34" s="1"/>
  <c r="D10" i="34"/>
  <c r="N10" i="34" s="1"/>
  <c r="O10" i="34" s="1"/>
  <c r="N9" i="34"/>
  <c r="O9" i="34" s="1"/>
  <c r="N8" i="34"/>
  <c r="O8" i="34" s="1"/>
  <c r="N7" i="34"/>
  <c r="O7" i="34" s="1"/>
  <c r="N6" i="34"/>
  <c r="O6" i="34" s="1"/>
  <c r="M5" i="34"/>
  <c r="L5" i="34"/>
  <c r="L33" i="34" s="1"/>
  <c r="K5" i="34"/>
  <c r="K33" i="34"/>
  <c r="J5" i="34"/>
  <c r="I5" i="34"/>
  <c r="H5" i="34"/>
  <c r="N5" i="34" s="1"/>
  <c r="O5" i="34" s="1"/>
  <c r="G5" i="34"/>
  <c r="F5" i="34"/>
  <c r="E5" i="34"/>
  <c r="D5" i="34"/>
  <c r="E31" i="33"/>
  <c r="N31" i="33" s="1"/>
  <c r="O31" i="33" s="1"/>
  <c r="F31" i="33"/>
  <c r="G31" i="33"/>
  <c r="H31" i="33"/>
  <c r="I31" i="33"/>
  <c r="J31" i="33"/>
  <c r="K31" i="33"/>
  <c r="L31" i="33"/>
  <c r="M31" i="33"/>
  <c r="D31" i="33"/>
  <c r="E26" i="33"/>
  <c r="F26" i="33"/>
  <c r="G26" i="33"/>
  <c r="N26" i="33" s="1"/>
  <c r="O26" i="33" s="1"/>
  <c r="H26" i="33"/>
  <c r="I26" i="33"/>
  <c r="J26" i="33"/>
  <c r="K26" i="33"/>
  <c r="L26" i="33"/>
  <c r="M26" i="33"/>
  <c r="E24" i="33"/>
  <c r="F24" i="33"/>
  <c r="G24" i="33"/>
  <c r="H24" i="33"/>
  <c r="I24" i="33"/>
  <c r="I33" i="33" s="1"/>
  <c r="J24" i="33"/>
  <c r="K24" i="33"/>
  <c r="L24" i="33"/>
  <c r="M24" i="33"/>
  <c r="E20" i="33"/>
  <c r="F20" i="33"/>
  <c r="G20" i="33"/>
  <c r="H20" i="33"/>
  <c r="I20" i="33"/>
  <c r="J20" i="33"/>
  <c r="K20" i="33"/>
  <c r="K33" i="33" s="1"/>
  <c r="L20" i="33"/>
  <c r="L33" i="33" s="1"/>
  <c r="M20" i="33"/>
  <c r="E14" i="33"/>
  <c r="F14" i="33"/>
  <c r="G14" i="33"/>
  <c r="H14" i="33"/>
  <c r="I14" i="33"/>
  <c r="J14" i="33"/>
  <c r="K14" i="33"/>
  <c r="L14" i="33"/>
  <c r="M14" i="33"/>
  <c r="N14" i="33" s="1"/>
  <c r="O14" i="33" s="1"/>
  <c r="E10" i="33"/>
  <c r="F10" i="33"/>
  <c r="G10" i="33"/>
  <c r="H10" i="33"/>
  <c r="I10" i="33"/>
  <c r="J10" i="33"/>
  <c r="K10" i="33"/>
  <c r="L10" i="33"/>
  <c r="M10" i="33"/>
  <c r="E5" i="33"/>
  <c r="E33" i="33" s="1"/>
  <c r="F5" i="33"/>
  <c r="F33" i="33" s="1"/>
  <c r="G5" i="33"/>
  <c r="G33" i="33" s="1"/>
  <c r="H5" i="33"/>
  <c r="H33" i="33" s="1"/>
  <c r="I5" i="33"/>
  <c r="J5" i="33"/>
  <c r="J33" i="33" s="1"/>
  <c r="K5" i="33"/>
  <c r="L5" i="33"/>
  <c r="M5" i="33"/>
  <c r="M33" i="33" s="1"/>
  <c r="D26" i="33"/>
  <c r="D20" i="33"/>
  <c r="D33" i="33" s="1"/>
  <c r="N20" i="33"/>
  <c r="O20" i="33" s="1"/>
  <c r="D14" i="33"/>
  <c r="D10" i="33"/>
  <c r="N10" i="33" s="1"/>
  <c r="O10" i="33" s="1"/>
  <c r="D5" i="33"/>
  <c r="N32" i="33"/>
  <c r="O32" i="33" s="1"/>
  <c r="N27" i="33"/>
  <c r="O27" i="33"/>
  <c r="N28" i="33"/>
  <c r="O28" i="33" s="1"/>
  <c r="N29" i="33"/>
  <c r="O29" i="33"/>
  <c r="N30" i="33"/>
  <c r="D24" i="33"/>
  <c r="N25" i="33"/>
  <c r="O25" i="33" s="1"/>
  <c r="N22" i="33"/>
  <c r="O22" i="33" s="1"/>
  <c r="N23" i="33"/>
  <c r="O23" i="33"/>
  <c r="N21" i="33"/>
  <c r="O21" i="33" s="1"/>
  <c r="O30" i="33"/>
  <c r="N12" i="33"/>
  <c r="O12" i="33" s="1"/>
  <c r="N13" i="33"/>
  <c r="O13" i="33"/>
  <c r="N6" i="33"/>
  <c r="O6" i="33" s="1"/>
  <c r="N7" i="33"/>
  <c r="O7" i="33"/>
  <c r="N8" i="33"/>
  <c r="O8" i="33" s="1"/>
  <c r="N9" i="33"/>
  <c r="O9" i="33"/>
  <c r="N16" i="33"/>
  <c r="O16" i="33" s="1"/>
  <c r="N17" i="33"/>
  <c r="O17" i="33"/>
  <c r="N18" i="33"/>
  <c r="O18" i="33" s="1"/>
  <c r="N19" i="33"/>
  <c r="O19" i="33"/>
  <c r="N15" i="33"/>
  <c r="O15" i="33" s="1"/>
  <c r="N11" i="33"/>
  <c r="O11" i="33"/>
  <c r="D33" i="35"/>
  <c r="N5" i="40"/>
  <c r="O5" i="40"/>
  <c r="E33" i="37"/>
  <c r="I33" i="37"/>
  <c r="E31" i="39"/>
  <c r="K33" i="35"/>
  <c r="K31" i="39"/>
  <c r="E33" i="35"/>
  <c r="H31" i="38"/>
  <c r="N24" i="41"/>
  <c r="O24" i="41" s="1"/>
  <c r="N24" i="42"/>
  <c r="O24" i="42" s="1"/>
  <c r="N23" i="43"/>
  <c r="O23" i="43" s="1"/>
  <c r="N30" i="44"/>
  <c r="O30" i="44" s="1"/>
  <c r="N5" i="45"/>
  <c r="O5" i="45" s="1"/>
  <c r="N11" i="46"/>
  <c r="O11" i="46" s="1"/>
  <c r="O21" i="47"/>
  <c r="P21" i="47" s="1"/>
  <c r="O35" i="48" l="1"/>
  <c r="P35" i="48" s="1"/>
  <c r="N32" i="46"/>
  <c r="O32" i="46" s="1"/>
  <c r="N33" i="37"/>
  <c r="O33" i="37" s="1"/>
  <c r="N31" i="38"/>
  <c r="O31" i="38" s="1"/>
  <c r="N30" i="40"/>
  <c r="O30" i="40" s="1"/>
  <c r="N31" i="36"/>
  <c r="O31" i="36" s="1"/>
  <c r="N33" i="33"/>
  <c r="O33" i="33" s="1"/>
  <c r="N31" i="41"/>
  <c r="O31" i="41" s="1"/>
  <c r="N31" i="42"/>
  <c r="O31" i="42" s="1"/>
  <c r="N34" i="44"/>
  <c r="O34" i="44" s="1"/>
  <c r="N33" i="35"/>
  <c r="O33" i="35" s="1"/>
  <c r="N14" i="46"/>
  <c r="O14" i="46" s="1"/>
  <c r="N5" i="44"/>
  <c r="O5" i="44" s="1"/>
  <c r="N5" i="38"/>
  <c r="O5" i="38" s="1"/>
  <c r="H33" i="34"/>
  <c r="D31" i="39"/>
  <c r="N31" i="39" s="1"/>
  <c r="O31" i="39" s="1"/>
  <c r="E32" i="46"/>
  <c r="D31" i="47"/>
  <c r="N10" i="40"/>
  <c r="O10" i="40" s="1"/>
  <c r="N5" i="36"/>
  <c r="O5" i="36" s="1"/>
  <c r="N29" i="38"/>
  <c r="O29" i="38" s="1"/>
  <c r="D30" i="43"/>
  <c r="N30" i="43" s="1"/>
  <c r="O30" i="43" s="1"/>
  <c r="M31" i="47"/>
  <c r="N5" i="41"/>
  <c r="O5" i="41" s="1"/>
  <c r="N14" i="40"/>
  <c r="O14" i="40" s="1"/>
  <c r="N5" i="42"/>
  <c r="O5" i="42" s="1"/>
  <c r="N14" i="37"/>
  <c r="O14" i="37" s="1"/>
  <c r="N20" i="40"/>
  <c r="O20" i="40" s="1"/>
  <c r="N5" i="33"/>
  <c r="O5" i="33" s="1"/>
  <c r="N24" i="33"/>
  <c r="O24" i="33" s="1"/>
  <c r="G31" i="39"/>
  <c r="D33" i="34"/>
  <c r="F31" i="38"/>
  <c r="N33" i="34" l="1"/>
  <c r="O33" i="34" s="1"/>
  <c r="O31" i="47"/>
  <c r="P31" i="47" s="1"/>
</calcChain>
</file>

<file path=xl/sharedStrings.xml><?xml version="1.0" encoding="utf-8"?>
<sst xmlns="http://schemas.openxmlformats.org/spreadsheetml/2006/main" count="768" uniqueCount="100">
  <si>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</si>
  <si>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</si>
  <si>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</si>
  <si>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</si>
  <si>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</si>
  <si>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</si>
  <si>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</si>
  <si>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</si>
  <si>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</si>
  <si>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</si>
  <si>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</si>
  <si>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</si>
  <si>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</si>
  <si>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</si>
  <si>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</si>
  <si>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</si>
  <si>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</si>
  <si>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</si>
  <si>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</si>
  <si>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</si>
  <si>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</si>
  <si>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</si>
  <si>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</si>
  <si>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</si>
  <si>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</si>
  <si>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</si>
  <si>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</si>
  <si>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</si>
  <si>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</si>
  <si>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</si>
  <si>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</si>
  <si>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</si>
  <si>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</si>
  <si>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</si>
  <si>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</si>
  <si>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Airports</t>
  </si>
  <si>
    <t>Other Transportation Systems / Services</t>
  </si>
  <si>
    <t>Economic Environment</t>
  </si>
  <si>
    <t>Housing and Urban Development</t>
  </si>
  <si>
    <t>Culture / Recreation</t>
  </si>
  <si>
    <t>Parks and Recreation</t>
  </si>
  <si>
    <t>Cultural Services</t>
  </si>
  <si>
    <t>Special Events</t>
  </si>
  <si>
    <t>Other Culture / Recreation</t>
  </si>
  <si>
    <t>Inter-Fund Group Transfers Out</t>
  </si>
  <si>
    <t>Other Uses and Non-Operating</t>
  </si>
  <si>
    <t>2009 Municipal Population:</t>
  </si>
  <si>
    <t>DeFuniak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</si>
  <si>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</si>
  <si>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</si>
  <si>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</si>
  <si>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</si>
  <si>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</si>
  <si>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</si>
  <si>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</si>
  <si>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</si>
  <si>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</si>
  <si>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</si>
  <si>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Special Recreation Facilities</t>
  </si>
  <si>
    <t>2013 Municipal Population:</t>
  </si>
  <si>
    <t>Local Fiscal Year Ended September 30, 2014</t>
  </si>
  <si>
    <t>Comprehensive Planning</t>
  </si>
  <si>
    <t>Other General Government</t>
  </si>
  <si>
    <t>Garbage / Solid Waste</t>
  </si>
  <si>
    <t>Road / Street Facilities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</si>
  <si>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</si>
  <si>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</si>
  <si>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</si>
  <si>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</si>
  <si>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</si>
  <si>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</si>
  <si>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</si>
  <si>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</si>
  <si>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</si>
  <si>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</si>
  <si>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</si>
  <si>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</si>
  <si>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</si>
  <si>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</si>
  <si>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Legislative</t>
  </si>
  <si>
    <t>Non-Court Information Systems</t>
  </si>
  <si>
    <t>Special Facilities</t>
  </si>
  <si>
    <t>Other Non-Operating Disbursements</t>
  </si>
  <si>
    <t>Non-Operating Interest Expense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</si>
  <si>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</si>
  <si>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</si>
  <si>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</si>
  <si>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</si>
  <si>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</si>
  <si>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</si>
  <si>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</si>
  <si>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</si>
  <si>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</si>
  <si>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</si>
  <si>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</si>
  <si>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</si>
  <si>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Legal Counsel</t>
  </si>
  <si>
    <t>Other Economic Environment</t>
  </si>
  <si>
    <t>Libraries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</si>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</sst>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5361226</v>
      </c>
      <c r="E5" s="26">
        <f>SUM(E6:E12)</f>
        <v>7509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5368735</v>
      </c>
      <c r="P5" s="32">
        <f>(O5/P$37)</f>
        <v>903.06728343145505</v>
      </c>
      <c r="Q5" s="6"/>
    </row>
    <row r="6" spans="1:134">
      <c r="A6" s="12"/>
      <c r="B6" s="44">
        <v>511</v>
      </c>
      <c r="C6" s="20" t="s">
        <v>79</v>
      </c>
      <c r="D6" s="46">
        <v>273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273</v>
      </c>
      <c r="P6" s="47">
        <f>(O6/P$37)</f>
        <v>4.592094196804037E-2</v>
      </c>
      <c r="Q6" s="9"/>
    </row>
    <row r="7" spans="1:134">
      <c r="A7" s="12"/>
      <c r="B7" s="44">
        <v>512</v>
      </c>
      <c r="C7" s="20" t="s">
        <v>19</v>
      </c>
      <c r="D7" s="46">
        <v>199855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199855</v>
      </c>
      <c r="P7" s="47">
        <f>(O7/P$37)</f>
        <v>33.617325483599664</v>
      </c>
      <c r="Q7" s="9"/>
    </row>
    <row r="8" spans="1:134">
      <c r="A8" s="12"/>
      <c r="B8" s="44">
        <v>513</v>
      </c>
      <c r="C8" s="20" t="s">
        <v>20</v>
      </c>
      <c r="D8" s="46">
        <v>3570723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3570723</v>
      </c>
      <c r="P8" s="47">
        <f>(O8/P$37)</f>
        <v>600.62624053826744</v>
      </c>
      <c r="Q8" s="9"/>
    </row>
    <row r="9" spans="1:134">
      <c r="A9" s="12"/>
      <c r="B9" s="44">
        <v>514</v>
      </c>
      <c r="C9" s="20" t="s">
        <v>96</v>
      </c>
      <c r="D9" s="46">
        <v>188401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188401</v>
      </c>
      <c r="P9" s="47">
        <f>(O9/P$37)</f>
        <v>31.690664423885618</v>
      </c>
      <c r="Q9" s="9"/>
    </row>
    <row r="10" spans="1:134">
      <c r="A10" s="12"/>
      <c r="B10" s="44">
        <v>515</v>
      </c>
      <c r="C10" s="20" t="s">
        <v>61</v>
      </c>
      <c r="D10" s="46">
        <v>276302</v>
      </c>
      <c r="E10" s="46">
        <v>7509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283811</v>
      </c>
      <c r="P10" s="47">
        <f>(O10/P$37)</f>
        <v>47.739444911690498</v>
      </c>
      <c r="Q10" s="9"/>
    </row>
    <row r="11" spans="1:134">
      <c r="A11" s="12"/>
      <c r="B11" s="44">
        <v>516</v>
      </c>
      <c r="C11" s="20" t="s">
        <v>80</v>
      </c>
      <c r="D11" s="46">
        <v>435200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435200</v>
      </c>
      <c r="P11" s="47">
        <f>(O11/P$37)</f>
        <v>73.204373423044572</v>
      </c>
      <c r="Q11" s="9"/>
    </row>
    <row r="12" spans="1:134">
      <c r="A12" s="12"/>
      <c r="B12" s="44">
        <v>519</v>
      </c>
      <c r="C12" s="20" t="s">
        <v>22</v>
      </c>
      <c r="D12" s="46">
        <v>690472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690472</v>
      </c>
      <c r="P12" s="47">
        <f>(O12/P$37)</f>
        <v>116.14331370899916</v>
      </c>
      <c r="Q12" s="9"/>
    </row>
    <row r="13" spans="1:134" ht="15.75">
      <c r="A13" s="28" t="s">
        <v>23</v>
      </c>
      <c r="B13" s="29"/>
      <c r="C13" s="30"/>
      <c r="D13" s="31">
        <f>SUM(D14:D15)</f>
        <v>4517005</v>
      </c>
      <c r="E13" s="31">
        <f>SUM(E14:E15)</f>
        <v>0</v>
      </c>
      <c r="F13" s="31">
        <f>SUM(F14:F15)</f>
        <v>0</v>
      </c>
      <c r="G13" s="31">
        <f>SUM(G14:G15)</f>
        <v>0</v>
      </c>
      <c r="H13" s="31">
        <f>SUM(H14:H15)</f>
        <v>0</v>
      </c>
      <c r="I13" s="31">
        <f>SUM(I14:I15)</f>
        <v>0</v>
      </c>
      <c r="J13" s="31">
        <f>SUM(J14:J15)</f>
        <v>0</v>
      </c>
      <c r="K13" s="31">
        <f>SUM(K14:K15)</f>
        <v>0</v>
      </c>
      <c r="L13" s="31">
        <f>SUM(L14:L15)</f>
        <v>0</v>
      </c>
      <c r="M13" s="31">
        <f>SUM(M14:M15)</f>
        <v>0</v>
      </c>
      <c r="N13" s="31">
        <f>SUM(N14:N15)</f>
        <v>0</v>
      </c>
      <c r="O13" s="42">
        <f>SUM(D13:N13)</f>
        <v>4517005</v>
      </c>
      <c r="P13" s="43">
        <f>(O13/P$37)</f>
        <v>759.79899074852813</v>
      </c>
      <c r="Q13" s="10"/>
    </row>
    <row r="14" spans="1:134">
      <c r="A14" s="12"/>
      <c r="B14" s="44">
        <v>521</v>
      </c>
      <c r="C14" s="20" t="s">
        <v>24</v>
      </c>
      <c r="D14" s="46">
        <v>2931706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2931706</v>
      </c>
      <c r="P14" s="47">
        <f>(O14/P$37)</f>
        <v>493.13809924306139</v>
      </c>
      <c r="Q14" s="9"/>
    </row>
    <row r="15" spans="1:134">
      <c r="A15" s="12"/>
      <c r="B15" s="44">
        <v>522</v>
      </c>
      <c r="C15" s="20" t="s">
        <v>25</v>
      </c>
      <c r="D15" s="46">
        <v>1585299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1">SUM(D15:N15)</f>
        <v>1585299</v>
      </c>
      <c r="P15" s="47">
        <f>(O15/P$37)</f>
        <v>266.66089150546679</v>
      </c>
      <c r="Q15" s="9"/>
    </row>
    <row r="16" spans="1:134" ht="15.75">
      <c r="A16" s="28" t="s">
        <v>27</v>
      </c>
      <c r="B16" s="29"/>
      <c r="C16" s="30"/>
      <c r="D16" s="31">
        <f>SUM(D17:D21)</f>
        <v>0</v>
      </c>
      <c r="E16" s="31">
        <f>SUM(E17:E21)</f>
        <v>141993</v>
      </c>
      <c r="F16" s="31">
        <f>SUM(F17:F21)</f>
        <v>0</v>
      </c>
      <c r="G16" s="31">
        <f>SUM(G17:G21)</f>
        <v>0</v>
      </c>
      <c r="H16" s="31">
        <f>SUM(H17:H21)</f>
        <v>0</v>
      </c>
      <c r="I16" s="31">
        <f>SUM(I17:I21)</f>
        <v>8148627</v>
      </c>
      <c r="J16" s="31">
        <f>SUM(J17:J21)</f>
        <v>0</v>
      </c>
      <c r="K16" s="31">
        <f>SUM(K17:K21)</f>
        <v>0</v>
      </c>
      <c r="L16" s="31">
        <f>SUM(L17:L21)</f>
        <v>0</v>
      </c>
      <c r="M16" s="31">
        <f>SUM(M17:M21)</f>
        <v>0</v>
      </c>
      <c r="N16" s="31">
        <f>SUM(N17:N21)</f>
        <v>0</v>
      </c>
      <c r="O16" s="42">
        <f>SUM(D16:N16)</f>
        <v>8290620</v>
      </c>
      <c r="P16" s="43">
        <f>(O16/P$37)</f>
        <v>1394.5534062237175</v>
      </c>
      <c r="Q16" s="10"/>
    </row>
    <row r="17" spans="1:17">
      <c r="A17" s="12"/>
      <c r="B17" s="44">
        <v>532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1193468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1193468</v>
      </c>
      <c r="P17" s="47">
        <f>(O17/P$37)</f>
        <v>200.75155592935241</v>
      </c>
      <c r="Q17" s="9"/>
    </row>
    <row r="18" spans="1:17">
      <c r="A18" s="12"/>
      <c r="B18" s="44">
        <v>533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2475994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2" si="2">SUM(D18:N18)</f>
        <v>2475994</v>
      </c>
      <c r="P18" s="47">
        <f>(O18/P$37)</f>
        <v>416.48343145500422</v>
      </c>
      <c r="Q18" s="9"/>
    </row>
    <row r="19" spans="1:17">
      <c r="A19" s="12"/>
      <c r="B19" s="44">
        <v>534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2237753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2237753</v>
      </c>
      <c r="P19" s="47">
        <f>(O19/P$37)</f>
        <v>376.40925147182509</v>
      </c>
      <c r="Q19" s="9"/>
    </row>
    <row r="20" spans="1:17">
      <c r="A20" s="12"/>
      <c r="B20" s="44">
        <v>535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2241412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2241412</v>
      </c>
      <c r="P20" s="47">
        <f>(O20/P$37)</f>
        <v>377.02472666105973</v>
      </c>
      <c r="Q20" s="9"/>
    </row>
    <row r="21" spans="1:17">
      <c r="A21" s="12"/>
      <c r="B21" s="44">
        <v>539</v>
      </c>
      <c r="C21" s="20" t="s">
        <v>32</v>
      </c>
      <c r="D21" s="46">
        <v>0</v>
      </c>
      <c r="E21" s="46">
        <v>141993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141993</v>
      </c>
      <c r="P21" s="47">
        <f>(O21/P$37)</f>
        <v>23.884440706476031</v>
      </c>
      <c r="Q21" s="9"/>
    </row>
    <row r="22" spans="1:17" ht="15.75">
      <c r="A22" s="28" t="s">
        <v>33</v>
      </c>
      <c r="B22" s="29"/>
      <c r="C22" s="30"/>
      <c r="D22" s="31">
        <f>SUM(D23:D25)</f>
        <v>3951060</v>
      </c>
      <c r="E22" s="31">
        <f>SUM(E23:E25)</f>
        <v>0</v>
      </c>
      <c r="F22" s="31">
        <f>SUM(F23:F25)</f>
        <v>0</v>
      </c>
      <c r="G22" s="31">
        <f>SUM(G23:G25)</f>
        <v>0</v>
      </c>
      <c r="H22" s="31">
        <f>SUM(H23:H25)</f>
        <v>0</v>
      </c>
      <c r="I22" s="31">
        <f>SUM(I23:I25)</f>
        <v>0</v>
      </c>
      <c r="J22" s="31">
        <f>SUM(J23:J25)</f>
        <v>0</v>
      </c>
      <c r="K22" s="31">
        <f>SUM(K23:K25)</f>
        <v>0</v>
      </c>
      <c r="L22" s="31">
        <f>SUM(L23:L25)</f>
        <v>0</v>
      </c>
      <c r="M22" s="31">
        <f>SUM(M23:M25)</f>
        <v>0</v>
      </c>
      <c r="N22" s="31">
        <f>SUM(N23:N25)</f>
        <v>0</v>
      </c>
      <c r="O22" s="31">
        <f t="shared" si="2"/>
        <v>3951060</v>
      </c>
      <c r="P22" s="43">
        <f>(O22/P$37)</f>
        <v>664.60218671152234</v>
      </c>
      <c r="Q22" s="10"/>
    </row>
    <row r="23" spans="1:17">
      <c r="A23" s="12"/>
      <c r="B23" s="44">
        <v>541</v>
      </c>
      <c r="C23" s="20" t="s">
        <v>34</v>
      </c>
      <c r="D23" s="46">
        <v>1432789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1432789</v>
      </c>
      <c r="P23" s="47">
        <f>(O23/P$37)</f>
        <v>241.00740117746005</v>
      </c>
      <c r="Q23" s="9"/>
    </row>
    <row r="24" spans="1:17">
      <c r="A24" s="12"/>
      <c r="B24" s="44">
        <v>542</v>
      </c>
      <c r="C24" s="20" t="s">
        <v>35</v>
      </c>
      <c r="D24" s="46">
        <v>2382012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2382012</v>
      </c>
      <c r="P24" s="47">
        <f>(O24/P$37)</f>
        <v>400.67485281749367</v>
      </c>
      <c r="Q24" s="9"/>
    </row>
    <row r="25" spans="1:17">
      <c r="A25" s="12"/>
      <c r="B25" s="44">
        <v>549</v>
      </c>
      <c r="C25" s="20" t="s">
        <v>36</v>
      </c>
      <c r="D25" s="46">
        <v>136259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136259</v>
      </c>
      <c r="P25" s="47">
        <f>(O25/P$37)</f>
        <v>22.919932716568546</v>
      </c>
      <c r="Q25" s="9"/>
    </row>
    <row r="26" spans="1:17" ht="15.75">
      <c r="A26" s="28" t="s">
        <v>37</v>
      </c>
      <c r="B26" s="29"/>
      <c r="C26" s="30"/>
      <c r="D26" s="31">
        <f>SUM(D27:D27)</f>
        <v>0</v>
      </c>
      <c r="E26" s="31">
        <f>SUM(E27:E27)</f>
        <v>11260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11260</v>
      </c>
      <c r="P26" s="43">
        <f>(O26/P$37)</f>
        <v>1.8940285954583684</v>
      </c>
      <c r="Q26" s="10"/>
    </row>
    <row r="27" spans="1:17">
      <c r="A27" s="13"/>
      <c r="B27" s="45">
        <v>559</v>
      </c>
      <c r="C27" s="21" t="s">
        <v>97</v>
      </c>
      <c r="D27" s="46">
        <v>0</v>
      </c>
      <c r="E27" s="46">
        <v>11260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11260</v>
      </c>
      <c r="P27" s="47">
        <f>(O27/P$37)</f>
        <v>1.8940285954583684</v>
      </c>
      <c r="Q27" s="9"/>
    </row>
    <row r="28" spans="1:17" ht="15.75">
      <c r="A28" s="28" t="s">
        <v>39</v>
      </c>
      <c r="B28" s="29"/>
      <c r="C28" s="30"/>
      <c r="D28" s="31">
        <f>SUM(D29:D32)</f>
        <v>1054476</v>
      </c>
      <c r="E28" s="31">
        <f>SUM(E29:E32)</f>
        <v>122802</v>
      </c>
      <c r="F28" s="31">
        <f>SUM(F29:F32)</f>
        <v>0</v>
      </c>
      <c r="G28" s="31">
        <f>SUM(G29:G32)</f>
        <v>0</v>
      </c>
      <c r="H28" s="31">
        <f>SUM(H29:H32)</f>
        <v>0</v>
      </c>
      <c r="I28" s="31">
        <f>SUM(I29:I32)</f>
        <v>0</v>
      </c>
      <c r="J28" s="31">
        <f>SUM(J29:J32)</f>
        <v>0</v>
      </c>
      <c r="K28" s="31">
        <f>SUM(K29:K32)</f>
        <v>0</v>
      </c>
      <c r="L28" s="31">
        <f>SUM(L29:L32)</f>
        <v>0</v>
      </c>
      <c r="M28" s="31">
        <f>SUM(M29:M32)</f>
        <v>0</v>
      </c>
      <c r="N28" s="31">
        <f>SUM(N29:N32)</f>
        <v>0</v>
      </c>
      <c r="O28" s="31">
        <f>SUM(D28:N28)</f>
        <v>1177278</v>
      </c>
      <c r="P28" s="43">
        <f>(O28/P$37)</f>
        <v>198.0282590412111</v>
      </c>
      <c r="Q28" s="9"/>
    </row>
    <row r="29" spans="1:17">
      <c r="A29" s="12"/>
      <c r="B29" s="44">
        <v>571</v>
      </c>
      <c r="C29" s="20" t="s">
        <v>98</v>
      </c>
      <c r="D29" s="46">
        <v>4000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4000</v>
      </c>
      <c r="P29" s="47">
        <f>(O29/P$37)</f>
        <v>0.67283431455004206</v>
      </c>
      <c r="Q29" s="9"/>
    </row>
    <row r="30" spans="1:17">
      <c r="A30" s="12"/>
      <c r="B30" s="44">
        <v>572</v>
      </c>
      <c r="C30" s="20" t="s">
        <v>40</v>
      </c>
      <c r="D30" s="46">
        <v>199012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199012</v>
      </c>
      <c r="P30" s="47">
        <f>(O30/P$37)</f>
        <v>33.47552565180824</v>
      </c>
      <c r="Q30" s="9"/>
    </row>
    <row r="31" spans="1:17">
      <c r="A31" s="12"/>
      <c r="B31" s="44">
        <v>574</v>
      </c>
      <c r="C31" s="20" t="s">
        <v>42</v>
      </c>
      <c r="D31" s="46">
        <v>0</v>
      </c>
      <c r="E31" s="46">
        <v>122802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122802</v>
      </c>
      <c r="P31" s="47">
        <f>(O31/P$37)</f>
        <v>20.656349873843567</v>
      </c>
      <c r="Q31" s="9"/>
    </row>
    <row r="32" spans="1:17">
      <c r="A32" s="12"/>
      <c r="B32" s="44">
        <v>579</v>
      </c>
      <c r="C32" s="20" t="s">
        <v>43</v>
      </c>
      <c r="D32" s="46">
        <v>851464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851464</v>
      </c>
      <c r="P32" s="47">
        <f>(O32/P$37)</f>
        <v>143.22354920100926</v>
      </c>
      <c r="Q32" s="9"/>
    </row>
    <row r="33" spans="1:120" ht="15.75">
      <c r="A33" s="28" t="s">
        <v>45</v>
      </c>
      <c r="B33" s="29"/>
      <c r="C33" s="30"/>
      <c r="D33" s="31">
        <f>SUM(D34:D34)</f>
        <v>0</v>
      </c>
      <c r="E33" s="31">
        <f>SUM(E34:E34)</f>
        <v>0</v>
      </c>
      <c r="F33" s="31">
        <f>SUM(F34:F34)</f>
        <v>0</v>
      </c>
      <c r="G33" s="31">
        <f>SUM(G34:G34)</f>
        <v>0</v>
      </c>
      <c r="H33" s="31">
        <f>SUM(H34:H34)</f>
        <v>0</v>
      </c>
      <c r="I33" s="31">
        <f>SUM(I34:I34)</f>
        <v>943302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>SUM(D33:N33)</f>
        <v>943302</v>
      </c>
      <c r="P33" s="43">
        <f>(O33/P$37)</f>
        <v>158.67148864592093</v>
      </c>
      <c r="Q33" s="9"/>
    </row>
    <row r="34" spans="1:120" ht="15.75" thickBot="1">
      <c r="A34" s="12"/>
      <c r="B34" s="44">
        <v>581</v>
      </c>
      <c r="C34" s="20" t="s">
        <v>93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943302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943302</v>
      </c>
      <c r="P34" s="47">
        <f>(O34/P$37)</f>
        <v>158.67148864592093</v>
      </c>
      <c r="Q34" s="9"/>
    </row>
    <row r="35" spans="1:120" ht="16.5" thickBot="1">
      <c r="A35" s="14" t="s">
        <v>10</v>
      </c>
      <c r="B35" s="23"/>
      <c r="C35" s="22"/>
      <c r="D35" s="15">
        <f>SUM(D5,D13,D16,D22,D26,D28,D33)</f>
        <v>14883767</v>
      </c>
      <c r="E35" s="15">
        <f t="shared" ref="E35:N35" si="3">SUM(E5,E13,E16,E22,E26,E28,E33)</f>
        <v>283564</v>
      </c>
      <c r="F35" s="15">
        <f t="shared" si="3"/>
        <v>0</v>
      </c>
      <c r="G35" s="15">
        <f t="shared" si="3"/>
        <v>0</v>
      </c>
      <c r="H35" s="15">
        <f t="shared" si="3"/>
        <v>0</v>
      </c>
      <c r="I35" s="15">
        <f t="shared" si="3"/>
        <v>9091929</v>
      </c>
      <c r="J35" s="15">
        <f t="shared" si="3"/>
        <v>0</v>
      </c>
      <c r="K35" s="15">
        <f t="shared" si="3"/>
        <v>0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>SUM(D35:N35)</f>
        <v>24259260</v>
      </c>
      <c r="P35" s="37">
        <f>(O35/P$37)</f>
        <v>4080.6156433978131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99</v>
      </c>
      <c r="N37" s="93"/>
      <c r="O37" s="93"/>
      <c r="P37" s="41">
        <v>5945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1212388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1212388</v>
      </c>
      <c r="O5" s="32">
        <f t="shared" ref="O5:O31" si="2">(N5/O$33)</f>
        <v>226.99644261374274</v>
      </c>
      <c r="P5" s="6"/>
    </row>
    <row r="6" spans="1:133">
      <c r="A6" s="12"/>
      <c r="B6" s="44">
        <v>512</v>
      </c>
      <c r="C6" s="20" t="s">
        <v>19</v>
      </c>
      <c r="D6" s="46">
        <v>68554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68554</v>
      </c>
      <c r="O6" s="47">
        <f t="shared" si="2"/>
        <v>12.835424077888035</v>
      </c>
      <c r="P6" s="9"/>
    </row>
    <row r="7" spans="1:133">
      <c r="A7" s="12"/>
      <c r="B7" s="44">
        <v>513</v>
      </c>
      <c r="C7" s="20" t="s">
        <v>20</v>
      </c>
      <c r="D7" s="46">
        <v>304790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304790</v>
      </c>
      <c r="O7" s="47">
        <f t="shared" si="2"/>
        <v>57.066092492042692</v>
      </c>
      <c r="P7" s="9"/>
    </row>
    <row r="8" spans="1:133">
      <c r="A8" s="12"/>
      <c r="B8" s="44">
        <v>517</v>
      </c>
      <c r="C8" s="20" t="s">
        <v>21</v>
      </c>
      <c r="D8" s="46">
        <v>101700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101700</v>
      </c>
      <c r="O8" s="47">
        <f t="shared" si="2"/>
        <v>19.041378019097547</v>
      </c>
      <c r="P8" s="9"/>
    </row>
    <row r="9" spans="1:133">
      <c r="A9" s="12"/>
      <c r="B9" s="44">
        <v>519</v>
      </c>
      <c r="C9" s="20" t="s">
        <v>22</v>
      </c>
      <c r="D9" s="46">
        <v>737344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737344</v>
      </c>
      <c r="O9" s="47">
        <f t="shared" si="2"/>
        <v>138.05354802471447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2775101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2775101</v>
      </c>
      <c r="O10" s="43">
        <f t="shared" si="2"/>
        <v>519.58453473132374</v>
      </c>
      <c r="P10" s="10"/>
    </row>
    <row r="11" spans="1:133">
      <c r="A11" s="12"/>
      <c r="B11" s="44">
        <v>521</v>
      </c>
      <c r="C11" s="20" t="s">
        <v>24</v>
      </c>
      <c r="D11" s="46">
        <v>1861471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1861471</v>
      </c>
      <c r="O11" s="47">
        <f t="shared" si="2"/>
        <v>348.52480808837294</v>
      </c>
      <c r="P11" s="9"/>
    </row>
    <row r="12" spans="1:133">
      <c r="A12" s="12"/>
      <c r="B12" s="44">
        <v>522</v>
      </c>
      <c r="C12" s="20" t="s">
        <v>25</v>
      </c>
      <c r="D12" s="46">
        <v>768870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768870</v>
      </c>
      <c r="O12" s="47">
        <f t="shared" si="2"/>
        <v>143.95618797977906</v>
      </c>
      <c r="P12" s="9"/>
    </row>
    <row r="13" spans="1:133">
      <c r="A13" s="12"/>
      <c r="B13" s="44">
        <v>524</v>
      </c>
      <c r="C13" s="20" t="s">
        <v>26</v>
      </c>
      <c r="D13" s="46">
        <v>144760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144760</v>
      </c>
      <c r="O13" s="47">
        <f t="shared" si="2"/>
        <v>27.10353866317169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110197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6956229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7066426</v>
      </c>
      <c r="O14" s="43">
        <f t="shared" si="2"/>
        <v>1323.0529863321476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1161162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1161162</v>
      </c>
      <c r="O15" s="47">
        <f t="shared" si="2"/>
        <v>217.40535480247144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2008802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2008802</v>
      </c>
      <c r="O16" s="47">
        <f t="shared" si="2"/>
        <v>376.109717281408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1995881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1995881</v>
      </c>
      <c r="O17" s="47">
        <f t="shared" si="2"/>
        <v>373.69050739561879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1790384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1790384</v>
      </c>
      <c r="O18" s="47">
        <f t="shared" si="2"/>
        <v>335.21512825313613</v>
      </c>
      <c r="P18" s="9"/>
    </row>
    <row r="19" spans="1:119">
      <c r="A19" s="12"/>
      <c r="B19" s="44">
        <v>539</v>
      </c>
      <c r="C19" s="20" t="s">
        <v>32</v>
      </c>
      <c r="D19" s="46">
        <v>0</v>
      </c>
      <c r="E19" s="46">
        <v>110197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110197</v>
      </c>
      <c r="O19" s="47">
        <f t="shared" si="2"/>
        <v>20.632278599513199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SUM(D21:D23)</f>
        <v>3000976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3000976</v>
      </c>
      <c r="O20" s="43">
        <f t="shared" si="2"/>
        <v>561.8753042501404</v>
      </c>
      <c r="P20" s="10"/>
    </row>
    <row r="21" spans="1:119">
      <c r="A21" s="12"/>
      <c r="B21" s="44">
        <v>541</v>
      </c>
      <c r="C21" s="20" t="s">
        <v>34</v>
      </c>
      <c r="D21" s="46">
        <v>1306773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1306773</v>
      </c>
      <c r="O21" s="47">
        <f t="shared" si="2"/>
        <v>244.66822692379705</v>
      </c>
      <c r="P21" s="9"/>
    </row>
    <row r="22" spans="1:119">
      <c r="A22" s="12"/>
      <c r="B22" s="44">
        <v>542</v>
      </c>
      <c r="C22" s="20" t="s">
        <v>35</v>
      </c>
      <c r="D22" s="46">
        <v>1492913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1492913</v>
      </c>
      <c r="O22" s="47">
        <f t="shared" si="2"/>
        <v>279.51937839355924</v>
      </c>
      <c r="P22" s="9"/>
    </row>
    <row r="23" spans="1:119">
      <c r="A23" s="12"/>
      <c r="B23" s="44">
        <v>549</v>
      </c>
      <c r="C23" s="20" t="s">
        <v>36</v>
      </c>
      <c r="D23" s="46">
        <v>201290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201290</v>
      </c>
      <c r="O23" s="47">
        <f t="shared" si="2"/>
        <v>37.687698932784123</v>
      </c>
      <c r="P23" s="9"/>
    </row>
    <row r="24" spans="1:119" ht="15.75">
      <c r="A24" s="28" t="s">
        <v>39</v>
      </c>
      <c r="B24" s="29"/>
      <c r="C24" s="30"/>
      <c r="D24" s="31">
        <f t="shared" ref="D24:M24" si="6">SUM(D25:D28)</f>
        <v>655524</v>
      </c>
      <c r="E24" s="31">
        <f t="shared" si="6"/>
        <v>46872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702396</v>
      </c>
      <c r="O24" s="43">
        <f t="shared" si="2"/>
        <v>131.51020408163265</v>
      </c>
      <c r="P24" s="9"/>
    </row>
    <row r="25" spans="1:119">
      <c r="A25" s="12"/>
      <c r="B25" s="44">
        <v>572</v>
      </c>
      <c r="C25" s="20" t="s">
        <v>40</v>
      </c>
      <c r="D25" s="46">
        <v>442539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442539</v>
      </c>
      <c r="O25" s="47">
        <f t="shared" si="2"/>
        <v>82.856955626287217</v>
      </c>
      <c r="P25" s="9"/>
    </row>
    <row r="26" spans="1:119">
      <c r="A26" s="12"/>
      <c r="B26" s="44">
        <v>573</v>
      </c>
      <c r="C26" s="20" t="s">
        <v>41</v>
      </c>
      <c r="D26" s="46">
        <v>26790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26790</v>
      </c>
      <c r="O26" s="47">
        <f t="shared" si="2"/>
        <v>5.0159146227298255</v>
      </c>
      <c r="P26" s="9"/>
    </row>
    <row r="27" spans="1:119">
      <c r="A27" s="12"/>
      <c r="B27" s="44">
        <v>575</v>
      </c>
      <c r="C27" s="20" t="s">
        <v>58</v>
      </c>
      <c r="D27" s="46">
        <v>0</v>
      </c>
      <c r="E27" s="46">
        <v>46872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46872</v>
      </c>
      <c r="O27" s="47">
        <f t="shared" si="2"/>
        <v>8.7758846657929226</v>
      </c>
      <c r="P27" s="9"/>
    </row>
    <row r="28" spans="1:119">
      <c r="A28" s="12"/>
      <c r="B28" s="44">
        <v>579</v>
      </c>
      <c r="C28" s="20" t="s">
        <v>43</v>
      </c>
      <c r="D28" s="46">
        <v>186195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186195</v>
      </c>
      <c r="O28" s="47">
        <f t="shared" si="2"/>
        <v>34.861449166822695</v>
      </c>
      <c r="P28" s="9"/>
    </row>
    <row r="29" spans="1:119" ht="15.75">
      <c r="A29" s="28" t="s">
        <v>45</v>
      </c>
      <c r="B29" s="29"/>
      <c r="C29" s="30"/>
      <c r="D29" s="31">
        <f t="shared" ref="D29:M29" si="7">SUM(D30:D30)</f>
        <v>1429899</v>
      </c>
      <c r="E29" s="31">
        <f t="shared" si="7"/>
        <v>483247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1388413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1"/>
        <v>3301559</v>
      </c>
      <c r="O29" s="43">
        <f t="shared" si="2"/>
        <v>618.15371653248451</v>
      </c>
      <c r="P29" s="9"/>
    </row>
    <row r="30" spans="1:119" ht="15.75" thickBot="1">
      <c r="A30" s="12"/>
      <c r="B30" s="44">
        <v>581</v>
      </c>
      <c r="C30" s="20" t="s">
        <v>44</v>
      </c>
      <c r="D30" s="46">
        <v>1429899</v>
      </c>
      <c r="E30" s="46">
        <v>483247</v>
      </c>
      <c r="F30" s="46">
        <v>0</v>
      </c>
      <c r="G30" s="46">
        <v>0</v>
      </c>
      <c r="H30" s="46">
        <v>0</v>
      </c>
      <c r="I30" s="46">
        <v>1388413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3301559</v>
      </c>
      <c r="O30" s="47">
        <f t="shared" si="2"/>
        <v>618.15371653248451</v>
      </c>
      <c r="P30" s="9"/>
    </row>
    <row r="31" spans="1:119" ht="16.5" thickBot="1">
      <c r="A31" s="14" t="s">
        <v>10</v>
      </c>
      <c r="B31" s="23"/>
      <c r="C31" s="22"/>
      <c r="D31" s="15">
        <f>SUM(D5,D10,D14,D20,D24,D29)</f>
        <v>9073888</v>
      </c>
      <c r="E31" s="15">
        <f t="shared" ref="E31:M31" si="8">SUM(E5,E10,E14,E20,E24,E29)</f>
        <v>640316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8344642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18058846</v>
      </c>
      <c r="O31" s="37">
        <f t="shared" si="2"/>
        <v>3381.1731885414715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59</v>
      </c>
      <c r="M33" s="93"/>
      <c r="N33" s="93"/>
      <c r="O33" s="41">
        <v>5341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1111486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1111486</v>
      </c>
      <c r="O5" s="32">
        <f t="shared" ref="O5:O31" si="2">(N5/O$33)</f>
        <v>209.79350698376746</v>
      </c>
      <c r="P5" s="6"/>
    </row>
    <row r="6" spans="1:133">
      <c r="A6" s="12"/>
      <c r="B6" s="44">
        <v>512</v>
      </c>
      <c r="C6" s="20" t="s">
        <v>19</v>
      </c>
      <c r="D6" s="46">
        <v>50503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50503</v>
      </c>
      <c r="O6" s="47">
        <f t="shared" si="2"/>
        <v>9.5324650811627034</v>
      </c>
      <c r="P6" s="9"/>
    </row>
    <row r="7" spans="1:133">
      <c r="A7" s="12"/>
      <c r="B7" s="44">
        <v>513</v>
      </c>
      <c r="C7" s="20" t="s">
        <v>20</v>
      </c>
      <c r="D7" s="46">
        <v>298022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298022</v>
      </c>
      <c r="O7" s="47">
        <f t="shared" si="2"/>
        <v>56.25179312948282</v>
      </c>
      <c r="P7" s="9"/>
    </row>
    <row r="8" spans="1:133">
      <c r="A8" s="12"/>
      <c r="B8" s="44">
        <v>517</v>
      </c>
      <c r="C8" s="20" t="s">
        <v>21</v>
      </c>
      <c r="D8" s="46">
        <v>141561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141561</v>
      </c>
      <c r="O8" s="47">
        <f t="shared" si="2"/>
        <v>26.719705549263875</v>
      </c>
      <c r="P8" s="9"/>
    </row>
    <row r="9" spans="1:133">
      <c r="A9" s="12"/>
      <c r="B9" s="44">
        <v>519</v>
      </c>
      <c r="C9" s="20" t="s">
        <v>22</v>
      </c>
      <c r="D9" s="46">
        <v>621400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621400</v>
      </c>
      <c r="O9" s="47">
        <f t="shared" si="2"/>
        <v>117.28954322385806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2949753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2949753</v>
      </c>
      <c r="O10" s="43">
        <f t="shared" si="2"/>
        <v>556.76727066817671</v>
      </c>
      <c r="P10" s="10"/>
    </row>
    <row r="11" spans="1:133">
      <c r="A11" s="12"/>
      <c r="B11" s="44">
        <v>521</v>
      </c>
      <c r="C11" s="20" t="s">
        <v>24</v>
      </c>
      <c r="D11" s="46">
        <v>1874278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1874278</v>
      </c>
      <c r="O11" s="47">
        <f t="shared" si="2"/>
        <v>353.77085692714229</v>
      </c>
      <c r="P11" s="9"/>
    </row>
    <row r="12" spans="1:133">
      <c r="A12" s="12"/>
      <c r="B12" s="44">
        <v>522</v>
      </c>
      <c r="C12" s="20" t="s">
        <v>25</v>
      </c>
      <c r="D12" s="46">
        <v>727948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727948</v>
      </c>
      <c r="O12" s="47">
        <f t="shared" si="2"/>
        <v>137.40052850132125</v>
      </c>
      <c r="P12" s="9"/>
    </row>
    <row r="13" spans="1:133">
      <c r="A13" s="12"/>
      <c r="B13" s="44">
        <v>524</v>
      </c>
      <c r="C13" s="20" t="s">
        <v>26</v>
      </c>
      <c r="D13" s="46">
        <v>347527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347527</v>
      </c>
      <c r="O13" s="47">
        <f t="shared" si="2"/>
        <v>65.595885239713098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121318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6321686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6443004</v>
      </c>
      <c r="O14" s="43">
        <f t="shared" si="2"/>
        <v>1216.1200453001134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1045018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1045018</v>
      </c>
      <c r="O15" s="47">
        <f t="shared" si="2"/>
        <v>197.24764061910156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1826044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1826044</v>
      </c>
      <c r="O16" s="47">
        <f t="shared" si="2"/>
        <v>344.66666666666669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1861011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1861011</v>
      </c>
      <c r="O17" s="47">
        <f t="shared" si="2"/>
        <v>351.26670441676106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1589613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1589613</v>
      </c>
      <c r="O18" s="47">
        <f t="shared" si="2"/>
        <v>300.04020385050961</v>
      </c>
      <c r="P18" s="9"/>
    </row>
    <row r="19" spans="1:119">
      <c r="A19" s="12"/>
      <c r="B19" s="44">
        <v>539</v>
      </c>
      <c r="C19" s="20" t="s">
        <v>32</v>
      </c>
      <c r="D19" s="46">
        <v>0</v>
      </c>
      <c r="E19" s="46">
        <v>121318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121318</v>
      </c>
      <c r="O19" s="47">
        <f t="shared" si="2"/>
        <v>22.898829747074366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SUM(D21:D23)</f>
        <v>2172374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2172374</v>
      </c>
      <c r="O20" s="43">
        <f t="shared" si="2"/>
        <v>410.03661759154397</v>
      </c>
      <c r="P20" s="10"/>
    </row>
    <row r="21" spans="1:119">
      <c r="A21" s="12"/>
      <c r="B21" s="44">
        <v>541</v>
      </c>
      <c r="C21" s="20" t="s">
        <v>34</v>
      </c>
      <c r="D21" s="46">
        <v>851073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851073</v>
      </c>
      <c r="O21" s="47">
        <f t="shared" si="2"/>
        <v>160.64043035107588</v>
      </c>
      <c r="P21" s="9"/>
    </row>
    <row r="22" spans="1:119">
      <c r="A22" s="12"/>
      <c r="B22" s="44">
        <v>542</v>
      </c>
      <c r="C22" s="20" t="s">
        <v>35</v>
      </c>
      <c r="D22" s="46">
        <v>1143652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1143652</v>
      </c>
      <c r="O22" s="47">
        <f t="shared" si="2"/>
        <v>215.86485466213665</v>
      </c>
      <c r="P22" s="9"/>
    </row>
    <row r="23" spans="1:119">
      <c r="A23" s="12"/>
      <c r="B23" s="44">
        <v>549</v>
      </c>
      <c r="C23" s="20" t="s">
        <v>36</v>
      </c>
      <c r="D23" s="46">
        <v>177649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177649</v>
      </c>
      <c r="O23" s="47">
        <f t="shared" si="2"/>
        <v>33.531332578331444</v>
      </c>
      <c r="P23" s="9"/>
    </row>
    <row r="24" spans="1:119" ht="15.75">
      <c r="A24" s="28" t="s">
        <v>39</v>
      </c>
      <c r="B24" s="29"/>
      <c r="C24" s="30"/>
      <c r="D24" s="31">
        <f t="shared" ref="D24:M24" si="6">SUM(D25:D28)</f>
        <v>664448</v>
      </c>
      <c r="E24" s="31">
        <f t="shared" si="6"/>
        <v>41633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706081</v>
      </c>
      <c r="O24" s="43">
        <f t="shared" si="2"/>
        <v>133.27312193280483</v>
      </c>
      <c r="P24" s="9"/>
    </row>
    <row r="25" spans="1:119">
      <c r="A25" s="12"/>
      <c r="B25" s="44">
        <v>572</v>
      </c>
      <c r="C25" s="20" t="s">
        <v>40</v>
      </c>
      <c r="D25" s="46">
        <v>413349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413349</v>
      </c>
      <c r="O25" s="47">
        <f t="shared" si="2"/>
        <v>78.019818799546997</v>
      </c>
      <c r="P25" s="9"/>
    </row>
    <row r="26" spans="1:119">
      <c r="A26" s="12"/>
      <c r="B26" s="44">
        <v>573</v>
      </c>
      <c r="C26" s="20" t="s">
        <v>41</v>
      </c>
      <c r="D26" s="46">
        <v>29050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29050</v>
      </c>
      <c r="O26" s="47">
        <f t="shared" si="2"/>
        <v>5.4832012080030204</v>
      </c>
      <c r="P26" s="9"/>
    </row>
    <row r="27" spans="1:119">
      <c r="A27" s="12"/>
      <c r="B27" s="44">
        <v>574</v>
      </c>
      <c r="C27" s="20" t="s">
        <v>42</v>
      </c>
      <c r="D27" s="46">
        <v>0</v>
      </c>
      <c r="E27" s="46">
        <v>41633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41633</v>
      </c>
      <c r="O27" s="47">
        <f t="shared" si="2"/>
        <v>7.858248395620989</v>
      </c>
      <c r="P27" s="9"/>
    </row>
    <row r="28" spans="1:119">
      <c r="A28" s="12"/>
      <c r="B28" s="44">
        <v>579</v>
      </c>
      <c r="C28" s="20" t="s">
        <v>43</v>
      </c>
      <c r="D28" s="46">
        <v>222049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222049</v>
      </c>
      <c r="O28" s="47">
        <f t="shared" si="2"/>
        <v>41.911853529633824</v>
      </c>
      <c r="P28" s="9"/>
    </row>
    <row r="29" spans="1:119" ht="15.75">
      <c r="A29" s="28" t="s">
        <v>45</v>
      </c>
      <c r="B29" s="29"/>
      <c r="C29" s="30"/>
      <c r="D29" s="31">
        <f t="shared" ref="D29:M29" si="7">SUM(D30:D30)</f>
        <v>1346869</v>
      </c>
      <c r="E29" s="31">
        <f t="shared" si="7"/>
        <v>1306940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1181016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1"/>
        <v>3834825</v>
      </c>
      <c r="O29" s="43">
        <f t="shared" si="2"/>
        <v>723.82502831257079</v>
      </c>
      <c r="P29" s="9"/>
    </row>
    <row r="30" spans="1:119" ht="15.75" thickBot="1">
      <c r="A30" s="12"/>
      <c r="B30" s="44">
        <v>581</v>
      </c>
      <c r="C30" s="20" t="s">
        <v>44</v>
      </c>
      <c r="D30" s="46">
        <v>1346869</v>
      </c>
      <c r="E30" s="46">
        <v>1306940</v>
      </c>
      <c r="F30" s="46">
        <v>0</v>
      </c>
      <c r="G30" s="46">
        <v>0</v>
      </c>
      <c r="H30" s="46">
        <v>0</v>
      </c>
      <c r="I30" s="46">
        <v>1181016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3834825</v>
      </c>
      <c r="O30" s="47">
        <f t="shared" si="2"/>
        <v>723.82502831257079</v>
      </c>
      <c r="P30" s="9"/>
    </row>
    <row r="31" spans="1:119" ht="16.5" thickBot="1">
      <c r="A31" s="14" t="s">
        <v>10</v>
      </c>
      <c r="B31" s="23"/>
      <c r="C31" s="22"/>
      <c r="D31" s="15">
        <f>SUM(D5,D10,D14,D20,D24,D29)</f>
        <v>8244930</v>
      </c>
      <c r="E31" s="15">
        <f t="shared" ref="E31:M31" si="8">SUM(E5,E10,E14,E20,E24,E29)</f>
        <v>1469891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7502702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17217523</v>
      </c>
      <c r="O31" s="37">
        <f t="shared" si="2"/>
        <v>3249.8155907889768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54</v>
      </c>
      <c r="M33" s="93"/>
      <c r="N33" s="93"/>
      <c r="O33" s="41">
        <v>5298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1283444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1283444</v>
      </c>
      <c r="O5" s="32">
        <f t="shared" ref="O5:O33" si="2">(N5/O$35)</f>
        <v>249.26082734511556</v>
      </c>
      <c r="P5" s="6"/>
    </row>
    <row r="6" spans="1:133">
      <c r="A6" s="12"/>
      <c r="B6" s="44">
        <v>512</v>
      </c>
      <c r="C6" s="20" t="s">
        <v>19</v>
      </c>
      <c r="D6" s="46">
        <v>64571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64571</v>
      </c>
      <c r="O6" s="47">
        <f t="shared" si="2"/>
        <v>12.540493299669839</v>
      </c>
      <c r="P6" s="9"/>
    </row>
    <row r="7" spans="1:133">
      <c r="A7" s="12"/>
      <c r="B7" s="44">
        <v>513</v>
      </c>
      <c r="C7" s="20" t="s">
        <v>20</v>
      </c>
      <c r="D7" s="46">
        <v>354966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354966</v>
      </c>
      <c r="O7" s="47">
        <f t="shared" si="2"/>
        <v>68.938823072441252</v>
      </c>
      <c r="P7" s="9"/>
    </row>
    <row r="8" spans="1:133">
      <c r="A8" s="12"/>
      <c r="B8" s="44">
        <v>517</v>
      </c>
      <c r="C8" s="20" t="s">
        <v>21</v>
      </c>
      <c r="D8" s="46">
        <v>182581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182581</v>
      </c>
      <c r="O8" s="47">
        <f t="shared" si="2"/>
        <v>35.459506700330159</v>
      </c>
      <c r="P8" s="9"/>
    </row>
    <row r="9" spans="1:133">
      <c r="A9" s="12"/>
      <c r="B9" s="44">
        <v>519</v>
      </c>
      <c r="C9" s="20" t="s">
        <v>22</v>
      </c>
      <c r="D9" s="46">
        <v>681326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681326</v>
      </c>
      <c r="O9" s="47">
        <f t="shared" si="2"/>
        <v>132.32200427267429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3062459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3062459</v>
      </c>
      <c r="O10" s="43">
        <f t="shared" si="2"/>
        <v>594.76772188774521</v>
      </c>
      <c r="P10" s="10"/>
    </row>
    <row r="11" spans="1:133">
      <c r="A11" s="12"/>
      <c r="B11" s="44">
        <v>521</v>
      </c>
      <c r="C11" s="20" t="s">
        <v>24</v>
      </c>
      <c r="D11" s="46">
        <v>1953878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1953878</v>
      </c>
      <c r="O11" s="47">
        <f t="shared" si="2"/>
        <v>379.46746941153623</v>
      </c>
      <c r="P11" s="9"/>
    </row>
    <row r="12" spans="1:133">
      <c r="A12" s="12"/>
      <c r="B12" s="44">
        <v>522</v>
      </c>
      <c r="C12" s="20" t="s">
        <v>25</v>
      </c>
      <c r="D12" s="46">
        <v>758245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758245</v>
      </c>
      <c r="O12" s="47">
        <f t="shared" si="2"/>
        <v>147.26063313264711</v>
      </c>
      <c r="P12" s="9"/>
    </row>
    <row r="13" spans="1:133">
      <c r="A13" s="12"/>
      <c r="B13" s="44">
        <v>524</v>
      </c>
      <c r="C13" s="20" t="s">
        <v>26</v>
      </c>
      <c r="D13" s="46">
        <v>350336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350336</v>
      </c>
      <c r="O13" s="47">
        <f t="shared" si="2"/>
        <v>68.039619343561853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123618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6340846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6464464</v>
      </c>
      <c r="O14" s="43">
        <f t="shared" si="2"/>
        <v>1255.4795105845794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1271318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1271318</v>
      </c>
      <c r="O15" s="47">
        <f t="shared" si="2"/>
        <v>246.90580695280636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1907268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1907268</v>
      </c>
      <c r="O16" s="47">
        <f t="shared" si="2"/>
        <v>370.41522625752572</v>
      </c>
      <c r="P16" s="9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1628702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1628702</v>
      </c>
      <c r="O17" s="47">
        <f t="shared" si="2"/>
        <v>316.31423577393667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1533558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1533558</v>
      </c>
      <c r="O18" s="47">
        <f t="shared" si="2"/>
        <v>297.83608467663623</v>
      </c>
      <c r="P18" s="9"/>
    </row>
    <row r="19" spans="1:16">
      <c r="A19" s="12"/>
      <c r="B19" s="44">
        <v>539</v>
      </c>
      <c r="C19" s="20" t="s">
        <v>32</v>
      </c>
      <c r="D19" s="46">
        <v>0</v>
      </c>
      <c r="E19" s="46">
        <v>123618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123618</v>
      </c>
      <c r="O19" s="47">
        <f t="shared" si="2"/>
        <v>24.008156923674498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1415500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1415500</v>
      </c>
      <c r="O20" s="43">
        <f t="shared" si="2"/>
        <v>274.90774907749079</v>
      </c>
      <c r="P20" s="10"/>
    </row>
    <row r="21" spans="1:16">
      <c r="A21" s="12"/>
      <c r="B21" s="44">
        <v>541</v>
      </c>
      <c r="C21" s="20" t="s">
        <v>34</v>
      </c>
      <c r="D21" s="46">
        <v>744250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744250</v>
      </c>
      <c r="O21" s="47">
        <f t="shared" si="2"/>
        <v>144.54262963682268</v>
      </c>
      <c r="P21" s="9"/>
    </row>
    <row r="22" spans="1:16">
      <c r="A22" s="12"/>
      <c r="B22" s="44">
        <v>542</v>
      </c>
      <c r="C22" s="20" t="s">
        <v>35</v>
      </c>
      <c r="D22" s="46">
        <v>512367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512367</v>
      </c>
      <c r="O22" s="47">
        <f t="shared" si="2"/>
        <v>99.508059817440284</v>
      </c>
      <c r="P22" s="9"/>
    </row>
    <row r="23" spans="1:16">
      <c r="A23" s="12"/>
      <c r="B23" s="44">
        <v>549</v>
      </c>
      <c r="C23" s="20" t="s">
        <v>36</v>
      </c>
      <c r="D23" s="46">
        <v>158883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158883</v>
      </c>
      <c r="O23" s="47">
        <f t="shared" si="2"/>
        <v>30.857059623227812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27537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27537</v>
      </c>
      <c r="O24" s="43">
        <f t="shared" si="2"/>
        <v>5.3480287434453295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27537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27537</v>
      </c>
      <c r="O25" s="47">
        <f t="shared" si="2"/>
        <v>5.3480287434453295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965582</v>
      </c>
      <c r="E26" s="31">
        <f t="shared" si="8"/>
        <v>43015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3" si="9">SUM(D26:M26)</f>
        <v>1008597</v>
      </c>
      <c r="O26" s="43">
        <f t="shared" si="2"/>
        <v>195.88211303165664</v>
      </c>
      <c r="P26" s="9"/>
    </row>
    <row r="27" spans="1:16">
      <c r="A27" s="12"/>
      <c r="B27" s="44">
        <v>572</v>
      </c>
      <c r="C27" s="20" t="s">
        <v>40</v>
      </c>
      <c r="D27" s="46">
        <v>788811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788811</v>
      </c>
      <c r="O27" s="47">
        <f t="shared" si="2"/>
        <v>153.19693144299865</v>
      </c>
      <c r="P27" s="9"/>
    </row>
    <row r="28" spans="1:16">
      <c r="A28" s="12"/>
      <c r="B28" s="44">
        <v>573</v>
      </c>
      <c r="C28" s="20" t="s">
        <v>41</v>
      </c>
      <c r="D28" s="46">
        <v>26000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26000</v>
      </c>
      <c r="O28" s="47">
        <f t="shared" si="2"/>
        <v>5.0495241794523205</v>
      </c>
      <c r="P28" s="9"/>
    </row>
    <row r="29" spans="1:16">
      <c r="A29" s="12"/>
      <c r="B29" s="44">
        <v>574</v>
      </c>
      <c r="C29" s="20" t="s">
        <v>42</v>
      </c>
      <c r="D29" s="46">
        <v>0</v>
      </c>
      <c r="E29" s="46">
        <v>43015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43015</v>
      </c>
      <c r="O29" s="47">
        <f t="shared" si="2"/>
        <v>8.3540493299669834</v>
      </c>
      <c r="P29" s="9"/>
    </row>
    <row r="30" spans="1:16">
      <c r="A30" s="12"/>
      <c r="B30" s="44">
        <v>579</v>
      </c>
      <c r="C30" s="20" t="s">
        <v>43</v>
      </c>
      <c r="D30" s="46">
        <v>150771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150771</v>
      </c>
      <c r="O30" s="47">
        <f t="shared" si="2"/>
        <v>29.281608079238687</v>
      </c>
      <c r="P30" s="9"/>
    </row>
    <row r="31" spans="1:16" ht="15.75">
      <c r="A31" s="28" t="s">
        <v>45</v>
      </c>
      <c r="B31" s="29"/>
      <c r="C31" s="30"/>
      <c r="D31" s="31">
        <f t="shared" ref="D31:M31" si="10">SUM(D32:D32)</f>
        <v>1176946</v>
      </c>
      <c r="E31" s="31">
        <f t="shared" si="10"/>
        <v>1114255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2400786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4691987</v>
      </c>
      <c r="O31" s="43">
        <f t="shared" si="2"/>
        <v>911.24237716061373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1176946</v>
      </c>
      <c r="E32" s="46">
        <v>1114255</v>
      </c>
      <c r="F32" s="46">
        <v>0</v>
      </c>
      <c r="G32" s="46">
        <v>0</v>
      </c>
      <c r="H32" s="46">
        <v>0</v>
      </c>
      <c r="I32" s="46">
        <v>2400786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4691987</v>
      </c>
      <c r="O32" s="47">
        <f t="shared" si="2"/>
        <v>911.24237716061373</v>
      </c>
      <c r="P32" s="9"/>
    </row>
    <row r="33" spans="1:119" ht="16.5" thickBot="1">
      <c r="A33" s="14" t="s">
        <v>10</v>
      </c>
      <c r="B33" s="23"/>
      <c r="C33" s="22"/>
      <c r="D33" s="15">
        <f>SUM(D5,D10,D14,D20,D24,D26,D31)</f>
        <v>7903931</v>
      </c>
      <c r="E33" s="15">
        <f t="shared" ref="E33:M33" si="11">SUM(E5,E10,E14,E20,E24,E26,E31)</f>
        <v>1308425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8741632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9"/>
        <v>17953988</v>
      </c>
      <c r="O33" s="37">
        <f t="shared" si="2"/>
        <v>3486.8883278306466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52</v>
      </c>
      <c r="M35" s="93"/>
      <c r="N35" s="93"/>
      <c r="O35" s="41">
        <v>5149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1356216</v>
      </c>
      <c r="E5" s="26">
        <f t="shared" si="0"/>
        <v>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1356223</v>
      </c>
      <c r="O5" s="32">
        <f t="shared" ref="O5:O33" si="2">(N5/O$35)</f>
        <v>261.97083252849143</v>
      </c>
      <c r="P5" s="6"/>
    </row>
    <row r="6" spans="1:133">
      <c r="A6" s="12"/>
      <c r="B6" s="44">
        <v>512</v>
      </c>
      <c r="C6" s="20" t="s">
        <v>19</v>
      </c>
      <c r="D6" s="46">
        <v>71788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71788</v>
      </c>
      <c r="O6" s="47">
        <f t="shared" si="2"/>
        <v>13.866718176550126</v>
      </c>
      <c r="P6" s="9"/>
    </row>
    <row r="7" spans="1:133">
      <c r="A7" s="12"/>
      <c r="B7" s="44">
        <v>513</v>
      </c>
      <c r="C7" s="20" t="s">
        <v>20</v>
      </c>
      <c r="D7" s="46">
        <v>418994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418994</v>
      </c>
      <c r="O7" s="47">
        <f t="shared" si="2"/>
        <v>80.933745412401009</v>
      </c>
      <c r="P7" s="9"/>
    </row>
    <row r="8" spans="1:133">
      <c r="A8" s="12"/>
      <c r="B8" s="44">
        <v>517</v>
      </c>
      <c r="C8" s="20" t="s">
        <v>21</v>
      </c>
      <c r="D8" s="46">
        <v>197374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197374</v>
      </c>
      <c r="O8" s="47">
        <f t="shared" si="2"/>
        <v>38.125169016805103</v>
      </c>
      <c r="P8" s="9"/>
    </row>
    <row r="9" spans="1:133">
      <c r="A9" s="12"/>
      <c r="B9" s="44">
        <v>519</v>
      </c>
      <c r="C9" s="20" t="s">
        <v>22</v>
      </c>
      <c r="D9" s="46">
        <v>668060</v>
      </c>
      <c r="E9" s="46">
        <v>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668067</v>
      </c>
      <c r="O9" s="47">
        <f t="shared" si="2"/>
        <v>129.04519992273518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3069426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3069426</v>
      </c>
      <c r="O10" s="43">
        <f t="shared" si="2"/>
        <v>592.89665829631065</v>
      </c>
      <c r="P10" s="10"/>
    </row>
    <row r="11" spans="1:133">
      <c r="A11" s="12"/>
      <c r="B11" s="44">
        <v>521</v>
      </c>
      <c r="C11" s="20" t="s">
        <v>24</v>
      </c>
      <c r="D11" s="46">
        <v>1867857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1867857</v>
      </c>
      <c r="O11" s="47">
        <f t="shared" si="2"/>
        <v>360.79911145451035</v>
      </c>
      <c r="P11" s="9"/>
    </row>
    <row r="12" spans="1:133">
      <c r="A12" s="12"/>
      <c r="B12" s="44">
        <v>522</v>
      </c>
      <c r="C12" s="20" t="s">
        <v>25</v>
      </c>
      <c r="D12" s="46">
        <v>805204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805204</v>
      </c>
      <c r="O12" s="47">
        <f t="shared" si="2"/>
        <v>155.53486575236624</v>
      </c>
      <c r="P12" s="9"/>
    </row>
    <row r="13" spans="1:133">
      <c r="A13" s="12"/>
      <c r="B13" s="44">
        <v>524</v>
      </c>
      <c r="C13" s="20" t="s">
        <v>26</v>
      </c>
      <c r="D13" s="46">
        <v>396365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396365</v>
      </c>
      <c r="O13" s="47">
        <f t="shared" si="2"/>
        <v>76.562681089434037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116019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6409292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6525311</v>
      </c>
      <c r="O14" s="43">
        <f t="shared" si="2"/>
        <v>1260.4425342862662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1379697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1379697</v>
      </c>
      <c r="O15" s="47">
        <f t="shared" si="2"/>
        <v>266.5051187946687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1896257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1896257</v>
      </c>
      <c r="O16" s="47">
        <f t="shared" si="2"/>
        <v>366.28491404288195</v>
      </c>
      <c r="P16" s="9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1563849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1563849</v>
      </c>
      <c r="O17" s="47">
        <f t="shared" si="2"/>
        <v>302.07629901487348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1569489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1569489</v>
      </c>
      <c r="O18" s="47">
        <f t="shared" si="2"/>
        <v>303.16573305002896</v>
      </c>
      <c r="P18" s="9"/>
    </row>
    <row r="19" spans="1:16">
      <c r="A19" s="12"/>
      <c r="B19" s="44">
        <v>539</v>
      </c>
      <c r="C19" s="20" t="s">
        <v>32</v>
      </c>
      <c r="D19" s="46">
        <v>0</v>
      </c>
      <c r="E19" s="46">
        <v>116019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116019</v>
      </c>
      <c r="O19" s="47">
        <f t="shared" si="2"/>
        <v>22.41046938381302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2611872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2611872</v>
      </c>
      <c r="O20" s="43">
        <f t="shared" si="2"/>
        <v>504.51458373575429</v>
      </c>
      <c r="P20" s="10"/>
    </row>
    <row r="21" spans="1:16">
      <c r="A21" s="12"/>
      <c r="B21" s="44">
        <v>541</v>
      </c>
      <c r="C21" s="20" t="s">
        <v>34</v>
      </c>
      <c r="D21" s="46">
        <v>1372448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1372448</v>
      </c>
      <c r="O21" s="47">
        <f t="shared" si="2"/>
        <v>265.10488700019317</v>
      </c>
      <c r="P21" s="9"/>
    </row>
    <row r="22" spans="1:16">
      <c r="A22" s="12"/>
      <c r="B22" s="44">
        <v>542</v>
      </c>
      <c r="C22" s="20" t="s">
        <v>35</v>
      </c>
      <c r="D22" s="46">
        <v>1079010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1079010</v>
      </c>
      <c r="O22" s="47">
        <f t="shared" si="2"/>
        <v>208.42379756615802</v>
      </c>
      <c r="P22" s="9"/>
    </row>
    <row r="23" spans="1:16">
      <c r="A23" s="12"/>
      <c r="B23" s="44">
        <v>549</v>
      </c>
      <c r="C23" s="20" t="s">
        <v>36</v>
      </c>
      <c r="D23" s="46">
        <v>160414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160414</v>
      </c>
      <c r="O23" s="47">
        <f t="shared" si="2"/>
        <v>30.98589916940313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179428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179428</v>
      </c>
      <c r="O24" s="43">
        <f t="shared" si="2"/>
        <v>34.658682634730539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179428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179428</v>
      </c>
      <c r="O25" s="47">
        <f t="shared" si="2"/>
        <v>34.658682634730539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706397</v>
      </c>
      <c r="E26" s="31">
        <f t="shared" si="8"/>
        <v>35560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3" si="9">SUM(D26:M26)</f>
        <v>741957</v>
      </c>
      <c r="O26" s="43">
        <f t="shared" si="2"/>
        <v>143.31794475564999</v>
      </c>
      <c r="P26" s="9"/>
    </row>
    <row r="27" spans="1:16">
      <c r="A27" s="12"/>
      <c r="B27" s="44">
        <v>572</v>
      </c>
      <c r="C27" s="20" t="s">
        <v>40</v>
      </c>
      <c r="D27" s="46">
        <v>526537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526537</v>
      </c>
      <c r="O27" s="47">
        <f t="shared" si="2"/>
        <v>101.70697315047325</v>
      </c>
      <c r="P27" s="9"/>
    </row>
    <row r="28" spans="1:16">
      <c r="A28" s="12"/>
      <c r="B28" s="44">
        <v>573</v>
      </c>
      <c r="C28" s="20" t="s">
        <v>41</v>
      </c>
      <c r="D28" s="46">
        <v>26000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26000</v>
      </c>
      <c r="O28" s="47">
        <f t="shared" si="2"/>
        <v>5.0222136372416459</v>
      </c>
      <c r="P28" s="9"/>
    </row>
    <row r="29" spans="1:16">
      <c r="A29" s="12"/>
      <c r="B29" s="44">
        <v>574</v>
      </c>
      <c r="C29" s="20" t="s">
        <v>42</v>
      </c>
      <c r="D29" s="46">
        <v>0</v>
      </c>
      <c r="E29" s="46">
        <v>35560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35560</v>
      </c>
      <c r="O29" s="47">
        <f t="shared" si="2"/>
        <v>6.8688429592428051</v>
      </c>
      <c r="P29" s="9"/>
    </row>
    <row r="30" spans="1:16">
      <c r="A30" s="12"/>
      <c r="B30" s="44">
        <v>579</v>
      </c>
      <c r="C30" s="20" t="s">
        <v>43</v>
      </c>
      <c r="D30" s="46">
        <v>153860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153860</v>
      </c>
      <c r="O30" s="47">
        <f t="shared" si="2"/>
        <v>29.719915008692293</v>
      </c>
      <c r="P30" s="9"/>
    </row>
    <row r="31" spans="1:16" ht="15.75">
      <c r="A31" s="28" t="s">
        <v>45</v>
      </c>
      <c r="B31" s="29"/>
      <c r="C31" s="30"/>
      <c r="D31" s="31">
        <f t="shared" ref="D31:M31" si="10">SUM(D32:D32)</f>
        <v>1079497</v>
      </c>
      <c r="E31" s="31">
        <f t="shared" si="10"/>
        <v>1329356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1226903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3635756</v>
      </c>
      <c r="O31" s="43">
        <f t="shared" si="2"/>
        <v>702.29012941858218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1079497</v>
      </c>
      <c r="E32" s="46">
        <v>1329356</v>
      </c>
      <c r="F32" s="46">
        <v>0</v>
      </c>
      <c r="G32" s="46">
        <v>0</v>
      </c>
      <c r="H32" s="46">
        <v>0</v>
      </c>
      <c r="I32" s="46">
        <v>1226903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3635756</v>
      </c>
      <c r="O32" s="47">
        <f t="shared" si="2"/>
        <v>702.29012941858218</v>
      </c>
      <c r="P32" s="9"/>
    </row>
    <row r="33" spans="1:119" ht="16.5" thickBot="1">
      <c r="A33" s="14" t="s">
        <v>10</v>
      </c>
      <c r="B33" s="23"/>
      <c r="C33" s="22"/>
      <c r="D33" s="15">
        <f>SUM(D5,D10,D14,D20,D24,D26,D31)</f>
        <v>8823408</v>
      </c>
      <c r="E33" s="15">
        <f t="shared" ref="E33:M33" si="11">SUM(E5,E10,E14,E20,E24,E26,E31)</f>
        <v>1660370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7636195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9"/>
        <v>18119973</v>
      </c>
      <c r="O33" s="37">
        <f t="shared" si="2"/>
        <v>3500.091365655785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49</v>
      </c>
      <c r="M35" s="93"/>
      <c r="N35" s="93"/>
      <c r="O35" s="41">
        <v>5177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1163799</v>
      </c>
      <c r="E5" s="26">
        <f t="shared" si="0"/>
        <v>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1163808</v>
      </c>
      <c r="O5" s="32">
        <f t="shared" ref="O5:O33" si="2">(N5/O$35)</f>
        <v>226.81894367569674</v>
      </c>
      <c r="P5" s="6"/>
    </row>
    <row r="6" spans="1:133">
      <c r="A6" s="12"/>
      <c r="B6" s="44">
        <v>512</v>
      </c>
      <c r="C6" s="20" t="s">
        <v>19</v>
      </c>
      <c r="D6" s="46">
        <v>61443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61443</v>
      </c>
      <c r="O6" s="47">
        <f t="shared" si="2"/>
        <v>11.974858702007406</v>
      </c>
      <c r="P6" s="9"/>
    </row>
    <row r="7" spans="1:133">
      <c r="A7" s="12"/>
      <c r="B7" s="44">
        <v>513</v>
      </c>
      <c r="C7" s="20" t="s">
        <v>20</v>
      </c>
      <c r="D7" s="46">
        <v>333648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333648</v>
      </c>
      <c r="O7" s="47">
        <f t="shared" si="2"/>
        <v>65.02592087312415</v>
      </c>
      <c r="P7" s="9"/>
    </row>
    <row r="8" spans="1:133">
      <c r="A8" s="12"/>
      <c r="B8" s="44">
        <v>517</v>
      </c>
      <c r="C8" s="20" t="s">
        <v>21</v>
      </c>
      <c r="D8" s="46">
        <v>197374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197374</v>
      </c>
      <c r="O8" s="47">
        <f t="shared" si="2"/>
        <v>38.466965503800431</v>
      </c>
      <c r="P8" s="9"/>
    </row>
    <row r="9" spans="1:133">
      <c r="A9" s="12"/>
      <c r="B9" s="44">
        <v>519</v>
      </c>
      <c r="C9" s="20" t="s">
        <v>22</v>
      </c>
      <c r="D9" s="46">
        <v>571334</v>
      </c>
      <c r="E9" s="46">
        <v>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571343</v>
      </c>
      <c r="O9" s="47">
        <f t="shared" si="2"/>
        <v>111.35119859676476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3056906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3056906</v>
      </c>
      <c r="O10" s="43">
        <f t="shared" si="2"/>
        <v>595.77197427402064</v>
      </c>
      <c r="P10" s="10"/>
    </row>
    <row r="11" spans="1:133">
      <c r="A11" s="12"/>
      <c r="B11" s="44">
        <v>521</v>
      </c>
      <c r="C11" s="20" t="s">
        <v>24</v>
      </c>
      <c r="D11" s="46">
        <v>1860301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1860301</v>
      </c>
      <c r="O11" s="47">
        <f t="shared" si="2"/>
        <v>362.56109920093547</v>
      </c>
      <c r="P11" s="9"/>
    </row>
    <row r="12" spans="1:133">
      <c r="A12" s="12"/>
      <c r="B12" s="44">
        <v>522</v>
      </c>
      <c r="C12" s="20" t="s">
        <v>25</v>
      </c>
      <c r="D12" s="46">
        <v>757015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757015</v>
      </c>
      <c r="O12" s="47">
        <f t="shared" si="2"/>
        <v>147.53751705320602</v>
      </c>
      <c r="P12" s="9"/>
    </row>
    <row r="13" spans="1:133">
      <c r="A13" s="12"/>
      <c r="B13" s="44">
        <v>524</v>
      </c>
      <c r="C13" s="20" t="s">
        <v>26</v>
      </c>
      <c r="D13" s="46">
        <v>439590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439590</v>
      </c>
      <c r="O13" s="47">
        <f t="shared" si="2"/>
        <v>85.67335801987916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118008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6239273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6357281</v>
      </c>
      <c r="O14" s="43">
        <f t="shared" si="2"/>
        <v>1238.9945429740792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1461801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1461801</v>
      </c>
      <c r="O15" s="47">
        <f t="shared" si="2"/>
        <v>284.89592671993762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1727098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1727098</v>
      </c>
      <c r="O16" s="47">
        <f t="shared" si="2"/>
        <v>336.60066263886182</v>
      </c>
      <c r="P16" s="9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1613875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1613875</v>
      </c>
      <c r="O17" s="47">
        <f t="shared" si="2"/>
        <v>314.53420385889689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1436499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1436499</v>
      </c>
      <c r="O18" s="47">
        <f t="shared" si="2"/>
        <v>279.96472422529723</v>
      </c>
      <c r="P18" s="9"/>
    </row>
    <row r="19" spans="1:16">
      <c r="A19" s="12"/>
      <c r="B19" s="44">
        <v>539</v>
      </c>
      <c r="C19" s="20" t="s">
        <v>32</v>
      </c>
      <c r="D19" s="46">
        <v>0</v>
      </c>
      <c r="E19" s="46">
        <v>118008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118008</v>
      </c>
      <c r="O19" s="47">
        <f t="shared" si="2"/>
        <v>22.999025531085557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1478605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1478605</v>
      </c>
      <c r="O20" s="43">
        <f t="shared" si="2"/>
        <v>288.17092184759304</v>
      </c>
      <c r="P20" s="10"/>
    </row>
    <row r="21" spans="1:16">
      <c r="A21" s="12"/>
      <c r="B21" s="44">
        <v>541</v>
      </c>
      <c r="C21" s="20" t="s">
        <v>34</v>
      </c>
      <c r="D21" s="46">
        <v>800471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800471</v>
      </c>
      <c r="O21" s="47">
        <f t="shared" si="2"/>
        <v>156.00682128240109</v>
      </c>
      <c r="P21" s="9"/>
    </row>
    <row r="22" spans="1:16">
      <c r="A22" s="12"/>
      <c r="B22" s="44">
        <v>542</v>
      </c>
      <c r="C22" s="20" t="s">
        <v>35</v>
      </c>
      <c r="D22" s="46">
        <v>513694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513694</v>
      </c>
      <c r="O22" s="47">
        <f t="shared" si="2"/>
        <v>100.11576690703566</v>
      </c>
      <c r="P22" s="9"/>
    </row>
    <row r="23" spans="1:16">
      <c r="A23" s="12"/>
      <c r="B23" s="44">
        <v>549</v>
      </c>
      <c r="C23" s="20" t="s">
        <v>36</v>
      </c>
      <c r="D23" s="46">
        <v>164440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164440</v>
      </c>
      <c r="O23" s="47">
        <f t="shared" si="2"/>
        <v>32.048333658156302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442749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442749</v>
      </c>
      <c r="O24" s="43">
        <f t="shared" si="2"/>
        <v>86.289027480023393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442749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442749</v>
      </c>
      <c r="O25" s="47">
        <f t="shared" si="2"/>
        <v>86.289027480023393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587280</v>
      </c>
      <c r="E26" s="31">
        <f t="shared" si="8"/>
        <v>41102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3" si="9">SUM(D26:M26)</f>
        <v>628382</v>
      </c>
      <c r="O26" s="43">
        <f t="shared" si="2"/>
        <v>122.46774507893198</v>
      </c>
      <c r="P26" s="9"/>
    </row>
    <row r="27" spans="1:16">
      <c r="A27" s="12"/>
      <c r="B27" s="44">
        <v>572</v>
      </c>
      <c r="C27" s="20" t="s">
        <v>40</v>
      </c>
      <c r="D27" s="46">
        <v>467447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467447</v>
      </c>
      <c r="O27" s="47">
        <f t="shared" si="2"/>
        <v>91.10251412979926</v>
      </c>
      <c r="P27" s="9"/>
    </row>
    <row r="28" spans="1:16">
      <c r="A28" s="12"/>
      <c r="B28" s="44">
        <v>573</v>
      </c>
      <c r="C28" s="20" t="s">
        <v>41</v>
      </c>
      <c r="D28" s="46">
        <v>23400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23400</v>
      </c>
      <c r="O28" s="47">
        <f t="shared" si="2"/>
        <v>4.5605145195868255</v>
      </c>
      <c r="P28" s="9"/>
    </row>
    <row r="29" spans="1:16">
      <c r="A29" s="12"/>
      <c r="B29" s="44">
        <v>574</v>
      </c>
      <c r="C29" s="20" t="s">
        <v>42</v>
      </c>
      <c r="D29" s="46">
        <v>0</v>
      </c>
      <c r="E29" s="46">
        <v>41102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41102</v>
      </c>
      <c r="O29" s="47">
        <f t="shared" si="2"/>
        <v>8.0105242642759702</v>
      </c>
      <c r="P29" s="9"/>
    </row>
    <row r="30" spans="1:16">
      <c r="A30" s="12"/>
      <c r="B30" s="44">
        <v>579</v>
      </c>
      <c r="C30" s="20" t="s">
        <v>43</v>
      </c>
      <c r="D30" s="46">
        <v>96433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96433</v>
      </c>
      <c r="O30" s="47">
        <f t="shared" si="2"/>
        <v>18.794192165269926</v>
      </c>
      <c r="P30" s="9"/>
    </row>
    <row r="31" spans="1:16" ht="15.75">
      <c r="A31" s="28" t="s">
        <v>45</v>
      </c>
      <c r="B31" s="29"/>
      <c r="C31" s="30"/>
      <c r="D31" s="31">
        <f t="shared" ref="D31:M31" si="10">SUM(D32:D32)</f>
        <v>1140043</v>
      </c>
      <c r="E31" s="31">
        <f t="shared" si="10"/>
        <v>1295686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1186074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3621803</v>
      </c>
      <c r="O31" s="43">
        <f t="shared" si="2"/>
        <v>705.86688754628733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1140043</v>
      </c>
      <c r="E32" s="46">
        <v>1295686</v>
      </c>
      <c r="F32" s="46">
        <v>0</v>
      </c>
      <c r="G32" s="46">
        <v>0</v>
      </c>
      <c r="H32" s="46">
        <v>0</v>
      </c>
      <c r="I32" s="46">
        <v>1186074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3621803</v>
      </c>
      <c r="O32" s="47">
        <f t="shared" si="2"/>
        <v>705.86688754628733</v>
      </c>
      <c r="P32" s="9"/>
    </row>
    <row r="33" spans="1:119" ht="16.5" thickBot="1">
      <c r="A33" s="14" t="s">
        <v>10</v>
      </c>
      <c r="B33" s="23"/>
      <c r="C33" s="22"/>
      <c r="D33" s="15">
        <f>SUM(D5,D10,D14,D20,D24,D26,D31)</f>
        <v>7426633</v>
      </c>
      <c r="E33" s="15">
        <f t="shared" ref="E33:M33" si="11">SUM(E5,E10,E14,E20,E24,E26,E31)</f>
        <v>1897554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7425347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9"/>
        <v>16749534</v>
      </c>
      <c r="O33" s="37">
        <f t="shared" si="2"/>
        <v>3264.3800428766322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5131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895603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895603</v>
      </c>
      <c r="O5" s="32">
        <f t="shared" ref="O5:O33" si="2">(N5/O$35)</f>
        <v>173.19725391607039</v>
      </c>
      <c r="P5" s="6"/>
    </row>
    <row r="6" spans="1:133">
      <c r="A6" s="12"/>
      <c r="B6" s="44">
        <v>512</v>
      </c>
      <c r="C6" s="20" t="s">
        <v>19</v>
      </c>
      <c r="D6" s="46">
        <v>67271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67271</v>
      </c>
      <c r="O6" s="47">
        <f t="shared" si="2"/>
        <v>13.009282537226841</v>
      </c>
      <c r="P6" s="9"/>
    </row>
    <row r="7" spans="1:133">
      <c r="A7" s="12"/>
      <c r="B7" s="44">
        <v>513</v>
      </c>
      <c r="C7" s="20" t="s">
        <v>20</v>
      </c>
      <c r="D7" s="46">
        <v>339325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339325</v>
      </c>
      <c r="O7" s="47">
        <f t="shared" si="2"/>
        <v>65.620769677045061</v>
      </c>
      <c r="P7" s="9"/>
    </row>
    <row r="8" spans="1:133">
      <c r="A8" s="12"/>
      <c r="B8" s="44">
        <v>517</v>
      </c>
      <c r="C8" s="20" t="s">
        <v>21</v>
      </c>
      <c r="D8" s="46">
        <v>138618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138618</v>
      </c>
      <c r="O8" s="47">
        <f t="shared" si="2"/>
        <v>26.80680719396635</v>
      </c>
      <c r="P8" s="9"/>
    </row>
    <row r="9" spans="1:133">
      <c r="A9" s="12"/>
      <c r="B9" s="44">
        <v>519</v>
      </c>
      <c r="C9" s="20" t="s">
        <v>22</v>
      </c>
      <c r="D9" s="46">
        <v>350389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350389</v>
      </c>
      <c r="O9" s="47">
        <f t="shared" si="2"/>
        <v>67.760394507832146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3215093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3215093</v>
      </c>
      <c r="O10" s="43">
        <f t="shared" si="2"/>
        <v>621.7545929220654</v>
      </c>
      <c r="P10" s="10"/>
    </row>
    <row r="11" spans="1:133">
      <c r="A11" s="12"/>
      <c r="B11" s="44">
        <v>521</v>
      </c>
      <c r="C11" s="20" t="s">
        <v>24</v>
      </c>
      <c r="D11" s="46">
        <v>1772941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1772941</v>
      </c>
      <c r="O11" s="47">
        <f t="shared" si="2"/>
        <v>342.86230903113517</v>
      </c>
      <c r="P11" s="9"/>
    </row>
    <row r="12" spans="1:133">
      <c r="A12" s="12"/>
      <c r="B12" s="44">
        <v>522</v>
      </c>
      <c r="C12" s="20" t="s">
        <v>25</v>
      </c>
      <c r="D12" s="46">
        <v>1002103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1002103</v>
      </c>
      <c r="O12" s="47">
        <f t="shared" si="2"/>
        <v>193.79288338812609</v>
      </c>
      <c r="P12" s="9"/>
    </row>
    <row r="13" spans="1:133">
      <c r="A13" s="12"/>
      <c r="B13" s="44">
        <v>524</v>
      </c>
      <c r="C13" s="20" t="s">
        <v>26</v>
      </c>
      <c r="D13" s="46">
        <v>440049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440049</v>
      </c>
      <c r="O13" s="47">
        <f t="shared" si="2"/>
        <v>85.099400502804102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122092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6646944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6769036</v>
      </c>
      <c r="O14" s="43">
        <f t="shared" si="2"/>
        <v>1309.0380970798685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1777627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1777627</v>
      </c>
      <c r="O15" s="47">
        <f t="shared" si="2"/>
        <v>343.76851672790565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1721162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1721162</v>
      </c>
      <c r="O16" s="47">
        <f t="shared" si="2"/>
        <v>332.84896538387159</v>
      </c>
      <c r="P16" s="9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1768074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1768074</v>
      </c>
      <c r="O17" s="47">
        <f t="shared" si="2"/>
        <v>341.92109843357184</v>
      </c>
      <c r="P17" s="9"/>
    </row>
    <row r="18" spans="1:16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1380081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1380081</v>
      </c>
      <c r="O18" s="47">
        <f t="shared" si="2"/>
        <v>266.88860955327789</v>
      </c>
      <c r="P18" s="9"/>
    </row>
    <row r="19" spans="1:16">
      <c r="A19" s="12"/>
      <c r="B19" s="44">
        <v>539</v>
      </c>
      <c r="C19" s="20" t="s">
        <v>32</v>
      </c>
      <c r="D19" s="46">
        <v>0</v>
      </c>
      <c r="E19" s="46">
        <v>122092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122092</v>
      </c>
      <c r="O19" s="47">
        <f t="shared" si="2"/>
        <v>23.610906981241538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2568374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2568374</v>
      </c>
      <c r="O20" s="43">
        <f t="shared" si="2"/>
        <v>496.68806807193965</v>
      </c>
      <c r="P20" s="10"/>
    </row>
    <row r="21" spans="1:16">
      <c r="A21" s="12"/>
      <c r="B21" s="44">
        <v>541</v>
      </c>
      <c r="C21" s="20" t="s">
        <v>34</v>
      </c>
      <c r="D21" s="46">
        <v>1019986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1019986</v>
      </c>
      <c r="O21" s="47">
        <f t="shared" si="2"/>
        <v>197.25120866370142</v>
      </c>
      <c r="P21" s="9"/>
    </row>
    <row r="22" spans="1:16">
      <c r="A22" s="12"/>
      <c r="B22" s="44">
        <v>542</v>
      </c>
      <c r="C22" s="20" t="s">
        <v>35</v>
      </c>
      <c r="D22" s="46">
        <v>1401462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1401462</v>
      </c>
      <c r="O22" s="47">
        <f t="shared" si="2"/>
        <v>271.02339972925932</v>
      </c>
      <c r="P22" s="9"/>
    </row>
    <row r="23" spans="1:16">
      <c r="A23" s="12"/>
      <c r="B23" s="44">
        <v>549</v>
      </c>
      <c r="C23" s="20" t="s">
        <v>36</v>
      </c>
      <c r="D23" s="46">
        <v>146926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146926</v>
      </c>
      <c r="O23" s="47">
        <f t="shared" si="2"/>
        <v>28.413459678978921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84593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84593</v>
      </c>
      <c r="O24" s="43">
        <f t="shared" si="2"/>
        <v>16.359118158963451</v>
      </c>
      <c r="P24" s="10"/>
    </row>
    <row r="25" spans="1:16">
      <c r="A25" s="13"/>
      <c r="B25" s="45">
        <v>554</v>
      </c>
      <c r="C25" s="21" t="s">
        <v>38</v>
      </c>
      <c r="D25" s="46">
        <v>0</v>
      </c>
      <c r="E25" s="46">
        <v>84593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84593</v>
      </c>
      <c r="O25" s="47">
        <f t="shared" si="2"/>
        <v>16.359118158963451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521524</v>
      </c>
      <c r="E26" s="31">
        <f t="shared" si="8"/>
        <v>65038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ref="N26:N33" si="9">SUM(D26:M26)</f>
        <v>586562</v>
      </c>
      <c r="O26" s="43">
        <f t="shared" si="2"/>
        <v>113.43299168439374</v>
      </c>
      <c r="P26" s="9"/>
    </row>
    <row r="27" spans="1:16">
      <c r="A27" s="12"/>
      <c r="B27" s="44">
        <v>572</v>
      </c>
      <c r="C27" s="20" t="s">
        <v>40</v>
      </c>
      <c r="D27" s="46">
        <v>495641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495641</v>
      </c>
      <c r="O27" s="47">
        <f t="shared" si="2"/>
        <v>95.85012570102495</v>
      </c>
      <c r="P27" s="9"/>
    </row>
    <row r="28" spans="1:16">
      <c r="A28" s="12"/>
      <c r="B28" s="44">
        <v>573</v>
      </c>
      <c r="C28" s="20" t="s">
        <v>41</v>
      </c>
      <c r="D28" s="46">
        <v>25419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25419</v>
      </c>
      <c r="O28" s="47">
        <f t="shared" si="2"/>
        <v>4.9156836201895189</v>
      </c>
      <c r="P28" s="9"/>
    </row>
    <row r="29" spans="1:16">
      <c r="A29" s="12"/>
      <c r="B29" s="44">
        <v>574</v>
      </c>
      <c r="C29" s="20" t="s">
        <v>42</v>
      </c>
      <c r="D29" s="46">
        <v>0</v>
      </c>
      <c r="E29" s="46">
        <v>65038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65038</v>
      </c>
      <c r="O29" s="47">
        <f t="shared" si="2"/>
        <v>12.577451169986462</v>
      </c>
      <c r="P29" s="9"/>
    </row>
    <row r="30" spans="1:16">
      <c r="A30" s="12"/>
      <c r="B30" s="44">
        <v>579</v>
      </c>
      <c r="C30" s="20" t="s">
        <v>43</v>
      </c>
      <c r="D30" s="46">
        <v>464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464</v>
      </c>
      <c r="O30" s="47">
        <f t="shared" si="2"/>
        <v>8.9731193192806036E-2</v>
      </c>
      <c r="P30" s="9"/>
    </row>
    <row r="31" spans="1:16" ht="15.75">
      <c r="A31" s="28" t="s">
        <v>45</v>
      </c>
      <c r="B31" s="29"/>
      <c r="C31" s="30"/>
      <c r="D31" s="31">
        <f t="shared" ref="D31:M31" si="10">SUM(D32:D32)</f>
        <v>1330734</v>
      </c>
      <c r="E31" s="31">
        <f t="shared" si="10"/>
        <v>936830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1336720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3604284</v>
      </c>
      <c r="O31" s="43">
        <f t="shared" si="2"/>
        <v>697.01875846064593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1330734</v>
      </c>
      <c r="E32" s="46">
        <v>936830</v>
      </c>
      <c r="F32" s="46">
        <v>0</v>
      </c>
      <c r="G32" s="46">
        <v>0</v>
      </c>
      <c r="H32" s="46">
        <v>0</v>
      </c>
      <c r="I32" s="46">
        <v>1336720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3604284</v>
      </c>
      <c r="O32" s="47">
        <f t="shared" si="2"/>
        <v>697.01875846064593</v>
      </c>
      <c r="P32" s="9"/>
    </row>
    <row r="33" spans="1:119" ht="16.5" thickBot="1">
      <c r="A33" s="14" t="s">
        <v>10</v>
      </c>
      <c r="B33" s="23"/>
      <c r="C33" s="22"/>
      <c r="D33" s="15">
        <f>SUM(D5,D10,D14,D20,D24,D26,D31)</f>
        <v>8531328</v>
      </c>
      <c r="E33" s="15">
        <f t="shared" ref="E33:M33" si="11">SUM(E5,E10,E14,E20,E24,E26,E31)</f>
        <v>1208553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7983664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9"/>
        <v>17723545</v>
      </c>
      <c r="O33" s="37">
        <f t="shared" si="2"/>
        <v>3427.4888802939472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56</v>
      </c>
      <c r="M35" s="93"/>
      <c r="N35" s="93"/>
      <c r="O35" s="41">
        <v>5171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788067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788067</v>
      </c>
      <c r="O5" s="32">
        <f t="shared" ref="O5:O30" si="2">(N5/O$32)</f>
        <v>149.02931164901665</v>
      </c>
      <c r="P5" s="6"/>
    </row>
    <row r="6" spans="1:133">
      <c r="A6" s="12"/>
      <c r="B6" s="44">
        <v>512</v>
      </c>
      <c r="C6" s="20" t="s">
        <v>19</v>
      </c>
      <c r="D6" s="46">
        <v>43060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43060</v>
      </c>
      <c r="O6" s="47">
        <f t="shared" si="2"/>
        <v>8.1429652042360061</v>
      </c>
      <c r="P6" s="9"/>
    </row>
    <row r="7" spans="1:133">
      <c r="A7" s="12"/>
      <c r="B7" s="44">
        <v>513</v>
      </c>
      <c r="C7" s="20" t="s">
        <v>20</v>
      </c>
      <c r="D7" s="46">
        <v>298170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298170</v>
      </c>
      <c r="O7" s="47">
        <f t="shared" si="2"/>
        <v>56.386157337367628</v>
      </c>
      <c r="P7" s="9"/>
    </row>
    <row r="8" spans="1:133">
      <c r="A8" s="12"/>
      <c r="B8" s="44">
        <v>517</v>
      </c>
      <c r="C8" s="20" t="s">
        <v>21</v>
      </c>
      <c r="D8" s="46">
        <v>108620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108620</v>
      </c>
      <c r="O8" s="47">
        <f t="shared" si="2"/>
        <v>20.540847201210287</v>
      </c>
      <c r="P8" s="9"/>
    </row>
    <row r="9" spans="1:133">
      <c r="A9" s="12"/>
      <c r="B9" s="44">
        <v>519</v>
      </c>
      <c r="C9" s="20" t="s">
        <v>22</v>
      </c>
      <c r="D9" s="46">
        <v>338217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338217</v>
      </c>
      <c r="O9" s="47">
        <f t="shared" si="2"/>
        <v>63.959341906202724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2787074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2787074</v>
      </c>
      <c r="O10" s="43">
        <f t="shared" si="2"/>
        <v>527.05635400907715</v>
      </c>
      <c r="P10" s="10"/>
    </row>
    <row r="11" spans="1:133">
      <c r="A11" s="12"/>
      <c r="B11" s="44">
        <v>521</v>
      </c>
      <c r="C11" s="20" t="s">
        <v>24</v>
      </c>
      <c r="D11" s="46">
        <v>1850720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1850720</v>
      </c>
      <c r="O11" s="47">
        <f t="shared" si="2"/>
        <v>349.98487140695914</v>
      </c>
      <c r="P11" s="9"/>
    </row>
    <row r="12" spans="1:133">
      <c r="A12" s="12"/>
      <c r="B12" s="44">
        <v>522</v>
      </c>
      <c r="C12" s="20" t="s">
        <v>25</v>
      </c>
      <c r="D12" s="46">
        <v>604945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604945</v>
      </c>
      <c r="O12" s="47">
        <f t="shared" si="2"/>
        <v>114.39958396369137</v>
      </c>
      <c r="P12" s="9"/>
    </row>
    <row r="13" spans="1:133">
      <c r="A13" s="12"/>
      <c r="B13" s="44">
        <v>524</v>
      </c>
      <c r="C13" s="20" t="s">
        <v>26</v>
      </c>
      <c r="D13" s="46">
        <v>331409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331409</v>
      </c>
      <c r="O13" s="47">
        <f t="shared" si="2"/>
        <v>62.671898638426626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118836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6131354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6250190</v>
      </c>
      <c r="O14" s="43">
        <f t="shared" si="2"/>
        <v>1181.9572617246597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1561836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1561836</v>
      </c>
      <c r="O15" s="47">
        <f t="shared" si="2"/>
        <v>295.35476550680789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1630909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1630909</v>
      </c>
      <c r="O16" s="47">
        <f t="shared" si="2"/>
        <v>308.41698184568833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1628396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1628396</v>
      </c>
      <c r="O17" s="47">
        <f t="shared" si="2"/>
        <v>307.94175491679272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1310213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1310213</v>
      </c>
      <c r="O18" s="47">
        <f t="shared" si="2"/>
        <v>247.77099092284416</v>
      </c>
      <c r="P18" s="9"/>
    </row>
    <row r="19" spans="1:119">
      <c r="A19" s="12"/>
      <c r="B19" s="44">
        <v>539</v>
      </c>
      <c r="C19" s="20" t="s">
        <v>32</v>
      </c>
      <c r="D19" s="46">
        <v>0</v>
      </c>
      <c r="E19" s="46">
        <v>118836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118836</v>
      </c>
      <c r="O19" s="47">
        <f t="shared" si="2"/>
        <v>22.472768532526477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SUM(D21:D23)</f>
        <v>1677845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1677845</v>
      </c>
      <c r="O20" s="43">
        <f t="shared" si="2"/>
        <v>317.29292738275342</v>
      </c>
      <c r="P20" s="10"/>
    </row>
    <row r="21" spans="1:119">
      <c r="A21" s="12"/>
      <c r="B21" s="44">
        <v>541</v>
      </c>
      <c r="C21" s="20" t="s">
        <v>34</v>
      </c>
      <c r="D21" s="46">
        <v>973867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973867</v>
      </c>
      <c r="O21" s="47">
        <f t="shared" si="2"/>
        <v>184.16546898638427</v>
      </c>
      <c r="P21" s="9"/>
    </row>
    <row r="22" spans="1:119">
      <c r="A22" s="12"/>
      <c r="B22" s="44">
        <v>542</v>
      </c>
      <c r="C22" s="20" t="s">
        <v>35</v>
      </c>
      <c r="D22" s="46">
        <v>577177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577177</v>
      </c>
      <c r="O22" s="47">
        <f t="shared" si="2"/>
        <v>109.14844931921331</v>
      </c>
      <c r="P22" s="9"/>
    </row>
    <row r="23" spans="1:119">
      <c r="A23" s="12"/>
      <c r="B23" s="44">
        <v>549</v>
      </c>
      <c r="C23" s="20" t="s">
        <v>36</v>
      </c>
      <c r="D23" s="46">
        <v>126801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126801</v>
      </c>
      <c r="O23" s="47">
        <f t="shared" si="2"/>
        <v>23.979009077155826</v>
      </c>
      <c r="P23" s="9"/>
    </row>
    <row r="24" spans="1:119" ht="15.75">
      <c r="A24" s="28" t="s">
        <v>39</v>
      </c>
      <c r="B24" s="29"/>
      <c r="C24" s="30"/>
      <c r="D24" s="31">
        <f t="shared" ref="D24:M24" si="6">SUM(D25:D27)</f>
        <v>755771</v>
      </c>
      <c r="E24" s="31">
        <f t="shared" si="6"/>
        <v>58929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814700</v>
      </c>
      <c r="O24" s="43">
        <f t="shared" si="2"/>
        <v>154.06580937972768</v>
      </c>
      <c r="P24" s="9"/>
    </row>
    <row r="25" spans="1:119">
      <c r="A25" s="12"/>
      <c r="B25" s="44">
        <v>572</v>
      </c>
      <c r="C25" s="20" t="s">
        <v>40</v>
      </c>
      <c r="D25" s="46">
        <v>725615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725615</v>
      </c>
      <c r="O25" s="47">
        <f t="shared" si="2"/>
        <v>137.21917549167927</v>
      </c>
      <c r="P25" s="9"/>
    </row>
    <row r="26" spans="1:119">
      <c r="A26" s="12"/>
      <c r="B26" s="44">
        <v>573</v>
      </c>
      <c r="C26" s="20" t="s">
        <v>41</v>
      </c>
      <c r="D26" s="46">
        <v>30156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30156</v>
      </c>
      <c r="O26" s="47">
        <f t="shared" si="2"/>
        <v>5.7027231467473527</v>
      </c>
      <c r="P26" s="9"/>
    </row>
    <row r="27" spans="1:119">
      <c r="A27" s="12"/>
      <c r="B27" s="44">
        <v>574</v>
      </c>
      <c r="C27" s="20" t="s">
        <v>42</v>
      </c>
      <c r="D27" s="46">
        <v>0</v>
      </c>
      <c r="E27" s="46">
        <v>58929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58929</v>
      </c>
      <c r="O27" s="47">
        <f t="shared" si="2"/>
        <v>11.14391074130106</v>
      </c>
      <c r="P27" s="9"/>
    </row>
    <row r="28" spans="1:119" ht="15.75">
      <c r="A28" s="28" t="s">
        <v>45</v>
      </c>
      <c r="B28" s="29"/>
      <c r="C28" s="30"/>
      <c r="D28" s="31">
        <f t="shared" ref="D28:M28" si="7">SUM(D29:D29)</f>
        <v>1334505</v>
      </c>
      <c r="E28" s="31">
        <f t="shared" si="7"/>
        <v>650000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1000403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2984908</v>
      </c>
      <c r="O28" s="43">
        <f t="shared" si="2"/>
        <v>564.46822995461423</v>
      </c>
      <c r="P28" s="9"/>
    </row>
    <row r="29" spans="1:119" ht="15.75" thickBot="1">
      <c r="A29" s="12"/>
      <c r="B29" s="44">
        <v>581</v>
      </c>
      <c r="C29" s="20" t="s">
        <v>44</v>
      </c>
      <c r="D29" s="46">
        <v>1334505</v>
      </c>
      <c r="E29" s="46">
        <v>650000</v>
      </c>
      <c r="F29" s="46">
        <v>0</v>
      </c>
      <c r="G29" s="46">
        <v>0</v>
      </c>
      <c r="H29" s="46">
        <v>0</v>
      </c>
      <c r="I29" s="46">
        <v>1000403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2984908</v>
      </c>
      <c r="O29" s="47">
        <f t="shared" si="2"/>
        <v>564.46822995461423</v>
      </c>
      <c r="P29" s="9"/>
    </row>
    <row r="30" spans="1:119" ht="16.5" thickBot="1">
      <c r="A30" s="14" t="s">
        <v>10</v>
      </c>
      <c r="B30" s="23"/>
      <c r="C30" s="22"/>
      <c r="D30" s="15">
        <f>SUM(D5,D10,D14,D20,D24,D28)</f>
        <v>7343262</v>
      </c>
      <c r="E30" s="15">
        <f t="shared" ref="E30:M30" si="8">SUM(E5,E10,E14,E20,E24,E28)</f>
        <v>827765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7131757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15302784</v>
      </c>
      <c r="O30" s="37">
        <f t="shared" si="2"/>
        <v>2893.8698940998488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71</v>
      </c>
      <c r="M32" s="93"/>
      <c r="N32" s="93"/>
      <c r="O32" s="41">
        <v>5288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3334866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254</v>
      </c>
      <c r="O5" s="27">
        <f t="shared" ref="O5:O31" si="1">SUM(D5:N5)</f>
        <v>3335120</v>
      </c>
      <c r="P5" s="32">
        <f t="shared" ref="P5:P31" si="2">(O5/P$33)</f>
        <v>561.46801346801351</v>
      </c>
      <c r="Q5" s="6"/>
    </row>
    <row r="6" spans="1:134">
      <c r="A6" s="12"/>
      <c r="B6" s="44">
        <v>511</v>
      </c>
      <c r="C6" s="20" t="s">
        <v>79</v>
      </c>
      <c r="D6" s="46">
        <v>13708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13708</v>
      </c>
      <c r="P6" s="47">
        <f t="shared" si="2"/>
        <v>2.3077441077441079</v>
      </c>
      <c r="Q6" s="9"/>
    </row>
    <row r="7" spans="1:134">
      <c r="A7" s="12"/>
      <c r="B7" s="44">
        <v>512</v>
      </c>
      <c r="C7" s="20" t="s">
        <v>19</v>
      </c>
      <c r="D7" s="46">
        <v>158512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158512</v>
      </c>
      <c r="P7" s="47">
        <f t="shared" si="2"/>
        <v>26.685521885521887</v>
      </c>
      <c r="Q7" s="9"/>
    </row>
    <row r="8" spans="1:134">
      <c r="A8" s="12"/>
      <c r="B8" s="44">
        <v>513</v>
      </c>
      <c r="C8" s="20" t="s">
        <v>20</v>
      </c>
      <c r="D8" s="46">
        <v>1609402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1609402</v>
      </c>
      <c r="P8" s="47">
        <f t="shared" si="2"/>
        <v>270.94309764309764</v>
      </c>
      <c r="Q8" s="9"/>
    </row>
    <row r="9" spans="1:134">
      <c r="A9" s="12"/>
      <c r="B9" s="44">
        <v>515</v>
      </c>
      <c r="C9" s="20" t="s">
        <v>61</v>
      </c>
      <c r="D9" s="46">
        <v>315711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254</v>
      </c>
      <c r="O9" s="46">
        <f t="shared" si="1"/>
        <v>315965</v>
      </c>
      <c r="P9" s="47">
        <f t="shared" si="2"/>
        <v>53.192760942760941</v>
      </c>
      <c r="Q9" s="9"/>
    </row>
    <row r="10" spans="1:134">
      <c r="A10" s="12"/>
      <c r="B10" s="44">
        <v>516</v>
      </c>
      <c r="C10" s="20" t="s">
        <v>80</v>
      </c>
      <c r="D10" s="46">
        <v>537523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537523</v>
      </c>
      <c r="P10" s="47">
        <f t="shared" si="2"/>
        <v>90.492087542087546</v>
      </c>
      <c r="Q10" s="9"/>
    </row>
    <row r="11" spans="1:134">
      <c r="A11" s="12"/>
      <c r="B11" s="44">
        <v>519</v>
      </c>
      <c r="C11" s="20" t="s">
        <v>22</v>
      </c>
      <c r="D11" s="46">
        <v>700010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700010</v>
      </c>
      <c r="P11" s="47">
        <f t="shared" si="2"/>
        <v>117.84680134680134</v>
      </c>
      <c r="Q11" s="9"/>
    </row>
    <row r="12" spans="1:134" ht="15.75">
      <c r="A12" s="28" t="s">
        <v>23</v>
      </c>
      <c r="B12" s="29"/>
      <c r="C12" s="30"/>
      <c r="D12" s="31">
        <f t="shared" ref="D12:N12" si="3">SUM(D13:D14)</f>
        <v>4390299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4390299</v>
      </c>
      <c r="P12" s="43">
        <f t="shared" si="2"/>
        <v>739.10757575757577</v>
      </c>
      <c r="Q12" s="10"/>
    </row>
    <row r="13" spans="1:134">
      <c r="A13" s="12"/>
      <c r="B13" s="44">
        <v>521</v>
      </c>
      <c r="C13" s="20" t="s">
        <v>24</v>
      </c>
      <c r="D13" s="46">
        <v>2629924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2629924</v>
      </c>
      <c r="P13" s="47">
        <f t="shared" si="2"/>
        <v>442.74814814814818</v>
      </c>
      <c r="Q13" s="9"/>
    </row>
    <row r="14" spans="1:134">
      <c r="A14" s="12"/>
      <c r="B14" s="44">
        <v>522</v>
      </c>
      <c r="C14" s="20" t="s">
        <v>25</v>
      </c>
      <c r="D14" s="46">
        <v>1760375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1760375</v>
      </c>
      <c r="P14" s="47">
        <f t="shared" si="2"/>
        <v>296.3594276094276</v>
      </c>
      <c r="Q14" s="9"/>
    </row>
    <row r="15" spans="1:134" ht="15.75">
      <c r="A15" s="28" t="s">
        <v>27</v>
      </c>
      <c r="B15" s="29"/>
      <c r="C15" s="30"/>
      <c r="D15" s="31">
        <f t="shared" ref="D15:N15" si="4">SUM(D16:D20)</f>
        <v>0</v>
      </c>
      <c r="E15" s="31">
        <f t="shared" si="4"/>
        <v>81131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8182951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8264082</v>
      </c>
      <c r="P15" s="43">
        <f t="shared" si="2"/>
        <v>1391.259595959596</v>
      </c>
      <c r="Q15" s="10"/>
    </row>
    <row r="16" spans="1:134">
      <c r="A16" s="12"/>
      <c r="B16" s="44">
        <v>532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976348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976348</v>
      </c>
      <c r="P16" s="47">
        <f t="shared" si="2"/>
        <v>164.36835016835016</v>
      </c>
      <c r="Q16" s="9"/>
    </row>
    <row r="17" spans="1:120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2640727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2640727</v>
      </c>
      <c r="P17" s="47">
        <f t="shared" si="2"/>
        <v>444.566835016835</v>
      </c>
      <c r="Q17" s="9"/>
    </row>
    <row r="18" spans="1:120">
      <c r="A18" s="12"/>
      <c r="B18" s="44">
        <v>534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2407003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2407003</v>
      </c>
      <c r="P18" s="47">
        <f t="shared" si="2"/>
        <v>405.21936026936027</v>
      </c>
      <c r="Q18" s="9"/>
    </row>
    <row r="19" spans="1:120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2158873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2158873</v>
      </c>
      <c r="P19" s="47">
        <f t="shared" si="2"/>
        <v>363.44663299663301</v>
      </c>
      <c r="Q19" s="9"/>
    </row>
    <row r="20" spans="1:120">
      <c r="A20" s="12"/>
      <c r="B20" s="44">
        <v>539</v>
      </c>
      <c r="C20" s="20" t="s">
        <v>32</v>
      </c>
      <c r="D20" s="46">
        <v>0</v>
      </c>
      <c r="E20" s="46">
        <v>81131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81131</v>
      </c>
      <c r="P20" s="47">
        <f t="shared" si="2"/>
        <v>13.658417508417509</v>
      </c>
      <c r="Q20" s="9"/>
    </row>
    <row r="21" spans="1:120" ht="15.75">
      <c r="A21" s="28" t="s">
        <v>33</v>
      </c>
      <c r="B21" s="29"/>
      <c r="C21" s="30"/>
      <c r="D21" s="31">
        <f t="shared" ref="D21:N21" si="5">SUM(D22:D24)</f>
        <v>2351104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31">
        <f t="shared" si="1"/>
        <v>2351104</v>
      </c>
      <c r="P21" s="43">
        <f t="shared" si="2"/>
        <v>395.80875420875418</v>
      </c>
      <c r="Q21" s="10"/>
    </row>
    <row r="22" spans="1:120">
      <c r="A22" s="12"/>
      <c r="B22" s="44">
        <v>541</v>
      </c>
      <c r="C22" s="20" t="s">
        <v>34</v>
      </c>
      <c r="D22" s="46">
        <v>1053625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1053625</v>
      </c>
      <c r="P22" s="47">
        <f t="shared" si="2"/>
        <v>177.37794612794613</v>
      </c>
      <c r="Q22" s="9"/>
    </row>
    <row r="23" spans="1:120">
      <c r="A23" s="12"/>
      <c r="B23" s="44">
        <v>542</v>
      </c>
      <c r="C23" s="20" t="s">
        <v>35</v>
      </c>
      <c r="D23" s="46">
        <v>1022056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1022056</v>
      </c>
      <c r="P23" s="47">
        <f t="shared" si="2"/>
        <v>172.06329966329966</v>
      </c>
      <c r="Q23" s="9"/>
    </row>
    <row r="24" spans="1:120">
      <c r="A24" s="12"/>
      <c r="B24" s="44">
        <v>549</v>
      </c>
      <c r="C24" s="20" t="s">
        <v>36</v>
      </c>
      <c r="D24" s="46">
        <v>275423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275423</v>
      </c>
      <c r="P24" s="47">
        <f t="shared" si="2"/>
        <v>46.367508417508418</v>
      </c>
      <c r="Q24" s="9"/>
    </row>
    <row r="25" spans="1:120" ht="15.75">
      <c r="A25" s="28" t="s">
        <v>39</v>
      </c>
      <c r="B25" s="29"/>
      <c r="C25" s="30"/>
      <c r="D25" s="31">
        <f t="shared" ref="D25:N25" si="6">SUM(D26:D28)</f>
        <v>1056088</v>
      </c>
      <c r="E25" s="31">
        <f t="shared" si="6"/>
        <v>84675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si="1"/>
        <v>1140763</v>
      </c>
      <c r="P25" s="43">
        <f t="shared" si="2"/>
        <v>192.04764309764309</v>
      </c>
      <c r="Q25" s="9"/>
    </row>
    <row r="26" spans="1:120">
      <c r="A26" s="12"/>
      <c r="B26" s="44">
        <v>572</v>
      </c>
      <c r="C26" s="20" t="s">
        <v>40</v>
      </c>
      <c r="D26" s="46">
        <v>245992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245992</v>
      </c>
      <c r="P26" s="47">
        <f t="shared" si="2"/>
        <v>41.412794612794613</v>
      </c>
      <c r="Q26" s="9"/>
    </row>
    <row r="27" spans="1:120">
      <c r="A27" s="12"/>
      <c r="B27" s="44">
        <v>574</v>
      </c>
      <c r="C27" s="20" t="s">
        <v>42</v>
      </c>
      <c r="D27" s="46">
        <v>0</v>
      </c>
      <c r="E27" s="46">
        <v>84675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84675</v>
      </c>
      <c r="P27" s="47">
        <f t="shared" si="2"/>
        <v>14.255050505050505</v>
      </c>
      <c r="Q27" s="9"/>
    </row>
    <row r="28" spans="1:120">
      <c r="A28" s="12"/>
      <c r="B28" s="44">
        <v>579</v>
      </c>
      <c r="C28" s="20" t="s">
        <v>43</v>
      </c>
      <c r="D28" s="46">
        <v>810096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810096</v>
      </c>
      <c r="P28" s="47">
        <f t="shared" si="2"/>
        <v>136.37979797979798</v>
      </c>
      <c r="Q28" s="9"/>
    </row>
    <row r="29" spans="1:120" ht="15.75">
      <c r="A29" s="28" t="s">
        <v>45</v>
      </c>
      <c r="B29" s="29"/>
      <c r="C29" s="30"/>
      <c r="D29" s="31">
        <f t="shared" ref="D29:N29" si="7">SUM(D30:D30)</f>
        <v>4392234</v>
      </c>
      <c r="E29" s="31">
        <f t="shared" si="7"/>
        <v>88523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8240419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si="1"/>
        <v>12721176</v>
      </c>
      <c r="P29" s="43">
        <f t="shared" si="2"/>
        <v>2141.6121212121211</v>
      </c>
      <c r="Q29" s="9"/>
    </row>
    <row r="30" spans="1:120" ht="15.75" thickBot="1">
      <c r="A30" s="12"/>
      <c r="B30" s="44">
        <v>581</v>
      </c>
      <c r="C30" s="20" t="s">
        <v>93</v>
      </c>
      <c r="D30" s="46">
        <v>4392234</v>
      </c>
      <c r="E30" s="46">
        <v>88523</v>
      </c>
      <c r="F30" s="46">
        <v>0</v>
      </c>
      <c r="G30" s="46">
        <v>0</v>
      </c>
      <c r="H30" s="46">
        <v>0</v>
      </c>
      <c r="I30" s="46">
        <v>8240419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12721176</v>
      </c>
      <c r="P30" s="47">
        <f t="shared" si="2"/>
        <v>2141.6121212121211</v>
      </c>
      <c r="Q30" s="9"/>
    </row>
    <row r="31" spans="1:120" ht="16.5" thickBot="1">
      <c r="A31" s="14" t="s">
        <v>10</v>
      </c>
      <c r="B31" s="23"/>
      <c r="C31" s="22"/>
      <c r="D31" s="15">
        <f>SUM(D5,D12,D15,D21,D25,D29)</f>
        <v>15524591</v>
      </c>
      <c r="E31" s="15">
        <f t="shared" ref="E31:N31" si="8">SUM(E5,E12,E15,E21,E25,E29)</f>
        <v>254329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16423370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8"/>
        <v>254</v>
      </c>
      <c r="O31" s="15">
        <f t="shared" si="1"/>
        <v>32202544</v>
      </c>
      <c r="P31" s="37">
        <f t="shared" si="2"/>
        <v>5421.3037037037038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94</v>
      </c>
      <c r="N33" s="93"/>
      <c r="O33" s="93"/>
      <c r="P33" s="41">
        <v>5940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3393406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3393406</v>
      </c>
      <c r="O5" s="32">
        <f t="shared" ref="O5:O32" si="2">(N5/O$34)</f>
        <v>600.28409693967808</v>
      </c>
      <c r="P5" s="6"/>
    </row>
    <row r="6" spans="1:133">
      <c r="A6" s="12"/>
      <c r="B6" s="44">
        <v>512</v>
      </c>
      <c r="C6" s="20" t="s">
        <v>19</v>
      </c>
      <c r="D6" s="46">
        <v>126770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126770</v>
      </c>
      <c r="O6" s="47">
        <f t="shared" si="2"/>
        <v>22.425260923403503</v>
      </c>
      <c r="P6" s="9"/>
    </row>
    <row r="7" spans="1:133">
      <c r="A7" s="12"/>
      <c r="B7" s="44">
        <v>513</v>
      </c>
      <c r="C7" s="20" t="s">
        <v>20</v>
      </c>
      <c r="D7" s="46">
        <v>1700255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1700255</v>
      </c>
      <c r="O7" s="47">
        <f t="shared" si="2"/>
        <v>300.77038740491776</v>
      </c>
      <c r="P7" s="9"/>
    </row>
    <row r="8" spans="1:133">
      <c r="A8" s="12"/>
      <c r="B8" s="44">
        <v>515</v>
      </c>
      <c r="C8" s="20" t="s">
        <v>61</v>
      </c>
      <c r="D8" s="46">
        <v>266136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266136</v>
      </c>
      <c r="O8" s="47">
        <f t="shared" si="2"/>
        <v>47.078719264107555</v>
      </c>
      <c r="P8" s="9"/>
    </row>
    <row r="9" spans="1:133">
      <c r="A9" s="12"/>
      <c r="B9" s="44">
        <v>516</v>
      </c>
      <c r="C9" s="20" t="s">
        <v>80</v>
      </c>
      <c r="D9" s="46">
        <v>626845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626845</v>
      </c>
      <c r="O9" s="47">
        <f t="shared" si="2"/>
        <v>110.88713957190872</v>
      </c>
      <c r="P9" s="9"/>
    </row>
    <row r="10" spans="1:133">
      <c r="A10" s="12"/>
      <c r="B10" s="44">
        <v>519</v>
      </c>
      <c r="C10" s="20" t="s">
        <v>62</v>
      </c>
      <c r="D10" s="46">
        <v>673400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673400</v>
      </c>
      <c r="O10" s="47">
        <f t="shared" si="2"/>
        <v>119.12258977534053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SUM(D12:D13)</f>
        <v>3733007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3733007</v>
      </c>
      <c r="O11" s="43">
        <f t="shared" si="2"/>
        <v>660.35857067044049</v>
      </c>
      <c r="P11" s="10"/>
    </row>
    <row r="12" spans="1:133">
      <c r="A12" s="12"/>
      <c r="B12" s="44">
        <v>521</v>
      </c>
      <c r="C12" s="20" t="s">
        <v>24</v>
      </c>
      <c r="D12" s="46">
        <v>2513767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2513767</v>
      </c>
      <c r="O12" s="47">
        <f t="shared" si="2"/>
        <v>444.67840084910665</v>
      </c>
      <c r="P12" s="9"/>
    </row>
    <row r="13" spans="1:133">
      <c r="A13" s="12"/>
      <c r="B13" s="44">
        <v>522</v>
      </c>
      <c r="C13" s="20" t="s">
        <v>25</v>
      </c>
      <c r="D13" s="46">
        <v>1219240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1219240</v>
      </c>
      <c r="O13" s="47">
        <f t="shared" si="2"/>
        <v>215.68016982133381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35845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7241087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7276932</v>
      </c>
      <c r="O14" s="43">
        <f t="shared" si="2"/>
        <v>1287.2690606757474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1094182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1094182</v>
      </c>
      <c r="O15" s="47">
        <f t="shared" si="2"/>
        <v>193.55775694321599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2349718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2349718</v>
      </c>
      <c r="O16" s="47">
        <f t="shared" si="2"/>
        <v>415.65858836016275</v>
      </c>
      <c r="P16" s="9"/>
    </row>
    <row r="17" spans="1:119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1697431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1697431</v>
      </c>
      <c r="O17" s="47">
        <f t="shared" si="2"/>
        <v>300.27082964797455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2099756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2099756</v>
      </c>
      <c r="O18" s="47">
        <f t="shared" si="2"/>
        <v>371.44100477622499</v>
      </c>
      <c r="P18" s="9"/>
    </row>
    <row r="19" spans="1:119">
      <c r="A19" s="12"/>
      <c r="B19" s="44">
        <v>539</v>
      </c>
      <c r="C19" s="20" t="s">
        <v>32</v>
      </c>
      <c r="D19" s="46">
        <v>0</v>
      </c>
      <c r="E19" s="46">
        <v>35845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35845</v>
      </c>
      <c r="O19" s="47">
        <f t="shared" si="2"/>
        <v>6.3408809481691142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SUM(D21:D23)</f>
        <v>1866903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1866903</v>
      </c>
      <c r="O20" s="43">
        <f t="shared" si="2"/>
        <v>330.24995577569433</v>
      </c>
      <c r="P20" s="10"/>
    </row>
    <row r="21" spans="1:119">
      <c r="A21" s="12"/>
      <c r="B21" s="44">
        <v>541</v>
      </c>
      <c r="C21" s="20" t="s">
        <v>64</v>
      </c>
      <c r="D21" s="46">
        <v>759616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759616</v>
      </c>
      <c r="O21" s="47">
        <f t="shared" si="2"/>
        <v>134.37396072881657</v>
      </c>
      <c r="P21" s="9"/>
    </row>
    <row r="22" spans="1:119">
      <c r="A22" s="12"/>
      <c r="B22" s="44">
        <v>542</v>
      </c>
      <c r="C22" s="20" t="s">
        <v>35</v>
      </c>
      <c r="D22" s="46">
        <v>823054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823054</v>
      </c>
      <c r="O22" s="47">
        <f t="shared" si="2"/>
        <v>145.59596674332212</v>
      </c>
      <c r="P22" s="9"/>
    </row>
    <row r="23" spans="1:119">
      <c r="A23" s="12"/>
      <c r="B23" s="44">
        <v>549</v>
      </c>
      <c r="C23" s="20" t="s">
        <v>65</v>
      </c>
      <c r="D23" s="46">
        <v>284233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284233</v>
      </c>
      <c r="O23" s="47">
        <f t="shared" si="2"/>
        <v>50.280028303555632</v>
      </c>
      <c r="P23" s="9"/>
    </row>
    <row r="24" spans="1:119" ht="15.75">
      <c r="A24" s="28" t="s">
        <v>39</v>
      </c>
      <c r="B24" s="29"/>
      <c r="C24" s="30"/>
      <c r="D24" s="31">
        <f t="shared" ref="D24:M24" si="6">SUM(D25:D27)</f>
        <v>978503</v>
      </c>
      <c r="E24" s="31">
        <f t="shared" si="6"/>
        <v>120261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1098764</v>
      </c>
      <c r="O24" s="43">
        <f t="shared" si="2"/>
        <v>194.36830001768973</v>
      </c>
      <c r="P24" s="9"/>
    </row>
    <row r="25" spans="1:119">
      <c r="A25" s="12"/>
      <c r="B25" s="44">
        <v>572</v>
      </c>
      <c r="C25" s="20" t="s">
        <v>66</v>
      </c>
      <c r="D25" s="46">
        <v>380392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380392</v>
      </c>
      <c r="O25" s="47">
        <f t="shared" si="2"/>
        <v>67.290288342473019</v>
      </c>
      <c r="P25" s="9"/>
    </row>
    <row r="26" spans="1:119">
      <c r="A26" s="12"/>
      <c r="B26" s="44">
        <v>574</v>
      </c>
      <c r="C26" s="20" t="s">
        <v>42</v>
      </c>
      <c r="D26" s="46">
        <v>0</v>
      </c>
      <c r="E26" s="46">
        <v>120261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120261</v>
      </c>
      <c r="O26" s="47">
        <f t="shared" si="2"/>
        <v>21.273836900760656</v>
      </c>
      <c r="P26" s="9"/>
    </row>
    <row r="27" spans="1:119">
      <c r="A27" s="12"/>
      <c r="B27" s="44">
        <v>579</v>
      </c>
      <c r="C27" s="20" t="s">
        <v>43</v>
      </c>
      <c r="D27" s="46">
        <v>598111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598111</v>
      </c>
      <c r="O27" s="47">
        <f t="shared" si="2"/>
        <v>105.80417477445604</v>
      </c>
      <c r="P27" s="9"/>
    </row>
    <row r="28" spans="1:119" ht="15.75">
      <c r="A28" s="28" t="s">
        <v>67</v>
      </c>
      <c r="B28" s="29"/>
      <c r="C28" s="30"/>
      <c r="D28" s="31">
        <f t="shared" ref="D28:M28" si="7">SUM(D29:D31)</f>
        <v>1062876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1062876</v>
      </c>
      <c r="O28" s="43">
        <f t="shared" si="2"/>
        <v>188.01981248894393</v>
      </c>
      <c r="P28" s="9"/>
    </row>
    <row r="29" spans="1:119">
      <c r="A29" s="12"/>
      <c r="B29" s="44">
        <v>581</v>
      </c>
      <c r="C29" s="20" t="s">
        <v>68</v>
      </c>
      <c r="D29" s="46">
        <v>948211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948211</v>
      </c>
      <c r="O29" s="47">
        <f t="shared" si="2"/>
        <v>167.73589244648858</v>
      </c>
      <c r="P29" s="9"/>
    </row>
    <row r="30" spans="1:119">
      <c r="A30" s="12"/>
      <c r="B30" s="44">
        <v>590</v>
      </c>
      <c r="C30" s="20" t="s">
        <v>82</v>
      </c>
      <c r="D30" s="46">
        <v>3445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3445</v>
      </c>
      <c r="O30" s="47">
        <f t="shared" si="2"/>
        <v>0.60941093224836373</v>
      </c>
      <c r="P30" s="9"/>
    </row>
    <row r="31" spans="1:119" ht="15.75" thickBot="1">
      <c r="A31" s="12"/>
      <c r="B31" s="44">
        <v>591</v>
      </c>
      <c r="C31" s="20" t="s">
        <v>83</v>
      </c>
      <c r="D31" s="46">
        <v>111220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111220</v>
      </c>
      <c r="O31" s="47">
        <f t="shared" si="2"/>
        <v>19.674509110206969</v>
      </c>
      <c r="P31" s="9"/>
    </row>
    <row r="32" spans="1:119" ht="16.5" thickBot="1">
      <c r="A32" s="14" t="s">
        <v>10</v>
      </c>
      <c r="B32" s="23"/>
      <c r="C32" s="22"/>
      <c r="D32" s="15">
        <f>SUM(D5,D11,D14,D20,D24,D28)</f>
        <v>11034695</v>
      </c>
      <c r="E32" s="15">
        <f t="shared" ref="E32:M32" si="8">SUM(E5,E11,E14,E20,E24,E28)</f>
        <v>156106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7241087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18431888</v>
      </c>
      <c r="O32" s="37">
        <f t="shared" si="2"/>
        <v>3260.5497965681939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88</v>
      </c>
      <c r="M34" s="93"/>
      <c r="N34" s="93"/>
      <c r="O34" s="41">
        <v>5653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2369868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2369868</v>
      </c>
      <c r="O5" s="32">
        <f t="shared" ref="O5:O31" si="2">(N5/O$33)</f>
        <v>421.01048143542369</v>
      </c>
      <c r="P5" s="6"/>
    </row>
    <row r="6" spans="1:133">
      <c r="A6" s="12"/>
      <c r="B6" s="44">
        <v>512</v>
      </c>
      <c r="C6" s="20" t="s">
        <v>19</v>
      </c>
      <c r="D6" s="46">
        <v>178969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178969</v>
      </c>
      <c r="O6" s="47">
        <f t="shared" si="2"/>
        <v>31.79410197193107</v>
      </c>
      <c r="P6" s="9"/>
    </row>
    <row r="7" spans="1:133">
      <c r="A7" s="12"/>
      <c r="B7" s="44">
        <v>513</v>
      </c>
      <c r="C7" s="20" t="s">
        <v>20</v>
      </c>
      <c r="D7" s="46">
        <v>854882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854882</v>
      </c>
      <c r="O7" s="47">
        <f t="shared" si="2"/>
        <v>151.87102504885414</v>
      </c>
      <c r="P7" s="9"/>
    </row>
    <row r="8" spans="1:133">
      <c r="A8" s="12"/>
      <c r="B8" s="44">
        <v>515</v>
      </c>
      <c r="C8" s="20" t="s">
        <v>61</v>
      </c>
      <c r="D8" s="46">
        <v>225454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225454</v>
      </c>
      <c r="O8" s="47">
        <f t="shared" si="2"/>
        <v>40.052229525670633</v>
      </c>
      <c r="P8" s="9"/>
    </row>
    <row r="9" spans="1:133">
      <c r="A9" s="12"/>
      <c r="B9" s="44">
        <v>516</v>
      </c>
      <c r="C9" s="20" t="s">
        <v>80</v>
      </c>
      <c r="D9" s="46">
        <v>548944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548944</v>
      </c>
      <c r="O9" s="47">
        <f t="shared" si="2"/>
        <v>97.520696393675607</v>
      </c>
      <c r="P9" s="9"/>
    </row>
    <row r="10" spans="1:133">
      <c r="A10" s="12"/>
      <c r="B10" s="44">
        <v>519</v>
      </c>
      <c r="C10" s="20" t="s">
        <v>62</v>
      </c>
      <c r="D10" s="46">
        <v>561619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561619</v>
      </c>
      <c r="O10" s="47">
        <f t="shared" si="2"/>
        <v>99.772428495292232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SUM(D12:D13)</f>
        <v>3275757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3275757</v>
      </c>
      <c r="O11" s="43">
        <f t="shared" si="2"/>
        <v>581.94297388523717</v>
      </c>
      <c r="P11" s="10"/>
    </row>
    <row r="12" spans="1:133">
      <c r="A12" s="12"/>
      <c r="B12" s="44">
        <v>521</v>
      </c>
      <c r="C12" s="20" t="s">
        <v>24</v>
      </c>
      <c r="D12" s="46">
        <v>2135162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2135162</v>
      </c>
      <c r="O12" s="47">
        <f t="shared" si="2"/>
        <v>379.31462071415882</v>
      </c>
      <c r="P12" s="9"/>
    </row>
    <row r="13" spans="1:133">
      <c r="A13" s="12"/>
      <c r="B13" s="44">
        <v>522</v>
      </c>
      <c r="C13" s="20" t="s">
        <v>25</v>
      </c>
      <c r="D13" s="46">
        <v>1140595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1140595</v>
      </c>
      <c r="O13" s="47">
        <f t="shared" si="2"/>
        <v>202.62835317107834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40160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7555079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7595239</v>
      </c>
      <c r="O14" s="43">
        <f t="shared" si="2"/>
        <v>1349.3052051874222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999445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999445</v>
      </c>
      <c r="O15" s="47">
        <f t="shared" si="2"/>
        <v>177.55285130573813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2385184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2385184</v>
      </c>
      <c r="O16" s="47">
        <f t="shared" si="2"/>
        <v>423.73139101083672</v>
      </c>
      <c r="P16" s="9"/>
    </row>
    <row r="17" spans="1:119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1893741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1893741</v>
      </c>
      <c r="O17" s="47">
        <f t="shared" si="2"/>
        <v>336.42583052051873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2276709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2276709</v>
      </c>
      <c r="O18" s="47">
        <f t="shared" si="2"/>
        <v>404.46065020429916</v>
      </c>
      <c r="P18" s="9"/>
    </row>
    <row r="19" spans="1:119">
      <c r="A19" s="12"/>
      <c r="B19" s="44">
        <v>539</v>
      </c>
      <c r="C19" s="20" t="s">
        <v>32</v>
      </c>
      <c r="D19" s="46">
        <v>0</v>
      </c>
      <c r="E19" s="46">
        <v>40160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40160</v>
      </c>
      <c r="O19" s="47">
        <f t="shared" si="2"/>
        <v>7.13448214602949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SUM(D21:D23)</f>
        <v>1954089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1954089</v>
      </c>
      <c r="O20" s="43">
        <f t="shared" si="2"/>
        <v>347.14674009593176</v>
      </c>
      <c r="P20" s="10"/>
    </row>
    <row r="21" spans="1:119">
      <c r="A21" s="12"/>
      <c r="B21" s="44">
        <v>541</v>
      </c>
      <c r="C21" s="20" t="s">
        <v>64</v>
      </c>
      <c r="D21" s="46">
        <v>936746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936746</v>
      </c>
      <c r="O21" s="47">
        <f t="shared" si="2"/>
        <v>166.41428317640788</v>
      </c>
      <c r="P21" s="9"/>
    </row>
    <row r="22" spans="1:119">
      <c r="A22" s="12"/>
      <c r="B22" s="44">
        <v>542</v>
      </c>
      <c r="C22" s="20" t="s">
        <v>35</v>
      </c>
      <c r="D22" s="46">
        <v>734327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734327</v>
      </c>
      <c r="O22" s="47">
        <f t="shared" si="2"/>
        <v>130.45425475217624</v>
      </c>
      <c r="P22" s="9"/>
    </row>
    <row r="23" spans="1:119">
      <c r="A23" s="12"/>
      <c r="B23" s="44">
        <v>549</v>
      </c>
      <c r="C23" s="20" t="s">
        <v>65</v>
      </c>
      <c r="D23" s="46">
        <v>283016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283016</v>
      </c>
      <c r="O23" s="47">
        <f t="shared" si="2"/>
        <v>50.278202167347665</v>
      </c>
      <c r="P23" s="9"/>
    </row>
    <row r="24" spans="1:119" ht="15.75">
      <c r="A24" s="28" t="s">
        <v>39</v>
      </c>
      <c r="B24" s="29"/>
      <c r="C24" s="30"/>
      <c r="D24" s="31">
        <f t="shared" ref="D24:M24" si="6">SUM(D25:D27)</f>
        <v>702877</v>
      </c>
      <c r="E24" s="31">
        <f t="shared" si="6"/>
        <v>54577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757454</v>
      </c>
      <c r="O24" s="43">
        <f t="shared" si="2"/>
        <v>134.56279978681826</v>
      </c>
      <c r="P24" s="9"/>
    </row>
    <row r="25" spans="1:119">
      <c r="A25" s="12"/>
      <c r="B25" s="44">
        <v>572</v>
      </c>
      <c r="C25" s="20" t="s">
        <v>66</v>
      </c>
      <c r="D25" s="46">
        <v>320928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320928</v>
      </c>
      <c r="O25" s="47">
        <f t="shared" si="2"/>
        <v>57.013323858589445</v>
      </c>
      <c r="P25" s="9"/>
    </row>
    <row r="26" spans="1:119">
      <c r="A26" s="12"/>
      <c r="B26" s="44">
        <v>574</v>
      </c>
      <c r="C26" s="20" t="s">
        <v>42</v>
      </c>
      <c r="D26" s="46">
        <v>0</v>
      </c>
      <c r="E26" s="46">
        <v>54577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54577</v>
      </c>
      <c r="O26" s="47">
        <f t="shared" si="2"/>
        <v>9.6956830698170187</v>
      </c>
      <c r="P26" s="9"/>
    </row>
    <row r="27" spans="1:119">
      <c r="A27" s="12"/>
      <c r="B27" s="44">
        <v>579</v>
      </c>
      <c r="C27" s="20" t="s">
        <v>43</v>
      </c>
      <c r="D27" s="46">
        <v>381949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381949</v>
      </c>
      <c r="O27" s="47">
        <f t="shared" si="2"/>
        <v>67.853792858411794</v>
      </c>
      <c r="P27" s="9"/>
    </row>
    <row r="28" spans="1:119" ht="15.75">
      <c r="A28" s="28" t="s">
        <v>67</v>
      </c>
      <c r="B28" s="29"/>
      <c r="C28" s="30"/>
      <c r="D28" s="31">
        <f t="shared" ref="D28:M28" si="7">SUM(D29:D30)</f>
        <v>2256233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2256233</v>
      </c>
      <c r="O28" s="43">
        <f t="shared" si="2"/>
        <v>400.82305915793216</v>
      </c>
      <c r="P28" s="9"/>
    </row>
    <row r="29" spans="1:119">
      <c r="A29" s="12"/>
      <c r="B29" s="44">
        <v>581</v>
      </c>
      <c r="C29" s="20" t="s">
        <v>68</v>
      </c>
      <c r="D29" s="46">
        <v>2046353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2046353</v>
      </c>
      <c r="O29" s="47">
        <f t="shared" si="2"/>
        <v>363.53757328122225</v>
      </c>
      <c r="P29" s="9"/>
    </row>
    <row r="30" spans="1:119" ht="15.75" thickBot="1">
      <c r="A30" s="12"/>
      <c r="B30" s="44">
        <v>590</v>
      </c>
      <c r="C30" s="20" t="s">
        <v>82</v>
      </c>
      <c r="D30" s="46">
        <v>209880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209880</v>
      </c>
      <c r="O30" s="47">
        <f t="shared" si="2"/>
        <v>37.285485876709892</v>
      </c>
      <c r="P30" s="9"/>
    </row>
    <row r="31" spans="1:119" ht="16.5" thickBot="1">
      <c r="A31" s="14" t="s">
        <v>10</v>
      </c>
      <c r="B31" s="23"/>
      <c r="C31" s="22"/>
      <c r="D31" s="15">
        <f>SUM(D5,D11,D14,D20,D24,D28)</f>
        <v>10558824</v>
      </c>
      <c r="E31" s="15">
        <f t="shared" ref="E31:M31" si="8">SUM(E5,E11,E14,E20,E24,E28)</f>
        <v>94737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7555079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18208640</v>
      </c>
      <c r="O31" s="37">
        <f t="shared" si="2"/>
        <v>3234.7912595487655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86</v>
      </c>
      <c r="M33" s="93"/>
      <c r="N33" s="93"/>
      <c r="O33" s="41">
        <v>5629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2541136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4" si="1">SUM(D5:M5)</f>
        <v>2541136</v>
      </c>
      <c r="O5" s="32">
        <f t="shared" ref="O5:O34" si="2">(N5/O$36)</f>
        <v>463.62634555738003</v>
      </c>
      <c r="P5" s="6"/>
    </row>
    <row r="6" spans="1:133">
      <c r="A6" s="12"/>
      <c r="B6" s="44">
        <v>511</v>
      </c>
      <c r="C6" s="20" t="s">
        <v>79</v>
      </c>
      <c r="D6" s="46">
        <v>1980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1980</v>
      </c>
      <c r="O6" s="47">
        <f t="shared" si="2"/>
        <v>0.36124794745484401</v>
      </c>
      <c r="P6" s="9"/>
    </row>
    <row r="7" spans="1:133">
      <c r="A7" s="12"/>
      <c r="B7" s="44">
        <v>512</v>
      </c>
      <c r="C7" s="20" t="s">
        <v>19</v>
      </c>
      <c r="D7" s="46">
        <v>98180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98180</v>
      </c>
      <c r="O7" s="47">
        <f t="shared" si="2"/>
        <v>17.912789636927567</v>
      </c>
      <c r="P7" s="9"/>
    </row>
    <row r="8" spans="1:133">
      <c r="A8" s="12"/>
      <c r="B8" s="44">
        <v>513</v>
      </c>
      <c r="C8" s="20" t="s">
        <v>20</v>
      </c>
      <c r="D8" s="46">
        <v>1395295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1395295</v>
      </c>
      <c r="O8" s="47">
        <f t="shared" si="2"/>
        <v>254.56942163838715</v>
      </c>
      <c r="P8" s="9"/>
    </row>
    <row r="9" spans="1:133">
      <c r="A9" s="12"/>
      <c r="B9" s="44">
        <v>515</v>
      </c>
      <c r="C9" s="20" t="s">
        <v>61</v>
      </c>
      <c r="D9" s="46">
        <v>205295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205295</v>
      </c>
      <c r="O9" s="47">
        <f t="shared" si="2"/>
        <v>37.4557562488597</v>
      </c>
      <c r="P9" s="9"/>
    </row>
    <row r="10" spans="1:133">
      <c r="A10" s="12"/>
      <c r="B10" s="44">
        <v>516</v>
      </c>
      <c r="C10" s="20" t="s">
        <v>80</v>
      </c>
      <c r="D10" s="46">
        <v>361894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361894</v>
      </c>
      <c r="O10" s="47">
        <f t="shared" si="2"/>
        <v>66.027002371829951</v>
      </c>
      <c r="P10" s="9"/>
    </row>
    <row r="11" spans="1:133">
      <c r="A11" s="12"/>
      <c r="B11" s="44">
        <v>519</v>
      </c>
      <c r="C11" s="20" t="s">
        <v>62</v>
      </c>
      <c r="D11" s="46">
        <v>478492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478492</v>
      </c>
      <c r="O11" s="47">
        <f t="shared" si="2"/>
        <v>87.300127713920816</v>
      </c>
      <c r="P11" s="9"/>
    </row>
    <row r="12" spans="1:133" ht="15.75">
      <c r="A12" s="28" t="s">
        <v>23</v>
      </c>
      <c r="B12" s="29"/>
      <c r="C12" s="30"/>
      <c r="D12" s="31">
        <f t="shared" ref="D12:M12" si="3">SUM(D13:D14)</f>
        <v>3010653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3010653</v>
      </c>
      <c r="O12" s="43">
        <f t="shared" si="2"/>
        <v>549.28899835796392</v>
      </c>
      <c r="P12" s="10"/>
    </row>
    <row r="13" spans="1:133">
      <c r="A13" s="12"/>
      <c r="B13" s="44">
        <v>521</v>
      </c>
      <c r="C13" s="20" t="s">
        <v>24</v>
      </c>
      <c r="D13" s="46">
        <v>1963942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1963942</v>
      </c>
      <c r="O13" s="47">
        <f t="shared" si="2"/>
        <v>358.31819011129357</v>
      </c>
      <c r="P13" s="9"/>
    </row>
    <row r="14" spans="1:133">
      <c r="A14" s="12"/>
      <c r="B14" s="44">
        <v>522</v>
      </c>
      <c r="C14" s="20" t="s">
        <v>25</v>
      </c>
      <c r="D14" s="46">
        <v>1046711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1046711</v>
      </c>
      <c r="O14" s="47">
        <f t="shared" si="2"/>
        <v>190.97080824667032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SUM(D16:D20)</f>
        <v>0</v>
      </c>
      <c r="E15" s="31">
        <f t="shared" si="4"/>
        <v>41015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7370084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7411099</v>
      </c>
      <c r="O15" s="43">
        <f t="shared" si="2"/>
        <v>1352.1435869366903</v>
      </c>
      <c r="P15" s="10"/>
    </row>
    <row r="16" spans="1:133">
      <c r="A16" s="12"/>
      <c r="B16" s="44">
        <v>532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1096676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1096676</v>
      </c>
      <c r="O16" s="47">
        <f t="shared" si="2"/>
        <v>200.08684546615581</v>
      </c>
      <c r="P16" s="9"/>
    </row>
    <row r="17" spans="1:16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2452194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2452194</v>
      </c>
      <c r="O17" s="47">
        <f t="shared" si="2"/>
        <v>447.39901477832512</v>
      </c>
      <c r="P17" s="9"/>
    </row>
    <row r="18" spans="1:16">
      <c r="A18" s="12"/>
      <c r="B18" s="44">
        <v>534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1715184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1715184</v>
      </c>
      <c r="O18" s="47">
        <f t="shared" si="2"/>
        <v>312.9326765188834</v>
      </c>
      <c r="P18" s="9"/>
    </row>
    <row r="19" spans="1:16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2106030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2106030</v>
      </c>
      <c r="O19" s="47">
        <f t="shared" si="2"/>
        <v>384.24192665571974</v>
      </c>
      <c r="P19" s="9"/>
    </row>
    <row r="20" spans="1:16">
      <c r="A20" s="12"/>
      <c r="B20" s="44">
        <v>539</v>
      </c>
      <c r="C20" s="20" t="s">
        <v>32</v>
      </c>
      <c r="D20" s="46">
        <v>0</v>
      </c>
      <c r="E20" s="46">
        <v>41015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41015</v>
      </c>
      <c r="O20" s="47">
        <f t="shared" si="2"/>
        <v>7.483123517606276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SUM(D22:D24)</f>
        <v>1997128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1997128</v>
      </c>
      <c r="O21" s="43">
        <f t="shared" si="2"/>
        <v>364.37292464878669</v>
      </c>
      <c r="P21" s="10"/>
    </row>
    <row r="22" spans="1:16">
      <c r="A22" s="12"/>
      <c r="B22" s="44">
        <v>541</v>
      </c>
      <c r="C22" s="20" t="s">
        <v>64</v>
      </c>
      <c r="D22" s="46">
        <v>754120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754120</v>
      </c>
      <c r="O22" s="47">
        <f t="shared" si="2"/>
        <v>137.58803138113484</v>
      </c>
      <c r="P22" s="9"/>
    </row>
    <row r="23" spans="1:16">
      <c r="A23" s="12"/>
      <c r="B23" s="44">
        <v>542</v>
      </c>
      <c r="C23" s="20" t="s">
        <v>35</v>
      </c>
      <c r="D23" s="46">
        <v>1026150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1026150</v>
      </c>
      <c r="O23" s="47">
        <f t="shared" si="2"/>
        <v>187.21948549534756</v>
      </c>
      <c r="P23" s="9"/>
    </row>
    <row r="24" spans="1:16">
      <c r="A24" s="12"/>
      <c r="B24" s="44">
        <v>549</v>
      </c>
      <c r="C24" s="20" t="s">
        <v>65</v>
      </c>
      <c r="D24" s="46">
        <v>216858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216858</v>
      </c>
      <c r="O24" s="47">
        <f t="shared" si="2"/>
        <v>39.565407772304326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SUM(D26:D29)</f>
        <v>693629</v>
      </c>
      <c r="E25" s="31">
        <f t="shared" si="6"/>
        <v>31965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725594</v>
      </c>
      <c r="O25" s="43">
        <f t="shared" si="2"/>
        <v>132.38350665936872</v>
      </c>
      <c r="P25" s="9"/>
    </row>
    <row r="26" spans="1:16">
      <c r="A26" s="12"/>
      <c r="B26" s="44">
        <v>572</v>
      </c>
      <c r="C26" s="20" t="s">
        <v>66</v>
      </c>
      <c r="D26" s="46">
        <v>355369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355369</v>
      </c>
      <c r="O26" s="47">
        <f t="shared" si="2"/>
        <v>64.836526181353761</v>
      </c>
      <c r="P26" s="9"/>
    </row>
    <row r="27" spans="1:16">
      <c r="A27" s="12"/>
      <c r="B27" s="44">
        <v>574</v>
      </c>
      <c r="C27" s="20" t="s">
        <v>42</v>
      </c>
      <c r="D27" s="46">
        <v>0</v>
      </c>
      <c r="E27" s="46">
        <v>31965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31965</v>
      </c>
      <c r="O27" s="47">
        <f t="shared" si="2"/>
        <v>5.8319649698960045</v>
      </c>
      <c r="P27" s="9"/>
    </row>
    <row r="28" spans="1:16">
      <c r="A28" s="12"/>
      <c r="B28" s="44">
        <v>575</v>
      </c>
      <c r="C28" s="20" t="s">
        <v>81</v>
      </c>
      <c r="D28" s="46">
        <v>95655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95655</v>
      </c>
      <c r="O28" s="47">
        <f t="shared" si="2"/>
        <v>17.452107279693486</v>
      </c>
      <c r="P28" s="9"/>
    </row>
    <row r="29" spans="1:16">
      <c r="A29" s="12"/>
      <c r="B29" s="44">
        <v>579</v>
      </c>
      <c r="C29" s="20" t="s">
        <v>43</v>
      </c>
      <c r="D29" s="46">
        <v>242605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242605</v>
      </c>
      <c r="O29" s="47">
        <f t="shared" si="2"/>
        <v>44.262908228425466</v>
      </c>
      <c r="P29" s="9"/>
    </row>
    <row r="30" spans="1:16" ht="15.75">
      <c r="A30" s="28" t="s">
        <v>67</v>
      </c>
      <c r="B30" s="29"/>
      <c r="C30" s="30"/>
      <c r="D30" s="31">
        <f t="shared" ref="D30:M30" si="7">SUM(D31:D33)</f>
        <v>204360</v>
      </c>
      <c r="E30" s="31">
        <f t="shared" si="7"/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1"/>
        <v>204360</v>
      </c>
      <c r="O30" s="43">
        <f t="shared" si="2"/>
        <v>37.285166940339352</v>
      </c>
      <c r="P30" s="9"/>
    </row>
    <row r="31" spans="1:16">
      <c r="A31" s="12"/>
      <c r="B31" s="44">
        <v>581</v>
      </c>
      <c r="C31" s="20" t="s">
        <v>68</v>
      </c>
      <c r="D31" s="46">
        <v>23049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23049</v>
      </c>
      <c r="O31" s="47">
        <f t="shared" si="2"/>
        <v>4.2052545155993428</v>
      </c>
      <c r="P31" s="9"/>
    </row>
    <row r="32" spans="1:16">
      <c r="A32" s="12"/>
      <c r="B32" s="44">
        <v>590</v>
      </c>
      <c r="C32" s="20" t="s">
        <v>82</v>
      </c>
      <c r="D32" s="46">
        <v>5432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5432</v>
      </c>
      <c r="O32" s="47">
        <f t="shared" si="2"/>
        <v>0.99106002554278416</v>
      </c>
      <c r="P32" s="9"/>
    </row>
    <row r="33" spans="1:119" ht="15.75" thickBot="1">
      <c r="A33" s="12"/>
      <c r="B33" s="44">
        <v>591</v>
      </c>
      <c r="C33" s="20" t="s">
        <v>83</v>
      </c>
      <c r="D33" s="46">
        <v>175879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175879</v>
      </c>
      <c r="O33" s="47">
        <f t="shared" si="2"/>
        <v>32.088852399197229</v>
      </c>
      <c r="P33" s="9"/>
    </row>
    <row r="34" spans="1:119" ht="16.5" thickBot="1">
      <c r="A34" s="14" t="s">
        <v>10</v>
      </c>
      <c r="B34" s="23"/>
      <c r="C34" s="22"/>
      <c r="D34" s="15">
        <f>SUM(D5,D12,D15,D21,D25,D30)</f>
        <v>8446906</v>
      </c>
      <c r="E34" s="15">
        <f t="shared" ref="E34:M34" si="8">SUM(E5,E12,E15,E21,E25,E30)</f>
        <v>72980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7370084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15889970</v>
      </c>
      <c r="O34" s="37">
        <f t="shared" si="2"/>
        <v>2899.100529100529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84</v>
      </c>
      <c r="M36" s="93"/>
      <c r="N36" s="93"/>
      <c r="O36" s="41">
        <v>5481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1926745</v>
      </c>
      <c r="E5" s="26">
        <f t="shared" si="0"/>
        <v>10483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1937228</v>
      </c>
      <c r="O5" s="32">
        <f t="shared" ref="O5:O30" si="2">(N5/O$32)</f>
        <v>354.09029427892523</v>
      </c>
      <c r="P5" s="6"/>
    </row>
    <row r="6" spans="1:133">
      <c r="A6" s="12"/>
      <c r="B6" s="44">
        <v>512</v>
      </c>
      <c r="C6" s="20" t="s">
        <v>19</v>
      </c>
      <c r="D6" s="46">
        <v>92369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92369</v>
      </c>
      <c r="O6" s="47">
        <f t="shared" si="2"/>
        <v>16.883385121549992</v>
      </c>
      <c r="P6" s="9"/>
    </row>
    <row r="7" spans="1:133">
      <c r="A7" s="12"/>
      <c r="B7" s="44">
        <v>513</v>
      </c>
      <c r="C7" s="20" t="s">
        <v>20</v>
      </c>
      <c r="D7" s="46">
        <v>635287</v>
      </c>
      <c r="E7" s="46">
        <v>10483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645770</v>
      </c>
      <c r="O7" s="47">
        <f t="shared" si="2"/>
        <v>118.03509413269968</v>
      </c>
      <c r="P7" s="9"/>
    </row>
    <row r="8" spans="1:133">
      <c r="A8" s="12"/>
      <c r="B8" s="44">
        <v>515</v>
      </c>
      <c r="C8" s="20" t="s">
        <v>61</v>
      </c>
      <c r="D8" s="46">
        <v>381313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381313</v>
      </c>
      <c r="O8" s="47">
        <f t="shared" si="2"/>
        <v>69.697130323524036</v>
      </c>
      <c r="P8" s="9"/>
    </row>
    <row r="9" spans="1:133">
      <c r="A9" s="12"/>
      <c r="B9" s="44">
        <v>519</v>
      </c>
      <c r="C9" s="20" t="s">
        <v>62</v>
      </c>
      <c r="D9" s="46">
        <v>817776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817776</v>
      </c>
      <c r="O9" s="47">
        <f t="shared" si="2"/>
        <v>149.47468470115152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SUM(D11:D12)</f>
        <v>3017082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3017082</v>
      </c>
      <c r="O10" s="43">
        <f t="shared" si="2"/>
        <v>551.46810455127036</v>
      </c>
      <c r="P10" s="10"/>
    </row>
    <row r="11" spans="1:133">
      <c r="A11" s="12"/>
      <c r="B11" s="44">
        <v>521</v>
      </c>
      <c r="C11" s="20" t="s">
        <v>24</v>
      </c>
      <c r="D11" s="46">
        <v>2100687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2100687</v>
      </c>
      <c r="O11" s="47">
        <f t="shared" si="2"/>
        <v>383.96764759641746</v>
      </c>
      <c r="P11" s="9"/>
    </row>
    <row r="12" spans="1:133">
      <c r="A12" s="12"/>
      <c r="B12" s="44">
        <v>522</v>
      </c>
      <c r="C12" s="20" t="s">
        <v>25</v>
      </c>
      <c r="D12" s="46">
        <v>916395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916395</v>
      </c>
      <c r="O12" s="47">
        <f t="shared" si="2"/>
        <v>167.50045695485287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SUM(D14:D18)</f>
        <v>0</v>
      </c>
      <c r="E13" s="31">
        <f t="shared" si="4"/>
        <v>65182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7657289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7722471</v>
      </c>
      <c r="O13" s="43">
        <f t="shared" si="2"/>
        <v>1411.5282398099068</v>
      </c>
      <c r="P13" s="10"/>
    </row>
    <row r="14" spans="1:133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1102449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1102449</v>
      </c>
      <c r="O14" s="47">
        <f t="shared" si="2"/>
        <v>201.50776823249862</v>
      </c>
      <c r="P14" s="9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2220052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2220052</v>
      </c>
      <c r="O15" s="47">
        <f t="shared" si="2"/>
        <v>405.78541400109668</v>
      </c>
      <c r="P15" s="9"/>
    </row>
    <row r="16" spans="1:133">
      <c r="A16" s="12"/>
      <c r="B16" s="44">
        <v>534</v>
      </c>
      <c r="C16" s="20" t="s">
        <v>63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2591939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2591939</v>
      </c>
      <c r="O16" s="47">
        <f t="shared" si="2"/>
        <v>473.75964174739534</v>
      </c>
      <c r="P16" s="9"/>
    </row>
    <row r="17" spans="1:119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1742849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1742849</v>
      </c>
      <c r="O17" s="47">
        <f t="shared" si="2"/>
        <v>318.56132334125391</v>
      </c>
      <c r="P17" s="9"/>
    </row>
    <row r="18" spans="1:119">
      <c r="A18" s="12"/>
      <c r="B18" s="44">
        <v>539</v>
      </c>
      <c r="C18" s="20" t="s">
        <v>32</v>
      </c>
      <c r="D18" s="46">
        <v>0</v>
      </c>
      <c r="E18" s="46">
        <v>65182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65182</v>
      </c>
      <c r="O18" s="47">
        <f t="shared" si="2"/>
        <v>11.914092487662218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SUM(D20:D22)</f>
        <v>1698099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1698099</v>
      </c>
      <c r="O19" s="43">
        <f t="shared" si="2"/>
        <v>310.38183147505026</v>
      </c>
      <c r="P19" s="10"/>
    </row>
    <row r="20" spans="1:119">
      <c r="A20" s="12"/>
      <c r="B20" s="44">
        <v>541</v>
      </c>
      <c r="C20" s="20" t="s">
        <v>64</v>
      </c>
      <c r="D20" s="46">
        <v>735909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735909</v>
      </c>
      <c r="O20" s="47">
        <f t="shared" si="2"/>
        <v>134.51087552549808</v>
      </c>
      <c r="P20" s="9"/>
    </row>
    <row r="21" spans="1:119">
      <c r="A21" s="12"/>
      <c r="B21" s="44">
        <v>542</v>
      </c>
      <c r="C21" s="20" t="s">
        <v>35</v>
      </c>
      <c r="D21" s="46">
        <v>751361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751361</v>
      </c>
      <c r="O21" s="47">
        <f t="shared" si="2"/>
        <v>137.33522208005849</v>
      </c>
      <c r="P21" s="9"/>
    </row>
    <row r="22" spans="1:119">
      <c r="A22" s="12"/>
      <c r="B22" s="44">
        <v>549</v>
      </c>
      <c r="C22" s="20" t="s">
        <v>65</v>
      </c>
      <c r="D22" s="46">
        <v>210829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210829</v>
      </c>
      <c r="O22" s="47">
        <f t="shared" si="2"/>
        <v>38.535733869493697</v>
      </c>
      <c r="P22" s="9"/>
    </row>
    <row r="23" spans="1:119" ht="15.75">
      <c r="A23" s="28" t="s">
        <v>39</v>
      </c>
      <c r="B23" s="29"/>
      <c r="C23" s="30"/>
      <c r="D23" s="31">
        <f t="shared" ref="D23:M23" si="6">SUM(D24:D27)</f>
        <v>709906</v>
      </c>
      <c r="E23" s="31">
        <f t="shared" si="6"/>
        <v>30905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740811</v>
      </c>
      <c r="O23" s="43">
        <f t="shared" si="2"/>
        <v>135.40687260098701</v>
      </c>
      <c r="P23" s="9"/>
    </row>
    <row r="24" spans="1:119">
      <c r="A24" s="12"/>
      <c r="B24" s="44">
        <v>572</v>
      </c>
      <c r="C24" s="20" t="s">
        <v>66</v>
      </c>
      <c r="D24" s="46">
        <v>346782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346782</v>
      </c>
      <c r="O24" s="47">
        <f t="shared" si="2"/>
        <v>63.385487113873147</v>
      </c>
      <c r="P24" s="9"/>
    </row>
    <row r="25" spans="1:119">
      <c r="A25" s="12"/>
      <c r="B25" s="44">
        <v>573</v>
      </c>
      <c r="C25" s="20" t="s">
        <v>41</v>
      </c>
      <c r="D25" s="46">
        <v>42350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42350</v>
      </c>
      <c r="O25" s="47">
        <f t="shared" si="2"/>
        <v>7.7408152074575032</v>
      </c>
      <c r="P25" s="9"/>
    </row>
    <row r="26" spans="1:119">
      <c r="A26" s="12"/>
      <c r="B26" s="44">
        <v>574</v>
      </c>
      <c r="C26" s="20" t="s">
        <v>42</v>
      </c>
      <c r="D26" s="46">
        <v>0</v>
      </c>
      <c r="E26" s="46">
        <v>30905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30905</v>
      </c>
      <c r="O26" s="47">
        <f t="shared" si="2"/>
        <v>5.6488758910619632</v>
      </c>
      <c r="P26" s="9"/>
    </row>
    <row r="27" spans="1:119">
      <c r="A27" s="12"/>
      <c r="B27" s="44">
        <v>579</v>
      </c>
      <c r="C27" s="20" t="s">
        <v>43</v>
      </c>
      <c r="D27" s="46">
        <v>320774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320774</v>
      </c>
      <c r="O27" s="47">
        <f t="shared" si="2"/>
        <v>58.631694388594404</v>
      </c>
      <c r="P27" s="9"/>
    </row>
    <row r="28" spans="1:119" ht="15.75">
      <c r="A28" s="28" t="s">
        <v>67</v>
      </c>
      <c r="B28" s="29"/>
      <c r="C28" s="30"/>
      <c r="D28" s="31">
        <f t="shared" ref="D28:M28" si="7">SUM(D29:D29)</f>
        <v>1180269</v>
      </c>
      <c r="E28" s="31">
        <f t="shared" si="7"/>
        <v>132500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1160000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2472769</v>
      </c>
      <c r="O28" s="43">
        <f t="shared" si="2"/>
        <v>451.97751782123925</v>
      </c>
      <c r="P28" s="9"/>
    </row>
    <row r="29" spans="1:119" ht="15.75" thickBot="1">
      <c r="A29" s="12"/>
      <c r="B29" s="44">
        <v>581</v>
      </c>
      <c r="C29" s="20" t="s">
        <v>68</v>
      </c>
      <c r="D29" s="46">
        <v>1180269</v>
      </c>
      <c r="E29" s="46">
        <v>132500</v>
      </c>
      <c r="F29" s="46">
        <v>0</v>
      </c>
      <c r="G29" s="46">
        <v>0</v>
      </c>
      <c r="H29" s="46">
        <v>0</v>
      </c>
      <c r="I29" s="46">
        <v>1160000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2472769</v>
      </c>
      <c r="O29" s="47">
        <f t="shared" si="2"/>
        <v>451.97751782123925</v>
      </c>
      <c r="P29" s="9"/>
    </row>
    <row r="30" spans="1:119" ht="16.5" thickBot="1">
      <c r="A30" s="14" t="s">
        <v>10</v>
      </c>
      <c r="B30" s="23"/>
      <c r="C30" s="22"/>
      <c r="D30" s="15">
        <f>SUM(D5,D10,D13,D19,D23,D28)</f>
        <v>8532101</v>
      </c>
      <c r="E30" s="15">
        <f t="shared" ref="E30:M30" si="8">SUM(E5,E10,E13,E19,E23,E28)</f>
        <v>239070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8817289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17588460</v>
      </c>
      <c r="O30" s="37">
        <f t="shared" si="2"/>
        <v>3214.852860537379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77</v>
      </c>
      <c r="M32" s="93"/>
      <c r="N32" s="93"/>
      <c r="O32" s="41">
        <v>5471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1779821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1779821</v>
      </c>
      <c r="O5" s="32">
        <f t="shared" ref="O5:O31" si="2">(N5/O$33)</f>
        <v>325.02209642074507</v>
      </c>
      <c r="P5" s="6"/>
    </row>
    <row r="6" spans="1:133">
      <c r="A6" s="12"/>
      <c r="B6" s="44">
        <v>512</v>
      </c>
      <c r="C6" s="20" t="s">
        <v>19</v>
      </c>
      <c r="D6" s="46">
        <v>80937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80937</v>
      </c>
      <c r="O6" s="47">
        <f t="shared" si="2"/>
        <v>14.780314097881666</v>
      </c>
      <c r="P6" s="9"/>
    </row>
    <row r="7" spans="1:133">
      <c r="A7" s="12"/>
      <c r="B7" s="44">
        <v>513</v>
      </c>
      <c r="C7" s="20" t="s">
        <v>20</v>
      </c>
      <c r="D7" s="46">
        <v>436917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436917</v>
      </c>
      <c r="O7" s="47">
        <f t="shared" si="2"/>
        <v>79.787618699780865</v>
      </c>
      <c r="P7" s="9"/>
    </row>
    <row r="8" spans="1:133">
      <c r="A8" s="12"/>
      <c r="B8" s="44">
        <v>515</v>
      </c>
      <c r="C8" s="20" t="s">
        <v>61</v>
      </c>
      <c r="D8" s="46">
        <v>228019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228019</v>
      </c>
      <c r="O8" s="47">
        <f t="shared" si="2"/>
        <v>41.639700511322133</v>
      </c>
      <c r="P8" s="9"/>
    </row>
    <row r="9" spans="1:133">
      <c r="A9" s="12"/>
      <c r="B9" s="44">
        <v>517</v>
      </c>
      <c r="C9" s="20" t="s">
        <v>21</v>
      </c>
      <c r="D9" s="46">
        <v>130809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130809</v>
      </c>
      <c r="O9" s="47">
        <f t="shared" si="2"/>
        <v>23.887691745799852</v>
      </c>
      <c r="P9" s="9"/>
    </row>
    <row r="10" spans="1:133">
      <c r="A10" s="12"/>
      <c r="B10" s="44">
        <v>519</v>
      </c>
      <c r="C10" s="20" t="s">
        <v>62</v>
      </c>
      <c r="D10" s="46">
        <v>903139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903139</v>
      </c>
      <c r="O10" s="47">
        <f t="shared" si="2"/>
        <v>164.92677136596055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SUM(D12:D13)</f>
        <v>3036829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3036829</v>
      </c>
      <c r="O11" s="43">
        <f t="shared" si="2"/>
        <v>554.57067202337475</v>
      </c>
      <c r="P11" s="10"/>
    </row>
    <row r="12" spans="1:133">
      <c r="A12" s="12"/>
      <c r="B12" s="44">
        <v>521</v>
      </c>
      <c r="C12" s="20" t="s">
        <v>24</v>
      </c>
      <c r="D12" s="46">
        <v>2162378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2162378</v>
      </c>
      <c r="O12" s="47">
        <f t="shared" si="2"/>
        <v>394.88276113951792</v>
      </c>
      <c r="P12" s="9"/>
    </row>
    <row r="13" spans="1:133">
      <c r="A13" s="12"/>
      <c r="B13" s="44">
        <v>522</v>
      </c>
      <c r="C13" s="20" t="s">
        <v>25</v>
      </c>
      <c r="D13" s="46">
        <v>874451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874451</v>
      </c>
      <c r="O13" s="47">
        <f t="shared" si="2"/>
        <v>159.68791088385683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121722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7819479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7941201</v>
      </c>
      <c r="O14" s="43">
        <f t="shared" si="2"/>
        <v>1450.1827976625275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1177847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1177847</v>
      </c>
      <c r="O15" s="47">
        <f t="shared" si="2"/>
        <v>215.09258582907231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2308591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2308591</v>
      </c>
      <c r="O16" s="47">
        <f t="shared" si="2"/>
        <v>421.58345507669833</v>
      </c>
      <c r="P16" s="9"/>
    </row>
    <row r="17" spans="1:119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2464897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2464897</v>
      </c>
      <c r="O17" s="47">
        <f t="shared" si="2"/>
        <v>450.12728268809349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1868144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1868144</v>
      </c>
      <c r="O18" s="47">
        <f t="shared" si="2"/>
        <v>341.15120525931337</v>
      </c>
      <c r="P18" s="9"/>
    </row>
    <row r="19" spans="1:119">
      <c r="A19" s="12"/>
      <c r="B19" s="44">
        <v>539</v>
      </c>
      <c r="C19" s="20" t="s">
        <v>32</v>
      </c>
      <c r="D19" s="46">
        <v>0</v>
      </c>
      <c r="E19" s="46">
        <v>121722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121722</v>
      </c>
      <c r="O19" s="47">
        <f t="shared" si="2"/>
        <v>22.228268809349892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SUM(D21:D23)</f>
        <v>2354657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2354657</v>
      </c>
      <c r="O20" s="43">
        <f t="shared" si="2"/>
        <v>429.99579985390795</v>
      </c>
      <c r="P20" s="10"/>
    </row>
    <row r="21" spans="1:119">
      <c r="A21" s="12"/>
      <c r="B21" s="44">
        <v>541</v>
      </c>
      <c r="C21" s="20" t="s">
        <v>64</v>
      </c>
      <c r="D21" s="46">
        <v>1014053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1014053</v>
      </c>
      <c r="O21" s="47">
        <f t="shared" si="2"/>
        <v>185.18133674214755</v>
      </c>
      <c r="P21" s="9"/>
    </row>
    <row r="22" spans="1:119">
      <c r="A22" s="12"/>
      <c r="B22" s="44">
        <v>542</v>
      </c>
      <c r="C22" s="20" t="s">
        <v>35</v>
      </c>
      <c r="D22" s="46">
        <v>1028610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1028610</v>
      </c>
      <c r="O22" s="47">
        <f t="shared" si="2"/>
        <v>187.83966398831265</v>
      </c>
      <c r="P22" s="9"/>
    </row>
    <row r="23" spans="1:119">
      <c r="A23" s="12"/>
      <c r="B23" s="44">
        <v>549</v>
      </c>
      <c r="C23" s="20" t="s">
        <v>65</v>
      </c>
      <c r="D23" s="46">
        <v>311994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311994</v>
      </c>
      <c r="O23" s="47">
        <f t="shared" si="2"/>
        <v>56.974799123447774</v>
      </c>
      <c r="P23" s="9"/>
    </row>
    <row r="24" spans="1:119" ht="15.75">
      <c r="A24" s="28" t="s">
        <v>39</v>
      </c>
      <c r="B24" s="29"/>
      <c r="C24" s="30"/>
      <c r="D24" s="31">
        <f t="shared" ref="D24:M24" si="6">SUM(D25:D28)</f>
        <v>815677</v>
      </c>
      <c r="E24" s="31">
        <f t="shared" si="6"/>
        <v>31815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847492</v>
      </c>
      <c r="O24" s="43">
        <f t="shared" si="2"/>
        <v>154.76479181884588</v>
      </c>
      <c r="P24" s="9"/>
    </row>
    <row r="25" spans="1:119">
      <c r="A25" s="12"/>
      <c r="B25" s="44">
        <v>572</v>
      </c>
      <c r="C25" s="20" t="s">
        <v>66</v>
      </c>
      <c r="D25" s="46">
        <v>287587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287587</v>
      </c>
      <c r="O25" s="47">
        <f t="shared" si="2"/>
        <v>52.517713659605555</v>
      </c>
      <c r="P25" s="9"/>
    </row>
    <row r="26" spans="1:119">
      <c r="A26" s="12"/>
      <c r="B26" s="44">
        <v>573</v>
      </c>
      <c r="C26" s="20" t="s">
        <v>41</v>
      </c>
      <c r="D26" s="46">
        <v>36587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36587</v>
      </c>
      <c r="O26" s="47">
        <f t="shared" si="2"/>
        <v>6.6813367421475531</v>
      </c>
      <c r="P26" s="9"/>
    </row>
    <row r="27" spans="1:119">
      <c r="A27" s="12"/>
      <c r="B27" s="44">
        <v>574</v>
      </c>
      <c r="C27" s="20" t="s">
        <v>42</v>
      </c>
      <c r="D27" s="46">
        <v>0</v>
      </c>
      <c r="E27" s="46">
        <v>31815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31815</v>
      </c>
      <c r="O27" s="47">
        <f t="shared" si="2"/>
        <v>5.8098977355734114</v>
      </c>
      <c r="P27" s="9"/>
    </row>
    <row r="28" spans="1:119">
      <c r="A28" s="12"/>
      <c r="B28" s="44">
        <v>579</v>
      </c>
      <c r="C28" s="20" t="s">
        <v>43</v>
      </c>
      <c r="D28" s="46">
        <v>491503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491503</v>
      </c>
      <c r="O28" s="47">
        <f t="shared" si="2"/>
        <v>89.755843681519352</v>
      </c>
      <c r="P28" s="9"/>
    </row>
    <row r="29" spans="1:119" ht="15.75">
      <c r="A29" s="28" t="s">
        <v>67</v>
      </c>
      <c r="B29" s="29"/>
      <c r="C29" s="30"/>
      <c r="D29" s="31">
        <f t="shared" ref="D29:M29" si="7">SUM(D30:D30)</f>
        <v>1936240</v>
      </c>
      <c r="E29" s="31">
        <f t="shared" si="7"/>
        <v>865000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1792511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1"/>
        <v>4593751</v>
      </c>
      <c r="O29" s="43">
        <f t="shared" si="2"/>
        <v>838.88805697589487</v>
      </c>
      <c r="P29" s="9"/>
    </row>
    <row r="30" spans="1:119" ht="15.75" thickBot="1">
      <c r="A30" s="12"/>
      <c r="B30" s="44">
        <v>581</v>
      </c>
      <c r="C30" s="20" t="s">
        <v>68</v>
      </c>
      <c r="D30" s="46">
        <v>1936240</v>
      </c>
      <c r="E30" s="46">
        <v>865000</v>
      </c>
      <c r="F30" s="46">
        <v>0</v>
      </c>
      <c r="G30" s="46">
        <v>0</v>
      </c>
      <c r="H30" s="46">
        <v>0</v>
      </c>
      <c r="I30" s="46">
        <v>1792511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4593751</v>
      </c>
      <c r="O30" s="47">
        <f t="shared" si="2"/>
        <v>838.88805697589487</v>
      </c>
      <c r="P30" s="9"/>
    </row>
    <row r="31" spans="1:119" ht="16.5" thickBot="1">
      <c r="A31" s="14" t="s">
        <v>10</v>
      </c>
      <c r="B31" s="23"/>
      <c r="C31" s="22"/>
      <c r="D31" s="15">
        <f>SUM(D5,D11,D14,D20,D24,D29)</f>
        <v>9923224</v>
      </c>
      <c r="E31" s="15">
        <f t="shared" ref="E31:M31" si="8">SUM(E5,E11,E14,E20,E24,E29)</f>
        <v>1018537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9611990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20553751</v>
      </c>
      <c r="O31" s="37">
        <f t="shared" si="2"/>
        <v>3753.4242147552959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5476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1509692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1509692</v>
      </c>
      <c r="O5" s="32">
        <f t="shared" ref="O5:O31" si="2">(N5/O$33)</f>
        <v>278.07920427334682</v>
      </c>
      <c r="P5" s="6"/>
    </row>
    <row r="6" spans="1:133">
      <c r="A6" s="12"/>
      <c r="B6" s="44">
        <v>512</v>
      </c>
      <c r="C6" s="20" t="s">
        <v>19</v>
      </c>
      <c r="D6" s="46">
        <v>87769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87769</v>
      </c>
      <c r="O6" s="47">
        <f t="shared" si="2"/>
        <v>16.166697365997422</v>
      </c>
      <c r="P6" s="9"/>
    </row>
    <row r="7" spans="1:133">
      <c r="A7" s="12"/>
      <c r="B7" s="44">
        <v>513</v>
      </c>
      <c r="C7" s="20" t="s">
        <v>20</v>
      </c>
      <c r="D7" s="46">
        <v>382901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382901</v>
      </c>
      <c r="O7" s="47">
        <f t="shared" si="2"/>
        <v>70.528826671578557</v>
      </c>
      <c r="P7" s="9"/>
    </row>
    <row r="8" spans="1:133">
      <c r="A8" s="12"/>
      <c r="B8" s="44">
        <v>515</v>
      </c>
      <c r="C8" s="20" t="s">
        <v>61</v>
      </c>
      <c r="D8" s="46">
        <v>197914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197914</v>
      </c>
      <c r="O8" s="47">
        <f t="shared" si="2"/>
        <v>36.454964081783018</v>
      </c>
      <c r="P8" s="9"/>
    </row>
    <row r="9" spans="1:133">
      <c r="A9" s="12"/>
      <c r="B9" s="44">
        <v>517</v>
      </c>
      <c r="C9" s="20" t="s">
        <v>21</v>
      </c>
      <c r="D9" s="46">
        <v>85741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85741</v>
      </c>
      <c r="O9" s="47">
        <f t="shared" si="2"/>
        <v>15.793147909375575</v>
      </c>
      <c r="P9" s="9"/>
    </row>
    <row r="10" spans="1:133">
      <c r="A10" s="12"/>
      <c r="B10" s="44">
        <v>519</v>
      </c>
      <c r="C10" s="20" t="s">
        <v>62</v>
      </c>
      <c r="D10" s="46">
        <v>755367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755367</v>
      </c>
      <c r="O10" s="47">
        <f t="shared" si="2"/>
        <v>139.13556824461227</v>
      </c>
      <c r="P10" s="9"/>
    </row>
    <row r="11" spans="1:133" ht="15.75">
      <c r="A11" s="28" t="s">
        <v>23</v>
      </c>
      <c r="B11" s="29"/>
      <c r="C11" s="30"/>
      <c r="D11" s="31">
        <f t="shared" ref="D11:M11" si="3">SUM(D12:D13)</f>
        <v>2950033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2950033</v>
      </c>
      <c r="O11" s="43">
        <f t="shared" si="2"/>
        <v>543.38423282372446</v>
      </c>
      <c r="P11" s="10"/>
    </row>
    <row r="12" spans="1:133">
      <c r="A12" s="12"/>
      <c r="B12" s="44">
        <v>521</v>
      </c>
      <c r="C12" s="20" t="s">
        <v>24</v>
      </c>
      <c r="D12" s="46">
        <v>2117516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2117516</v>
      </c>
      <c r="O12" s="47">
        <f t="shared" si="2"/>
        <v>390.03794437281266</v>
      </c>
      <c r="P12" s="9"/>
    </row>
    <row r="13" spans="1:133">
      <c r="A13" s="12"/>
      <c r="B13" s="44">
        <v>522</v>
      </c>
      <c r="C13" s="20" t="s">
        <v>25</v>
      </c>
      <c r="D13" s="46">
        <v>832517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832517</v>
      </c>
      <c r="O13" s="47">
        <f t="shared" si="2"/>
        <v>153.34628845091177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101656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7590642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7692298</v>
      </c>
      <c r="O14" s="43">
        <f t="shared" si="2"/>
        <v>1416.8904033892061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1191658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1191658</v>
      </c>
      <c r="O15" s="47">
        <f t="shared" si="2"/>
        <v>219.49861853011603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2282523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2282523</v>
      </c>
      <c r="O16" s="47">
        <f t="shared" si="2"/>
        <v>420.43157119174799</v>
      </c>
      <c r="P16" s="9"/>
    </row>
    <row r="17" spans="1:119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2354850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2354850</v>
      </c>
      <c r="O17" s="47">
        <f t="shared" si="2"/>
        <v>433.75391416467119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1761611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1761611</v>
      </c>
      <c r="O18" s="47">
        <f t="shared" si="2"/>
        <v>324.48167249953951</v>
      </c>
      <c r="P18" s="9"/>
    </row>
    <row r="19" spans="1:119">
      <c r="A19" s="12"/>
      <c r="B19" s="44">
        <v>539</v>
      </c>
      <c r="C19" s="20" t="s">
        <v>32</v>
      </c>
      <c r="D19" s="46">
        <v>0</v>
      </c>
      <c r="E19" s="46">
        <v>101656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101656</v>
      </c>
      <c r="O19" s="47">
        <f t="shared" si="2"/>
        <v>18.724627003131332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SUM(D21:D23)</f>
        <v>3131721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3131721</v>
      </c>
      <c r="O20" s="43">
        <f t="shared" si="2"/>
        <v>576.85043286056361</v>
      </c>
      <c r="P20" s="10"/>
    </row>
    <row r="21" spans="1:119">
      <c r="A21" s="12"/>
      <c r="B21" s="44">
        <v>541</v>
      </c>
      <c r="C21" s="20" t="s">
        <v>64</v>
      </c>
      <c r="D21" s="46">
        <v>1537746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1537746</v>
      </c>
      <c r="O21" s="47">
        <f t="shared" si="2"/>
        <v>283.24663842328238</v>
      </c>
      <c r="P21" s="9"/>
    </row>
    <row r="22" spans="1:119">
      <c r="A22" s="12"/>
      <c r="B22" s="44">
        <v>542</v>
      </c>
      <c r="C22" s="20" t="s">
        <v>35</v>
      </c>
      <c r="D22" s="46">
        <v>1267136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1267136</v>
      </c>
      <c r="O22" s="47">
        <f t="shared" si="2"/>
        <v>233.40136305028551</v>
      </c>
      <c r="P22" s="9"/>
    </row>
    <row r="23" spans="1:119">
      <c r="A23" s="12"/>
      <c r="B23" s="44">
        <v>549</v>
      </c>
      <c r="C23" s="20" t="s">
        <v>65</v>
      </c>
      <c r="D23" s="46">
        <v>326839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326839</v>
      </c>
      <c r="O23" s="47">
        <f t="shared" si="2"/>
        <v>60.202431386995762</v>
      </c>
      <c r="P23" s="9"/>
    </row>
    <row r="24" spans="1:119" ht="15.75">
      <c r="A24" s="28" t="s">
        <v>39</v>
      </c>
      <c r="B24" s="29"/>
      <c r="C24" s="30"/>
      <c r="D24" s="31">
        <f t="shared" ref="D24:M24" si="6">SUM(D25:D28)</f>
        <v>739480</v>
      </c>
      <c r="E24" s="31">
        <f t="shared" si="6"/>
        <v>45075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784555</v>
      </c>
      <c r="O24" s="43">
        <f t="shared" si="2"/>
        <v>144.51188064100202</v>
      </c>
      <c r="P24" s="9"/>
    </row>
    <row r="25" spans="1:119">
      <c r="A25" s="12"/>
      <c r="B25" s="44">
        <v>572</v>
      </c>
      <c r="C25" s="20" t="s">
        <v>66</v>
      </c>
      <c r="D25" s="46">
        <v>275208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275208</v>
      </c>
      <c r="O25" s="47">
        <f t="shared" si="2"/>
        <v>50.692208509854488</v>
      </c>
      <c r="P25" s="9"/>
    </row>
    <row r="26" spans="1:119">
      <c r="A26" s="12"/>
      <c r="B26" s="44">
        <v>573</v>
      </c>
      <c r="C26" s="20" t="s">
        <v>41</v>
      </c>
      <c r="D26" s="46">
        <v>31490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31490</v>
      </c>
      <c r="O26" s="47">
        <f t="shared" si="2"/>
        <v>5.8003315527721497</v>
      </c>
      <c r="P26" s="9"/>
    </row>
    <row r="27" spans="1:119">
      <c r="A27" s="12"/>
      <c r="B27" s="44">
        <v>574</v>
      </c>
      <c r="C27" s="20" t="s">
        <v>42</v>
      </c>
      <c r="D27" s="46">
        <v>0</v>
      </c>
      <c r="E27" s="46">
        <v>45075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45075</v>
      </c>
      <c r="O27" s="47">
        <f t="shared" si="2"/>
        <v>8.3026340025787437</v>
      </c>
      <c r="P27" s="9"/>
    </row>
    <row r="28" spans="1:119">
      <c r="A28" s="12"/>
      <c r="B28" s="44">
        <v>579</v>
      </c>
      <c r="C28" s="20" t="s">
        <v>43</v>
      </c>
      <c r="D28" s="46">
        <v>432782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432782</v>
      </c>
      <c r="O28" s="47">
        <f t="shared" si="2"/>
        <v>79.71670657579665</v>
      </c>
      <c r="P28" s="9"/>
    </row>
    <row r="29" spans="1:119" ht="15.75">
      <c r="A29" s="28" t="s">
        <v>67</v>
      </c>
      <c r="B29" s="29"/>
      <c r="C29" s="30"/>
      <c r="D29" s="31">
        <f t="shared" ref="D29:M29" si="7">SUM(D30:D30)</f>
        <v>1715988</v>
      </c>
      <c r="E29" s="31">
        <f t="shared" si="7"/>
        <v>1079040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1191552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1"/>
        <v>3986580</v>
      </c>
      <c r="O29" s="43">
        <f t="shared" si="2"/>
        <v>734.31202799778964</v>
      </c>
      <c r="P29" s="9"/>
    </row>
    <row r="30" spans="1:119" ht="15.75" thickBot="1">
      <c r="A30" s="12"/>
      <c r="B30" s="44">
        <v>581</v>
      </c>
      <c r="C30" s="20" t="s">
        <v>68</v>
      </c>
      <c r="D30" s="46">
        <v>1715988</v>
      </c>
      <c r="E30" s="46">
        <v>1079040</v>
      </c>
      <c r="F30" s="46">
        <v>0</v>
      </c>
      <c r="G30" s="46">
        <v>0</v>
      </c>
      <c r="H30" s="46">
        <v>0</v>
      </c>
      <c r="I30" s="46">
        <v>1191552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3986580</v>
      </c>
      <c r="O30" s="47">
        <f t="shared" si="2"/>
        <v>734.31202799778964</v>
      </c>
      <c r="P30" s="9"/>
    </row>
    <row r="31" spans="1:119" ht="16.5" thickBot="1">
      <c r="A31" s="14" t="s">
        <v>10</v>
      </c>
      <c r="B31" s="23"/>
      <c r="C31" s="22"/>
      <c r="D31" s="15">
        <f>SUM(D5,D11,D14,D20,D24,D29)</f>
        <v>10046914</v>
      </c>
      <c r="E31" s="15">
        <f t="shared" ref="E31:M31" si="8">SUM(E5,E11,E14,E20,E24,E29)</f>
        <v>1225771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8782194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20054879</v>
      </c>
      <c r="O31" s="37">
        <f t="shared" si="2"/>
        <v>3694.0281819856327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5429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1418487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31" si="1">SUM(D5:M5)</f>
        <v>1418487</v>
      </c>
      <c r="O5" s="61">
        <f t="shared" ref="O5:O31" si="2">(N5/O$33)</f>
        <v>263.31668832374237</v>
      </c>
      <c r="P5" s="62"/>
    </row>
    <row r="6" spans="1:133">
      <c r="A6" s="64"/>
      <c r="B6" s="65">
        <v>512</v>
      </c>
      <c r="C6" s="66" t="s">
        <v>19</v>
      </c>
      <c r="D6" s="67">
        <v>76302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76302</v>
      </c>
      <c r="O6" s="68">
        <f t="shared" si="2"/>
        <v>14.164098756265082</v>
      </c>
      <c r="P6" s="69"/>
    </row>
    <row r="7" spans="1:133">
      <c r="A7" s="64"/>
      <c r="B7" s="65">
        <v>513</v>
      </c>
      <c r="C7" s="66" t="s">
        <v>20</v>
      </c>
      <c r="D7" s="67">
        <v>402084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402084</v>
      </c>
      <c r="O7" s="68">
        <f t="shared" si="2"/>
        <v>74.639688138110259</v>
      </c>
      <c r="P7" s="69"/>
    </row>
    <row r="8" spans="1:133">
      <c r="A8" s="64"/>
      <c r="B8" s="65">
        <v>515</v>
      </c>
      <c r="C8" s="66" t="s">
        <v>61</v>
      </c>
      <c r="D8" s="67">
        <v>174349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174349</v>
      </c>
      <c r="O8" s="68">
        <f t="shared" si="2"/>
        <v>32.364767031743085</v>
      </c>
      <c r="P8" s="69"/>
    </row>
    <row r="9" spans="1:133">
      <c r="A9" s="64"/>
      <c r="B9" s="65">
        <v>519</v>
      </c>
      <c r="C9" s="66" t="s">
        <v>62</v>
      </c>
      <c r="D9" s="67">
        <v>765752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765752</v>
      </c>
      <c r="O9" s="68">
        <f t="shared" si="2"/>
        <v>142.14813439762392</v>
      </c>
      <c r="P9" s="69"/>
    </row>
    <row r="10" spans="1:133" ht="15.75">
      <c r="A10" s="70" t="s">
        <v>23</v>
      </c>
      <c r="B10" s="71"/>
      <c r="C10" s="72"/>
      <c r="D10" s="73">
        <f t="shared" ref="D10:M10" si="3">SUM(D11:D13)</f>
        <v>3130072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3130072</v>
      </c>
      <c r="O10" s="75">
        <f t="shared" si="2"/>
        <v>581.0417672173752</v>
      </c>
      <c r="P10" s="76"/>
    </row>
    <row r="11" spans="1:133">
      <c r="A11" s="64"/>
      <c r="B11" s="65">
        <v>521</v>
      </c>
      <c r="C11" s="66" t="s">
        <v>24</v>
      </c>
      <c r="D11" s="67">
        <v>2093772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2093772</v>
      </c>
      <c r="O11" s="68">
        <f t="shared" si="2"/>
        <v>388.67124559123818</v>
      </c>
      <c r="P11" s="69"/>
    </row>
    <row r="12" spans="1:133">
      <c r="A12" s="64"/>
      <c r="B12" s="65">
        <v>522</v>
      </c>
      <c r="C12" s="66" t="s">
        <v>25</v>
      </c>
      <c r="D12" s="67">
        <v>1036249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1036249</v>
      </c>
      <c r="O12" s="68">
        <f t="shared" si="2"/>
        <v>192.36105439019863</v>
      </c>
      <c r="P12" s="69"/>
    </row>
    <row r="13" spans="1:133">
      <c r="A13" s="64"/>
      <c r="B13" s="65">
        <v>524</v>
      </c>
      <c r="C13" s="66" t="s">
        <v>26</v>
      </c>
      <c r="D13" s="67">
        <v>51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51</v>
      </c>
      <c r="O13" s="68">
        <f t="shared" si="2"/>
        <v>9.4672359383701499E-3</v>
      </c>
      <c r="P13" s="69"/>
    </row>
    <row r="14" spans="1:133" ht="15.75">
      <c r="A14" s="70" t="s">
        <v>27</v>
      </c>
      <c r="B14" s="71"/>
      <c r="C14" s="72"/>
      <c r="D14" s="73">
        <f t="shared" ref="D14:M14" si="4">SUM(D15:D19)</f>
        <v>0</v>
      </c>
      <c r="E14" s="73">
        <f t="shared" si="4"/>
        <v>122920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7395199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7518119</v>
      </c>
      <c r="O14" s="75">
        <f t="shared" si="2"/>
        <v>1395.6040467792834</v>
      </c>
      <c r="P14" s="76"/>
    </row>
    <row r="15" spans="1:133">
      <c r="A15" s="64"/>
      <c r="B15" s="65">
        <v>532</v>
      </c>
      <c r="C15" s="66" t="s">
        <v>28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1303233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1303233</v>
      </c>
      <c r="O15" s="68">
        <f t="shared" si="2"/>
        <v>241.92184889548915</v>
      </c>
      <c r="P15" s="69"/>
    </row>
    <row r="16" spans="1:133">
      <c r="A16" s="64"/>
      <c r="B16" s="65">
        <v>533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2134701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2134701</v>
      </c>
      <c r="O16" s="68">
        <f t="shared" si="2"/>
        <v>396.26898087989605</v>
      </c>
      <c r="P16" s="69"/>
    </row>
    <row r="17" spans="1:119">
      <c r="A17" s="64"/>
      <c r="B17" s="65">
        <v>534</v>
      </c>
      <c r="C17" s="66" t="s">
        <v>63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2220132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2220132</v>
      </c>
      <c r="O17" s="68">
        <f t="shared" si="2"/>
        <v>412.12771486912936</v>
      </c>
      <c r="P17" s="69"/>
    </row>
    <row r="18" spans="1:119">
      <c r="A18" s="64"/>
      <c r="B18" s="65">
        <v>535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1737133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1737133</v>
      </c>
      <c r="O18" s="68">
        <f t="shared" si="2"/>
        <v>322.46760720252462</v>
      </c>
      <c r="P18" s="69"/>
    </row>
    <row r="19" spans="1:119">
      <c r="A19" s="64"/>
      <c r="B19" s="65">
        <v>539</v>
      </c>
      <c r="C19" s="66" t="s">
        <v>32</v>
      </c>
      <c r="D19" s="67">
        <v>0</v>
      </c>
      <c r="E19" s="67">
        <v>122920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122920</v>
      </c>
      <c r="O19" s="68">
        <f t="shared" si="2"/>
        <v>22.817894932244293</v>
      </c>
      <c r="P19" s="69"/>
    </row>
    <row r="20" spans="1:119" ht="15.75">
      <c r="A20" s="70" t="s">
        <v>33</v>
      </c>
      <c r="B20" s="71"/>
      <c r="C20" s="72"/>
      <c r="D20" s="73">
        <f t="shared" ref="D20:M20" si="5">SUM(D21:D23)</f>
        <v>2764244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2764244</v>
      </c>
      <c r="O20" s="75">
        <f t="shared" si="2"/>
        <v>513.13235567105994</v>
      </c>
      <c r="P20" s="76"/>
    </row>
    <row r="21" spans="1:119">
      <c r="A21" s="64"/>
      <c r="B21" s="65">
        <v>541</v>
      </c>
      <c r="C21" s="66" t="s">
        <v>64</v>
      </c>
      <c r="D21" s="67">
        <v>1026346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1026346</v>
      </c>
      <c r="O21" s="68">
        <f t="shared" si="2"/>
        <v>190.52273992945982</v>
      </c>
      <c r="P21" s="69"/>
    </row>
    <row r="22" spans="1:119">
      <c r="A22" s="64"/>
      <c r="B22" s="65">
        <v>542</v>
      </c>
      <c r="C22" s="66" t="s">
        <v>35</v>
      </c>
      <c r="D22" s="67">
        <v>1468852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1468852</v>
      </c>
      <c r="O22" s="68">
        <f t="shared" si="2"/>
        <v>272.66604789307593</v>
      </c>
      <c r="P22" s="69"/>
    </row>
    <row r="23" spans="1:119">
      <c r="A23" s="64"/>
      <c r="B23" s="65">
        <v>549</v>
      </c>
      <c r="C23" s="66" t="s">
        <v>65</v>
      </c>
      <c r="D23" s="67">
        <v>269046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269046</v>
      </c>
      <c r="O23" s="68">
        <f t="shared" si="2"/>
        <v>49.943567848524225</v>
      </c>
      <c r="P23" s="69"/>
    </row>
    <row r="24" spans="1:119" ht="15.75">
      <c r="A24" s="70" t="s">
        <v>39</v>
      </c>
      <c r="B24" s="71"/>
      <c r="C24" s="72"/>
      <c r="D24" s="73">
        <f t="shared" ref="D24:M24" si="6">SUM(D25:D28)</f>
        <v>739528</v>
      </c>
      <c r="E24" s="73">
        <f t="shared" si="6"/>
        <v>53118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1"/>
        <v>792646</v>
      </c>
      <c r="O24" s="75">
        <f t="shared" si="2"/>
        <v>147.14052348245778</v>
      </c>
      <c r="P24" s="69"/>
    </row>
    <row r="25" spans="1:119">
      <c r="A25" s="64"/>
      <c r="B25" s="65">
        <v>572</v>
      </c>
      <c r="C25" s="66" t="s">
        <v>66</v>
      </c>
      <c r="D25" s="67">
        <v>285985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285985</v>
      </c>
      <c r="O25" s="68">
        <f t="shared" si="2"/>
        <v>53.087989604603678</v>
      </c>
      <c r="P25" s="69"/>
    </row>
    <row r="26" spans="1:119">
      <c r="A26" s="64"/>
      <c r="B26" s="65">
        <v>573</v>
      </c>
      <c r="C26" s="66" t="s">
        <v>41</v>
      </c>
      <c r="D26" s="67">
        <v>29940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29940</v>
      </c>
      <c r="O26" s="68">
        <f t="shared" si="2"/>
        <v>5.5578243920549468</v>
      </c>
      <c r="P26" s="69"/>
    </row>
    <row r="27" spans="1:119">
      <c r="A27" s="64"/>
      <c r="B27" s="65">
        <v>574</v>
      </c>
      <c r="C27" s="66" t="s">
        <v>42</v>
      </c>
      <c r="D27" s="67">
        <v>0</v>
      </c>
      <c r="E27" s="67">
        <v>53118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53118</v>
      </c>
      <c r="O27" s="68">
        <f t="shared" si="2"/>
        <v>9.8604046779283454</v>
      </c>
      <c r="P27" s="69"/>
    </row>
    <row r="28" spans="1:119">
      <c r="A28" s="64"/>
      <c r="B28" s="65">
        <v>579</v>
      </c>
      <c r="C28" s="66" t="s">
        <v>43</v>
      </c>
      <c r="D28" s="67">
        <v>423603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423603</v>
      </c>
      <c r="O28" s="68">
        <f t="shared" si="2"/>
        <v>78.634304807870805</v>
      </c>
      <c r="P28" s="69"/>
    </row>
    <row r="29" spans="1:119" ht="15.75">
      <c r="A29" s="70" t="s">
        <v>67</v>
      </c>
      <c r="B29" s="71"/>
      <c r="C29" s="72"/>
      <c r="D29" s="73">
        <f t="shared" ref="D29:M29" si="7">SUM(D30:D30)</f>
        <v>1648057</v>
      </c>
      <c r="E29" s="73">
        <f t="shared" si="7"/>
        <v>924290</v>
      </c>
      <c r="F29" s="73">
        <f t="shared" si="7"/>
        <v>0</v>
      </c>
      <c r="G29" s="73">
        <f t="shared" si="7"/>
        <v>0</v>
      </c>
      <c r="H29" s="73">
        <f t="shared" si="7"/>
        <v>0</v>
      </c>
      <c r="I29" s="73">
        <f t="shared" si="7"/>
        <v>960822</v>
      </c>
      <c r="J29" s="73">
        <f t="shared" si="7"/>
        <v>0</v>
      </c>
      <c r="K29" s="73">
        <f t="shared" si="7"/>
        <v>0</v>
      </c>
      <c r="L29" s="73">
        <f t="shared" si="7"/>
        <v>0</v>
      </c>
      <c r="M29" s="73">
        <f t="shared" si="7"/>
        <v>0</v>
      </c>
      <c r="N29" s="73">
        <f t="shared" si="1"/>
        <v>3533169</v>
      </c>
      <c r="O29" s="75">
        <f t="shared" si="2"/>
        <v>655.86950064971222</v>
      </c>
      <c r="P29" s="69"/>
    </row>
    <row r="30" spans="1:119" ht="15.75" thickBot="1">
      <c r="A30" s="64"/>
      <c r="B30" s="65">
        <v>581</v>
      </c>
      <c r="C30" s="66" t="s">
        <v>68</v>
      </c>
      <c r="D30" s="67">
        <v>1648057</v>
      </c>
      <c r="E30" s="67">
        <v>924290</v>
      </c>
      <c r="F30" s="67">
        <v>0</v>
      </c>
      <c r="G30" s="67">
        <v>0</v>
      </c>
      <c r="H30" s="67">
        <v>0</v>
      </c>
      <c r="I30" s="67">
        <v>960822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3533169</v>
      </c>
      <c r="O30" s="68">
        <f t="shared" si="2"/>
        <v>655.86950064971222</v>
      </c>
      <c r="P30" s="69"/>
    </row>
    <row r="31" spans="1:119" ht="16.5" thickBot="1">
      <c r="A31" s="77" t="s">
        <v>10</v>
      </c>
      <c r="B31" s="78"/>
      <c r="C31" s="79"/>
      <c r="D31" s="80">
        <f>SUM(D5,D10,D14,D20,D24,D29)</f>
        <v>9700388</v>
      </c>
      <c r="E31" s="80">
        <f t="shared" ref="E31:M31" si="8">SUM(E5,E10,E14,E20,E24,E29)</f>
        <v>1100328</v>
      </c>
      <c r="F31" s="80">
        <f t="shared" si="8"/>
        <v>0</v>
      </c>
      <c r="G31" s="80">
        <f t="shared" si="8"/>
        <v>0</v>
      </c>
      <c r="H31" s="80">
        <f t="shared" si="8"/>
        <v>0</v>
      </c>
      <c r="I31" s="80">
        <f t="shared" si="8"/>
        <v>8356021</v>
      </c>
      <c r="J31" s="80">
        <f t="shared" si="8"/>
        <v>0</v>
      </c>
      <c r="K31" s="80">
        <f t="shared" si="8"/>
        <v>0</v>
      </c>
      <c r="L31" s="80">
        <f t="shared" si="8"/>
        <v>0</v>
      </c>
      <c r="M31" s="80">
        <f t="shared" si="8"/>
        <v>0</v>
      </c>
      <c r="N31" s="80">
        <f t="shared" si="1"/>
        <v>19156737</v>
      </c>
      <c r="O31" s="81">
        <f t="shared" si="2"/>
        <v>3556.1048821236309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69</v>
      </c>
      <c r="M33" s="117"/>
      <c r="N33" s="117"/>
      <c r="O33" s="91">
        <v>5387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2024-04-11T16:02:30Z</cp:lastPrinted>
  <dcterms:created xsi:type="dcterms:W3CDTF">2000-08-31T21:26:31Z</dcterms:created>
  <dcterms:modified xsi:type="dcterms:W3CDTF">2024-04-11T16:02:35Z</dcterms:modified>
</cp:coreProperties>
</file>