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'2008'!$A$1:$O$28</definedName>
    <definedName name="_xlnm.Print_Area" localSheetId="13">'2009'!$A$1:$O$28</definedName>
    <definedName name="_xlnm.Print_Area" localSheetId="12">'2010'!$A$1:$O$27</definedName>
    <definedName name="_xlnm.Print_Area" localSheetId="11">'2011'!$A$1:$O$25</definedName>
    <definedName name="_xlnm.Print_Area" localSheetId="10">'2012'!$A$1:$O$25</definedName>
    <definedName name="_xlnm.Print_Area" localSheetId="9">'2013'!$A$1:$O$25</definedName>
    <definedName name="_xlnm.Print_Area" localSheetId="8">'2014'!$A$1:$O$23</definedName>
    <definedName name="_xlnm.Print_Area" localSheetId="7">'2015'!$A$1:$O$23</definedName>
    <definedName name="_xlnm.Print_Area" localSheetId="6">'2016'!$A$1:$O$25</definedName>
    <definedName name="_xlnm.Print_Area" localSheetId="5">'2017'!$A$1:$O$27</definedName>
    <definedName name="_xlnm.Print_Area" localSheetId="4">'2018'!$A$1:$O$27</definedName>
    <definedName name="_xlnm.Print_Area" localSheetId="3">'2019'!$A$1:$O$27</definedName>
    <definedName name="_xlnm.Print_Area" localSheetId="2">'2020'!$A$1:$O$28</definedName>
    <definedName name="_xlnm.Print_Area" localSheetId="1">'2021'!$A$1:$P$28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8" i="48"/>
  <c r="P18" i="48" s="1"/>
  <c r="O13" i="48"/>
  <c r="P13" i="48" s="1"/>
  <c r="O16" i="48"/>
  <c r="P16" i="48" s="1"/>
  <c r="O5" i="48"/>
  <c r="P5" i="48" s="1"/>
  <c r="K24" i="47"/>
  <c r="O23" i="47"/>
  <c r="P23" i="47" s="1"/>
  <c r="N22" i="47"/>
  <c r="M22" i="47"/>
  <c r="L22" i="47"/>
  <c r="K22" i="47"/>
  <c r="J22" i="47"/>
  <c r="I22" i="47"/>
  <c r="O22" i="47" s="1"/>
  <c r="P22" i="47" s="1"/>
  <c r="H22" i="47"/>
  <c r="G22" i="47"/>
  <c r="F22" i="47"/>
  <c r="E22" i="47"/>
  <c r="D22" i="47"/>
  <c r="O21" i="47"/>
  <c r="P21" i="47" s="1"/>
  <c r="N20" i="47"/>
  <c r="M20" i="47"/>
  <c r="L20" i="47"/>
  <c r="K20" i="47"/>
  <c r="J20" i="47"/>
  <c r="J24" i="47" s="1"/>
  <c r="I20" i="47"/>
  <c r="H20" i="47"/>
  <c r="O20" i="47" s="1"/>
  <c r="P20" i="47" s="1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 s="1"/>
  <c r="N16" i="47"/>
  <c r="M16" i="47"/>
  <c r="L16" i="47"/>
  <c r="K16" i="47"/>
  <c r="J16" i="47"/>
  <c r="O16" i="47" s="1"/>
  <c r="P16" i="47" s="1"/>
  <c r="I16" i="47"/>
  <c r="H16" i="47"/>
  <c r="G16" i="47"/>
  <c r="F16" i="47"/>
  <c r="E16" i="47"/>
  <c r="D16" i="47"/>
  <c r="O15" i="47"/>
  <c r="P15" i="47"/>
  <c r="O14" i="47"/>
  <c r="P14" i="47"/>
  <c r="N13" i="47"/>
  <c r="M13" i="47"/>
  <c r="M24" i="47" s="1"/>
  <c r="L13" i="47"/>
  <c r="L24" i="47" s="1"/>
  <c r="K13" i="47"/>
  <c r="J13" i="47"/>
  <c r="I13" i="47"/>
  <c r="H13" i="47"/>
  <c r="G13" i="47"/>
  <c r="F13" i="47"/>
  <c r="E13" i="47"/>
  <c r="D13" i="47"/>
  <c r="O13" i="47" s="1"/>
  <c r="P13" i="47" s="1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/>
  <c r="O6" i="47"/>
  <c r="P6" i="47" s="1"/>
  <c r="N5" i="47"/>
  <c r="N24" i="47" s="1"/>
  <c r="M5" i="47"/>
  <c r="L5" i="47"/>
  <c r="K5" i="47"/>
  <c r="J5" i="47"/>
  <c r="I5" i="47"/>
  <c r="H5" i="47"/>
  <c r="H24" i="47" s="1"/>
  <c r="G5" i="47"/>
  <c r="G24" i="47" s="1"/>
  <c r="F5" i="47"/>
  <c r="F24" i="47" s="1"/>
  <c r="E5" i="47"/>
  <c r="E24" i="47" s="1"/>
  <c r="D5" i="47"/>
  <c r="O5" i="47" s="1"/>
  <c r="P5" i="47" s="1"/>
  <c r="F24" i="46"/>
  <c r="G24" i="46"/>
  <c r="N23" i="46"/>
  <c r="O23" i="46"/>
  <c r="M22" i="46"/>
  <c r="L22" i="46"/>
  <c r="N22" i="46" s="1"/>
  <c r="O22" i="46" s="1"/>
  <c r="K22" i="46"/>
  <c r="J22" i="46"/>
  <c r="I22" i="46"/>
  <c r="H22" i="46"/>
  <c r="G22" i="46"/>
  <c r="F22" i="46"/>
  <c r="E22" i="46"/>
  <c r="D22" i="46"/>
  <c r="N21" i="46"/>
  <c r="O21" i="46"/>
  <c r="M20" i="46"/>
  <c r="L20" i="46"/>
  <c r="N20" i="46" s="1"/>
  <c r="O20" i="46" s="1"/>
  <c r="K20" i="46"/>
  <c r="J20" i="46"/>
  <c r="I20" i="46"/>
  <c r="H20" i="46"/>
  <c r="G20" i="46"/>
  <c r="F20" i="46"/>
  <c r="E20" i="46"/>
  <c r="D20" i="46"/>
  <c r="N19" i="46"/>
  <c r="O19" i="46"/>
  <c r="M18" i="46"/>
  <c r="L18" i="46"/>
  <c r="N18" i="46" s="1"/>
  <c r="O18" i="46" s="1"/>
  <c r="K18" i="46"/>
  <c r="J18" i="46"/>
  <c r="I18" i="46"/>
  <c r="H18" i="46"/>
  <c r="G18" i="46"/>
  <c r="F18" i="46"/>
  <c r="E18" i="46"/>
  <c r="D18" i="46"/>
  <c r="N17" i="46"/>
  <c r="O17" i="46"/>
  <c r="M16" i="46"/>
  <c r="L16" i="46"/>
  <c r="N16" i="46" s="1"/>
  <c r="O16" i="46" s="1"/>
  <c r="K16" i="46"/>
  <c r="J16" i="46"/>
  <c r="I16" i="46"/>
  <c r="I24" i="46" s="1"/>
  <c r="H16" i="46"/>
  <c r="G16" i="46"/>
  <c r="F16" i="46"/>
  <c r="E16" i="46"/>
  <c r="D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/>
  <c r="M5" i="46"/>
  <c r="M24" i="46" s="1"/>
  <c r="L5" i="46"/>
  <c r="L24" i="46" s="1"/>
  <c r="K5" i="46"/>
  <c r="K24" i="46" s="1"/>
  <c r="J5" i="46"/>
  <c r="J24" i="46" s="1"/>
  <c r="I5" i="46"/>
  <c r="H5" i="46"/>
  <c r="H24" i="46" s="1"/>
  <c r="G5" i="46"/>
  <c r="F5" i="46"/>
  <c r="E5" i="46"/>
  <c r="E24" i="46" s="1"/>
  <c r="D5" i="46"/>
  <c r="D24" i="46" s="1"/>
  <c r="N24" i="46" s="1"/>
  <c r="O24" i="46" s="1"/>
  <c r="F23" i="45"/>
  <c r="G23" i="45"/>
  <c r="N22" i="45"/>
  <c r="O22" i="45"/>
  <c r="M21" i="45"/>
  <c r="L21" i="45"/>
  <c r="N21" i="45" s="1"/>
  <c r="O21" i="45" s="1"/>
  <c r="K21" i="45"/>
  <c r="J21" i="45"/>
  <c r="I21" i="45"/>
  <c r="H21" i="45"/>
  <c r="G21" i="45"/>
  <c r="F21" i="45"/>
  <c r="E21" i="45"/>
  <c r="D21" i="45"/>
  <c r="N20" i="45"/>
  <c r="O20" i="45"/>
  <c r="M19" i="45"/>
  <c r="L19" i="45"/>
  <c r="N19" i="45" s="1"/>
  <c r="O19" i="45" s="1"/>
  <c r="K19" i="45"/>
  <c r="J19" i="45"/>
  <c r="I19" i="45"/>
  <c r="H19" i="45"/>
  <c r="G19" i="45"/>
  <c r="F19" i="45"/>
  <c r="E19" i="45"/>
  <c r="D19" i="45"/>
  <c r="N18" i="45"/>
  <c r="O18" i="45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/>
  <c r="N13" i="45"/>
  <c r="O13" i="45"/>
  <c r="M12" i="45"/>
  <c r="L12" i="45"/>
  <c r="K12" i="45"/>
  <c r="J12" i="45"/>
  <c r="J23" i="45" s="1"/>
  <c r="I12" i="45"/>
  <c r="H12" i="45"/>
  <c r="G12" i="45"/>
  <c r="F12" i="45"/>
  <c r="E12" i="45"/>
  <c r="E23" i="45" s="1"/>
  <c r="D12" i="45"/>
  <c r="N12" i="45" s="1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M23" i="45" s="1"/>
  <c r="L5" i="45"/>
  <c r="L23" i="45" s="1"/>
  <c r="K5" i="45"/>
  <c r="K23" i="45" s="1"/>
  <c r="J5" i="45"/>
  <c r="I5" i="45"/>
  <c r="I23" i="45" s="1"/>
  <c r="H5" i="45"/>
  <c r="H23" i="45" s="1"/>
  <c r="G5" i="45"/>
  <c r="F5" i="45"/>
  <c r="E5" i="45"/>
  <c r="D5" i="45"/>
  <c r="D23" i="45" s="1"/>
  <c r="E23" i="44"/>
  <c r="F23" i="44"/>
  <c r="G23" i="44"/>
  <c r="H23" i="44"/>
  <c r="N22" i="44"/>
  <c r="O22" i="44"/>
  <c r="M21" i="44"/>
  <c r="L21" i="44"/>
  <c r="K21" i="44"/>
  <c r="J21" i="44"/>
  <c r="N21" i="44" s="1"/>
  <c r="O21" i="44" s="1"/>
  <c r="I21" i="44"/>
  <c r="H21" i="44"/>
  <c r="G21" i="44"/>
  <c r="F21" i="44"/>
  <c r="E21" i="44"/>
  <c r="D21" i="44"/>
  <c r="N20" i="44"/>
  <c r="O20" i="44"/>
  <c r="M19" i="44"/>
  <c r="L19" i="44"/>
  <c r="K19" i="44"/>
  <c r="J19" i="44"/>
  <c r="N19" i="44" s="1"/>
  <c r="O19" i="44" s="1"/>
  <c r="I19" i="44"/>
  <c r="H19" i="44"/>
  <c r="G19" i="44"/>
  <c r="F19" i="44"/>
  <c r="E19" i="44"/>
  <c r="D19" i="44"/>
  <c r="N18" i="44"/>
  <c r="O18" i="44"/>
  <c r="M17" i="44"/>
  <c r="L17" i="44"/>
  <c r="K17" i="44"/>
  <c r="J17" i="44"/>
  <c r="N17" i="44" s="1"/>
  <c r="O17" i="44" s="1"/>
  <c r="I17" i="44"/>
  <c r="H17" i="44"/>
  <c r="G17" i="44"/>
  <c r="F17" i="44"/>
  <c r="E17" i="44"/>
  <c r="D17" i="44"/>
  <c r="N16" i="44"/>
  <c r="O16" i="44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N12" i="44" s="1"/>
  <c r="O12" i="44" s="1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M23" i="44" s="1"/>
  <c r="L5" i="44"/>
  <c r="L23" i="44" s="1"/>
  <c r="K5" i="44"/>
  <c r="K23" i="44" s="1"/>
  <c r="J5" i="44"/>
  <c r="N5" i="44" s="1"/>
  <c r="O5" i="44" s="1"/>
  <c r="I5" i="44"/>
  <c r="I23" i="44" s="1"/>
  <c r="H5" i="44"/>
  <c r="G5" i="44"/>
  <c r="F5" i="44"/>
  <c r="E5" i="44"/>
  <c r="D5" i="44"/>
  <c r="D23" i="44" s="1"/>
  <c r="G23" i="42"/>
  <c r="L21" i="43"/>
  <c r="M21" i="43"/>
  <c r="N22" i="42"/>
  <c r="O22" i="42" s="1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 s="1"/>
  <c r="N13" i="42"/>
  <c r="O13" i="42" s="1"/>
  <c r="M12" i="42"/>
  <c r="L12" i="42"/>
  <c r="K12" i="42"/>
  <c r="K23" i="42" s="1"/>
  <c r="J12" i="42"/>
  <c r="J23" i="42" s="1"/>
  <c r="I12" i="42"/>
  <c r="H12" i="42"/>
  <c r="N12" i="42" s="1"/>
  <c r="O12" i="42" s="1"/>
  <c r="G12" i="42"/>
  <c r="F12" i="42"/>
  <c r="E12" i="42"/>
  <c r="D12" i="42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M23" i="42" s="1"/>
  <c r="L5" i="42"/>
  <c r="L23" i="42" s="1"/>
  <c r="K5" i="42"/>
  <c r="J5" i="42"/>
  <c r="I5" i="42"/>
  <c r="I23" i="42" s="1"/>
  <c r="H5" i="42"/>
  <c r="H23" i="42" s="1"/>
  <c r="G5" i="42"/>
  <c r="F5" i="42"/>
  <c r="N5" i="42" s="1"/>
  <c r="O5" i="42" s="1"/>
  <c r="E5" i="42"/>
  <c r="E23" i="42" s="1"/>
  <c r="D5" i="42"/>
  <c r="D23" i="42" s="1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M17" i="43"/>
  <c r="L17" i="43"/>
  <c r="K17" i="43"/>
  <c r="J17" i="43"/>
  <c r="I17" i="43"/>
  <c r="H17" i="43"/>
  <c r="N17" i="43" s="1"/>
  <c r="O17" i="43" s="1"/>
  <c r="G17" i="43"/>
  <c r="F17" i="43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 s="1"/>
  <c r="M12" i="43"/>
  <c r="L12" i="43"/>
  <c r="K12" i="43"/>
  <c r="J12" i="43"/>
  <c r="J21" i="43" s="1"/>
  <c r="I12" i="43"/>
  <c r="H12" i="43"/>
  <c r="N12" i="43" s="1"/>
  <c r="O12" i="43" s="1"/>
  <c r="G12" i="43"/>
  <c r="F12" i="43"/>
  <c r="E12" i="43"/>
  <c r="D12" i="43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K21" i="43" s="1"/>
  <c r="J5" i="43"/>
  <c r="I5" i="43"/>
  <c r="I21" i="43" s="1"/>
  <c r="H5" i="43"/>
  <c r="H21" i="43" s="1"/>
  <c r="G5" i="43"/>
  <c r="G21" i="43" s="1"/>
  <c r="F5" i="43"/>
  <c r="F21" i="43" s="1"/>
  <c r="E5" i="43"/>
  <c r="E21" i="43" s="1"/>
  <c r="D5" i="43"/>
  <c r="D21" i="43" s="1"/>
  <c r="K19" i="41"/>
  <c r="L19" i="41"/>
  <c r="M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 s="1"/>
  <c r="M12" i="41"/>
  <c r="L12" i="41"/>
  <c r="K12" i="41"/>
  <c r="J12" i="41"/>
  <c r="J19" i="41" s="1"/>
  <c r="I12" i="41"/>
  <c r="H12" i="41"/>
  <c r="G12" i="41"/>
  <c r="F12" i="41"/>
  <c r="N12" i="41" s="1"/>
  <c r="O12" i="41" s="1"/>
  <c r="E12" i="41"/>
  <c r="D12" i="41"/>
  <c r="N11" i="41"/>
  <c r="O11" i="41" s="1"/>
  <c r="N10" i="41"/>
  <c r="O10" i="41" s="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I19" i="41" s="1"/>
  <c r="H5" i="41"/>
  <c r="H19" i="41" s="1"/>
  <c r="G5" i="41"/>
  <c r="G19" i="41" s="1"/>
  <c r="F5" i="41"/>
  <c r="F19" i="41" s="1"/>
  <c r="E5" i="41"/>
  <c r="E19" i="41" s="1"/>
  <c r="D5" i="41"/>
  <c r="N5" i="41" s="1"/>
  <c r="O5" i="41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M24" i="40"/>
  <c r="L18" i="40"/>
  <c r="L24" i="40" s="1"/>
  <c r="K18" i="40"/>
  <c r="K24" i="40" s="1"/>
  <c r="J18" i="40"/>
  <c r="I18" i="40"/>
  <c r="N18" i="40" s="1"/>
  <c r="O18" i="40" s="1"/>
  <c r="H18" i="40"/>
  <c r="G18" i="40"/>
  <c r="F18" i="40"/>
  <c r="E18" i="40"/>
  <c r="D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M13" i="40"/>
  <c r="L13" i="40"/>
  <c r="K13" i="40"/>
  <c r="J13" i="40"/>
  <c r="I13" i="40"/>
  <c r="H13" i="40"/>
  <c r="G13" i="40"/>
  <c r="F13" i="40"/>
  <c r="F24" i="40" s="1"/>
  <c r="E13" i="40"/>
  <c r="N13" i="40" s="1"/>
  <c r="O13" i="40" s="1"/>
  <c r="D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J24" i="40" s="1"/>
  <c r="I5" i="40"/>
  <c r="I24" i="40" s="1"/>
  <c r="H5" i="40"/>
  <c r="H24" i="40" s="1"/>
  <c r="G5" i="40"/>
  <c r="G24" i="40" s="1"/>
  <c r="F5" i="40"/>
  <c r="E5" i="40"/>
  <c r="E24" i="40"/>
  <c r="D5" i="40"/>
  <c r="D24" i="40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M15" i="39"/>
  <c r="L15" i="39"/>
  <c r="K15" i="39"/>
  <c r="J15" i="39"/>
  <c r="I15" i="39"/>
  <c r="H15" i="39"/>
  <c r="G15" i="39"/>
  <c r="G19" i="39" s="1"/>
  <c r="F15" i="39"/>
  <c r="E15" i="39"/>
  <c r="D15" i="39"/>
  <c r="N15" i="39" s="1"/>
  <c r="O15" i="39" s="1"/>
  <c r="N14" i="39"/>
  <c r="O14" i="39" s="1"/>
  <c r="N13" i="39"/>
  <c r="O13" i="39" s="1"/>
  <c r="M12" i="39"/>
  <c r="L12" i="39"/>
  <c r="K12" i="39"/>
  <c r="J12" i="39"/>
  <c r="J19" i="39" s="1"/>
  <c r="I12" i="39"/>
  <c r="I19" i="39" s="1"/>
  <c r="H12" i="39"/>
  <c r="H19" i="39" s="1"/>
  <c r="G12" i="39"/>
  <c r="F12" i="39"/>
  <c r="E12" i="39"/>
  <c r="D12" i="39"/>
  <c r="N12" i="39" s="1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19" i="39"/>
  <c r="L5" i="39"/>
  <c r="L19" i="39" s="1"/>
  <c r="K5" i="39"/>
  <c r="K19" i="39" s="1"/>
  <c r="J5" i="39"/>
  <c r="I5" i="39"/>
  <c r="H5" i="39"/>
  <c r="G5" i="39"/>
  <c r="F5" i="39"/>
  <c r="F19" i="39" s="1"/>
  <c r="E5" i="39"/>
  <c r="E19" i="39" s="1"/>
  <c r="D5" i="39"/>
  <c r="N5" i="39" s="1"/>
  <c r="O5" i="39" s="1"/>
  <c r="N20" i="38"/>
  <c r="O20" i="38" s="1"/>
  <c r="M19" i="38"/>
  <c r="L19" i="38"/>
  <c r="K19" i="38"/>
  <c r="J19" i="38"/>
  <c r="I19" i="38"/>
  <c r="H19" i="38"/>
  <c r="N19" i="38"/>
  <c r="O19" i="38" s="1"/>
  <c r="G19" i="38"/>
  <c r="F19" i="38"/>
  <c r="E19" i="38"/>
  <c r="D19" i="38"/>
  <c r="N18" i="38"/>
  <c r="O18" i="38" s="1"/>
  <c r="M17" i="38"/>
  <c r="L17" i="38"/>
  <c r="K17" i="38"/>
  <c r="J17" i="38"/>
  <c r="J21" i="38"/>
  <c r="I17" i="38"/>
  <c r="H17" i="38"/>
  <c r="G17" i="38"/>
  <c r="N17" i="38" s="1"/>
  <c r="O17" i="38" s="1"/>
  <c r="F17" i="38"/>
  <c r="E17" i="38"/>
  <c r="D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/>
  <c r="M5" i="38"/>
  <c r="M21" i="38" s="1"/>
  <c r="L5" i="38"/>
  <c r="L21" i="38" s="1"/>
  <c r="K5" i="38"/>
  <c r="K21" i="38" s="1"/>
  <c r="J5" i="38"/>
  <c r="I5" i="38"/>
  <c r="I21" i="38" s="1"/>
  <c r="N5" i="38"/>
  <c r="O5" i="38"/>
  <c r="H5" i="38"/>
  <c r="H21" i="38"/>
  <c r="G5" i="38"/>
  <c r="G21" i="38" s="1"/>
  <c r="F5" i="38"/>
  <c r="F21" i="38" s="1"/>
  <c r="E5" i="38"/>
  <c r="E21" i="38" s="1"/>
  <c r="D5" i="38"/>
  <c r="N23" i="37"/>
  <c r="O23" i="37"/>
  <c r="M22" i="37"/>
  <c r="L22" i="37"/>
  <c r="K22" i="37"/>
  <c r="K24" i="37" s="1"/>
  <c r="J22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M16" i="37"/>
  <c r="L16" i="37"/>
  <c r="K16" i="37"/>
  <c r="J16" i="37"/>
  <c r="I16" i="37"/>
  <c r="I24" i="37" s="1"/>
  <c r="H16" i="37"/>
  <c r="G16" i="37"/>
  <c r="F16" i="37"/>
  <c r="F24" i="37" s="1"/>
  <c r="E16" i="37"/>
  <c r="N16" i="37" s="1"/>
  <c r="O16" i="37" s="1"/>
  <c r="D16" i="37"/>
  <c r="N15" i="37"/>
  <c r="O15" i="37" s="1"/>
  <c r="N14" i="37"/>
  <c r="O14" i="37"/>
  <c r="M13" i="37"/>
  <c r="L13" i="37"/>
  <c r="K13" i="37"/>
  <c r="J13" i="37"/>
  <c r="J24" i="37" s="1"/>
  <c r="I13" i="37"/>
  <c r="N13" i="37" s="1"/>
  <c r="O13" i="37" s="1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M24" i="37"/>
  <c r="L5" i="37"/>
  <c r="L24" i="37" s="1"/>
  <c r="K5" i="37"/>
  <c r="J5" i="37"/>
  <c r="I5" i="37"/>
  <c r="H5" i="37"/>
  <c r="N5" i="37" s="1"/>
  <c r="O5" i="37" s="1"/>
  <c r="H24" i="37"/>
  <c r="G5" i="37"/>
  <c r="G24" i="37"/>
  <c r="F5" i="37"/>
  <c r="E5" i="37"/>
  <c r="E24" i="37" s="1"/>
  <c r="D5" i="37"/>
  <c r="D24" i="37" s="1"/>
  <c r="N20" i="36"/>
  <c r="O20" i="36" s="1"/>
  <c r="M19" i="36"/>
  <c r="L19" i="36"/>
  <c r="K19" i="36"/>
  <c r="J19" i="36"/>
  <c r="I19" i="36"/>
  <c r="H19" i="36"/>
  <c r="N19" i="36" s="1"/>
  <c r="O19" i="36" s="1"/>
  <c r="G19" i="36"/>
  <c r="F19" i="36"/>
  <c r="E19" i="36"/>
  <c r="D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E21" i="36" s="1"/>
  <c r="D15" i="36"/>
  <c r="N15" i="36" s="1"/>
  <c r="O15" i="36" s="1"/>
  <c r="N14" i="36"/>
  <c r="O14" i="36" s="1"/>
  <c r="N13" i="36"/>
  <c r="O13" i="36" s="1"/>
  <c r="M12" i="36"/>
  <c r="L12" i="36"/>
  <c r="K12" i="36"/>
  <c r="J12" i="36"/>
  <c r="I12" i="36"/>
  <c r="N12" i="36"/>
  <c r="O12" i="36" s="1"/>
  <c r="H12" i="36"/>
  <c r="G12" i="36"/>
  <c r="G21" i="36" s="1"/>
  <c r="F12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21" i="36" s="1"/>
  <c r="L5" i="36"/>
  <c r="L21" i="36"/>
  <c r="K5" i="36"/>
  <c r="K21" i="36" s="1"/>
  <c r="J5" i="36"/>
  <c r="J21" i="36" s="1"/>
  <c r="I5" i="36"/>
  <c r="I21" i="36" s="1"/>
  <c r="H5" i="36"/>
  <c r="H21" i="36" s="1"/>
  <c r="G5" i="36"/>
  <c r="F5" i="36"/>
  <c r="F21" i="36" s="1"/>
  <c r="E5" i="36"/>
  <c r="D5" i="36"/>
  <c r="N5" i="36" s="1"/>
  <c r="O5" i="36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D21" i="35" s="1"/>
  <c r="N18" i="35"/>
  <c r="O18" i="35" s="1"/>
  <c r="M17" i="35"/>
  <c r="L17" i="35"/>
  <c r="K17" i="35"/>
  <c r="J17" i="35"/>
  <c r="J21" i="35"/>
  <c r="I17" i="35"/>
  <c r="H17" i="35"/>
  <c r="G17" i="35"/>
  <c r="F17" i="35"/>
  <c r="E17" i="35"/>
  <c r="D17" i="35"/>
  <c r="N17" i="35" s="1"/>
  <c r="O17" i="35" s="1"/>
  <c r="N16" i="35"/>
  <c r="O16" i="35" s="1"/>
  <c r="M15" i="35"/>
  <c r="L15" i="35"/>
  <c r="K15" i="35"/>
  <c r="J15" i="35"/>
  <c r="I15" i="35"/>
  <c r="I21" i="35" s="1"/>
  <c r="H15" i="35"/>
  <c r="G15" i="35"/>
  <c r="F15" i="35"/>
  <c r="E15" i="35"/>
  <c r="D15" i="35"/>
  <c r="N15" i="35" s="1"/>
  <c r="O15" i="35" s="1"/>
  <c r="N14" i="35"/>
  <c r="O14" i="35"/>
  <c r="N13" i="35"/>
  <c r="O13" i="35" s="1"/>
  <c r="M12" i="35"/>
  <c r="N12" i="35" s="1"/>
  <c r="O12" i="35" s="1"/>
  <c r="L12" i="35"/>
  <c r="K12" i="35"/>
  <c r="J12" i="35"/>
  <c r="I12" i="35"/>
  <c r="H12" i="35"/>
  <c r="G12" i="35"/>
  <c r="F12" i="35"/>
  <c r="E12" i="35"/>
  <c r="E21" i="35" s="1"/>
  <c r="D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N5" i="35" s="1"/>
  <c r="O5" i="35" s="1"/>
  <c r="L5" i="35"/>
  <c r="L21" i="35" s="1"/>
  <c r="K5" i="35"/>
  <c r="K21" i="35" s="1"/>
  <c r="J5" i="35"/>
  <c r="I5" i="35"/>
  <c r="H5" i="35"/>
  <c r="H21" i="35"/>
  <c r="G5" i="35"/>
  <c r="G21" i="35"/>
  <c r="F5" i="35"/>
  <c r="F21" i="35" s="1"/>
  <c r="E5" i="35"/>
  <c r="D5" i="35"/>
  <c r="N22" i="34"/>
  <c r="O22" i="34"/>
  <c r="M21" i="34"/>
  <c r="M23" i="34" s="1"/>
  <c r="L21" i="34"/>
  <c r="K21" i="34"/>
  <c r="J21" i="34"/>
  <c r="I21" i="34"/>
  <c r="I23" i="34" s="1"/>
  <c r="H21" i="34"/>
  <c r="G21" i="34"/>
  <c r="F21" i="34"/>
  <c r="E21" i="34"/>
  <c r="D21" i="34"/>
  <c r="N21" i="34" s="1"/>
  <c r="O21" i="34" s="1"/>
  <c r="N20" i="34"/>
  <c r="O20" i="34"/>
  <c r="M19" i="34"/>
  <c r="L19" i="34"/>
  <c r="N19" i="34" s="1"/>
  <c r="O19" i="34" s="1"/>
  <c r="K19" i="34"/>
  <c r="J19" i="34"/>
  <c r="I19" i="34"/>
  <c r="H19" i="34"/>
  <c r="G19" i="34"/>
  <c r="F19" i="34"/>
  <c r="E19" i="34"/>
  <c r="D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M15" i="34"/>
  <c r="L15" i="34"/>
  <c r="K15" i="34"/>
  <c r="J15" i="34"/>
  <c r="I15" i="34"/>
  <c r="H15" i="34"/>
  <c r="G15" i="34"/>
  <c r="G23" i="34" s="1"/>
  <c r="F15" i="34"/>
  <c r="E15" i="34"/>
  <c r="D15" i="34"/>
  <c r="N15" i="34" s="1"/>
  <c r="O15" i="34" s="1"/>
  <c r="N14" i="34"/>
  <c r="O14" i="34" s="1"/>
  <c r="N13" i="34"/>
  <c r="O13" i="34" s="1"/>
  <c r="M12" i="34"/>
  <c r="L12" i="34"/>
  <c r="K12" i="34"/>
  <c r="J12" i="34"/>
  <c r="I12" i="34"/>
  <c r="H12" i="34"/>
  <c r="H23" i="34" s="1"/>
  <c r="G12" i="34"/>
  <c r="F12" i="34"/>
  <c r="E12" i="34"/>
  <c r="N12" i="34" s="1"/>
  <c r="O12" i="34" s="1"/>
  <c r="D12" i="34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L23" i="34"/>
  <c r="K5" i="34"/>
  <c r="K23" i="34"/>
  <c r="J5" i="34"/>
  <c r="J23" i="34" s="1"/>
  <c r="I5" i="34"/>
  <c r="H5" i="34"/>
  <c r="G5" i="34"/>
  <c r="F5" i="34"/>
  <c r="F23" i="34"/>
  <c r="E5" i="34"/>
  <c r="E23" i="34"/>
  <c r="D5" i="34"/>
  <c r="D23" i="34" s="1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20" i="33"/>
  <c r="F20" i="33"/>
  <c r="G20" i="33"/>
  <c r="H20" i="33"/>
  <c r="I20" i="33"/>
  <c r="J20" i="33"/>
  <c r="K20" i="33"/>
  <c r="L20" i="33"/>
  <c r="L24" i="33" s="1"/>
  <c r="M20" i="33"/>
  <c r="E18" i="33"/>
  <c r="F18" i="33"/>
  <c r="G18" i="33"/>
  <c r="H18" i="33"/>
  <c r="I18" i="33"/>
  <c r="J18" i="33"/>
  <c r="K18" i="33"/>
  <c r="N18" i="33" s="1"/>
  <c r="O18" i="33" s="1"/>
  <c r="L18" i="33"/>
  <c r="M18" i="33"/>
  <c r="E16" i="33"/>
  <c r="F16" i="33"/>
  <c r="N16" i="33" s="1"/>
  <c r="O16" i="33" s="1"/>
  <c r="G16" i="33"/>
  <c r="H16" i="33"/>
  <c r="I16" i="33"/>
  <c r="J16" i="33"/>
  <c r="K16" i="33"/>
  <c r="L16" i="33"/>
  <c r="M16" i="33"/>
  <c r="E13" i="33"/>
  <c r="E24" i="33"/>
  <c r="F13" i="33"/>
  <c r="G13" i="33"/>
  <c r="H13" i="33"/>
  <c r="I13" i="33"/>
  <c r="J13" i="33"/>
  <c r="K13" i="33"/>
  <c r="L13" i="33"/>
  <c r="M13" i="33"/>
  <c r="E5" i="33"/>
  <c r="F5" i="33"/>
  <c r="F24" i="33" s="1"/>
  <c r="G5" i="33"/>
  <c r="G24" i="33" s="1"/>
  <c r="H5" i="33"/>
  <c r="H24" i="33" s="1"/>
  <c r="I5" i="33"/>
  <c r="I24" i="33" s="1"/>
  <c r="J5" i="33"/>
  <c r="J24" i="33" s="1"/>
  <c r="K5" i="33"/>
  <c r="K24" i="33"/>
  <c r="L5" i="33"/>
  <c r="M5" i="33"/>
  <c r="M24" i="33"/>
  <c r="D20" i="33"/>
  <c r="N20" i="33" s="1"/>
  <c r="O20" i="33" s="1"/>
  <c r="D18" i="33"/>
  <c r="D16" i="33"/>
  <c r="D13" i="33"/>
  <c r="N13" i="33" s="1"/>
  <c r="O13" i="33" s="1"/>
  <c r="D5" i="33"/>
  <c r="D24" i="33" s="1"/>
  <c r="N23" i="33"/>
  <c r="O23" i="33" s="1"/>
  <c r="N21" i="33"/>
  <c r="O21" i="33" s="1"/>
  <c r="N19" i="33"/>
  <c r="O19" i="33" s="1"/>
  <c r="N15" i="33"/>
  <c r="O15" i="33"/>
  <c r="N7" i="33"/>
  <c r="O7" i="33"/>
  <c r="N8" i="33"/>
  <c r="O8" i="33"/>
  <c r="N9" i="33"/>
  <c r="O9" i="33" s="1"/>
  <c r="N10" i="33"/>
  <c r="O10" i="33" s="1"/>
  <c r="N11" i="33"/>
  <c r="O11" i="33" s="1"/>
  <c r="N12" i="33"/>
  <c r="O12" i="33"/>
  <c r="N6" i="33"/>
  <c r="O6" i="33"/>
  <c r="N17" i="33"/>
  <c r="O17" i="33" s="1"/>
  <c r="N14" i="33"/>
  <c r="O14" i="33" s="1"/>
  <c r="D21" i="36"/>
  <c r="N5" i="45"/>
  <c r="O5" i="45"/>
  <c r="O24" i="48" l="1"/>
  <c r="P24" i="48" s="1"/>
  <c r="N23" i="45"/>
  <c r="O23" i="45" s="1"/>
  <c r="N21" i="43"/>
  <c r="O21" i="43" s="1"/>
  <c r="N24" i="33"/>
  <c r="O24" i="33" s="1"/>
  <c r="N24" i="37"/>
  <c r="O24" i="37" s="1"/>
  <c r="N23" i="34"/>
  <c r="O23" i="34" s="1"/>
  <c r="N24" i="40"/>
  <c r="O24" i="40" s="1"/>
  <c r="N21" i="36"/>
  <c r="O21" i="36" s="1"/>
  <c r="N23" i="44"/>
  <c r="O23" i="44" s="1"/>
  <c r="N5" i="43"/>
  <c r="O5" i="43" s="1"/>
  <c r="N5" i="34"/>
  <c r="O5" i="34" s="1"/>
  <c r="J23" i="44"/>
  <c r="D24" i="47"/>
  <c r="M21" i="35"/>
  <c r="N21" i="35" s="1"/>
  <c r="O21" i="35" s="1"/>
  <c r="N19" i="35"/>
  <c r="O19" i="35" s="1"/>
  <c r="D19" i="39"/>
  <c r="N19" i="39" s="1"/>
  <c r="O19" i="39" s="1"/>
  <c r="D19" i="41"/>
  <c r="N19" i="41" s="1"/>
  <c r="O19" i="41" s="1"/>
  <c r="N5" i="46"/>
  <c r="O5" i="46" s="1"/>
  <c r="N5" i="33"/>
  <c r="O5" i="33" s="1"/>
  <c r="D21" i="38"/>
  <c r="N21" i="38" s="1"/>
  <c r="O21" i="38" s="1"/>
  <c r="F23" i="42"/>
  <c r="N23" i="42" s="1"/>
  <c r="O23" i="42" s="1"/>
  <c r="I24" i="47"/>
  <c r="N5" i="40"/>
  <c r="O5" i="40" s="1"/>
  <c r="O24" i="47" l="1"/>
  <c r="P24" i="47" s="1"/>
</calcChain>
</file>

<file path=xl/sharedStrings.xml><?xml version="1.0" encoding="utf-8"?>
<sst xmlns="http://schemas.openxmlformats.org/spreadsheetml/2006/main" count="616" uniqueCount="81">
  <si>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</si>
  <si>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</si>
  <si>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</si>
  <si>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</si>
  <si>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</si>
  <si>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</si>
  <si>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</si>
  <si>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</si>
  <si>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</si>
  <si>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</si>
  <si>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</si>
  <si>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</si>
  <si>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</si>
  <si>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</si>
  <si>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</si>
  <si>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</si>
  <si>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</si>
  <si>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</si>
  <si>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</si>
  <si>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</si>
  <si>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</si>
  <si>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</si>
  <si>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</si>
  <si>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</si>
  <si>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</si>
  <si>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</si>
  <si>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</si>
  <si>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</si>
  <si>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</si>
  <si>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</si>
  <si>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Flood Control / Stormwater Management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</si>
  <si>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</si>
  <si>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</si>
  <si>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</si>
  <si>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</si>
  <si>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</si>
  <si>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</si>
  <si>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</si>
  <si>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Doral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</si>
  <si>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</si>
  <si>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</si>
  <si>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</si>
  <si>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</si>
  <si>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</si>
  <si>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</si>
  <si>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</si>
  <si>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</si>
  <si>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</si>
  <si>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</si>
  <si>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</si>
  <si>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</si>
  <si>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</si>
  <si>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</si>
  <si>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</si>
  <si>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</si>
  <si>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</si>
  <si>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Other Physical Environment</t>
  </si>
  <si>
    <t>2007 Municipal Population:</t>
  </si>
  <si>
    <t>Local Fiscal Year Ended September 30, 2015</t>
  </si>
  <si>
    <t>2015 Municipal Population:</t>
  </si>
  <si>
    <t>Local Fiscal Year Ended September 30, 2016</t>
  </si>
  <si>
    <t>Flood Control / Stormwater Control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</si>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</sst>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18542079</v>
      </c>
      <c r="E5" s="24">
        <f>SUM(E6:E12)</f>
        <v>144217</v>
      </c>
      <c r="F5" s="24">
        <f>SUM(F6:F12)</f>
        <v>7575629</v>
      </c>
      <c r="G5" s="24">
        <f>SUM(G6:G12)</f>
        <v>422014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117022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26800961</v>
      </c>
      <c r="P5" s="30">
        <f>(O5/P$26)</f>
        <v>330.13427853465055</v>
      </c>
      <c r="Q5" s="6"/>
    </row>
    <row r="6" spans="1:134">
      <c r="A6" s="12"/>
      <c r="B6" s="42">
        <v>511</v>
      </c>
      <c r="C6" s="19" t="s">
        <v>19</v>
      </c>
      <c r="D6" s="43">
        <v>674029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117022</v>
      </c>
      <c r="L6" s="43">
        <v>0</v>
      </c>
      <c r="M6" s="43">
        <v>0</v>
      </c>
      <c r="N6" s="43">
        <v>0</v>
      </c>
      <c r="O6" s="43">
        <f>SUM(D6:N6)</f>
        <v>791051</v>
      </c>
      <c r="P6" s="44">
        <f>(O6/P$26)</f>
        <v>9.7441674262767606</v>
      </c>
      <c r="Q6" s="9"/>
    </row>
    <row r="7" spans="1:134">
      <c r="A7" s="12"/>
      <c r="B7" s="42">
        <v>512</v>
      </c>
      <c r="C7" s="19" t="s">
        <v>20</v>
      </c>
      <c r="D7" s="43">
        <v>1995669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1995669</v>
      </c>
      <c r="P7" s="44">
        <f>(O7/P$26)</f>
        <v>24.582653790249068</v>
      </c>
      <c r="Q7" s="9"/>
    </row>
    <row r="8" spans="1:134">
      <c r="A8" s="12"/>
      <c r="B8" s="42">
        <v>513</v>
      </c>
      <c r="C8" s="19" t="s">
        <v>21</v>
      </c>
      <c r="D8" s="43">
        <v>7588222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7588222</v>
      </c>
      <c r="P8" s="44">
        <f>(O8/P$26)</f>
        <v>93.47173018649454</v>
      </c>
      <c r="Q8" s="9"/>
    </row>
    <row r="9" spans="1:134">
      <c r="A9" s="12"/>
      <c r="B9" s="42">
        <v>514</v>
      </c>
      <c r="C9" s="19" t="s">
        <v>22</v>
      </c>
      <c r="D9" s="43">
        <v>721174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721174</v>
      </c>
      <c r="P9" s="44">
        <f>(O9/P$26)</f>
        <v>8.8834224335443821</v>
      </c>
      <c r="Q9" s="9"/>
    </row>
    <row r="10" spans="1:134">
      <c r="A10" s="12"/>
      <c r="B10" s="42">
        <v>515</v>
      </c>
      <c r="C10" s="19" t="s">
        <v>23</v>
      </c>
      <c r="D10" s="43">
        <v>1237668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1237668</v>
      </c>
      <c r="P10" s="44">
        <f>(O10/P$26)</f>
        <v>15.245596314453943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7575629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7575629</v>
      </c>
      <c r="P11" s="44">
        <f>(O11/P$26)</f>
        <v>93.316609593259585</v>
      </c>
      <c r="Q11" s="9"/>
    </row>
    <row r="12" spans="1:134">
      <c r="A12" s="12"/>
      <c r="B12" s="42">
        <v>519</v>
      </c>
      <c r="C12" s="19" t="s">
        <v>25</v>
      </c>
      <c r="D12" s="43">
        <v>6325317</v>
      </c>
      <c r="E12" s="43">
        <v>144217</v>
      </c>
      <c r="F12" s="43">
        <v>0</v>
      </c>
      <c r="G12" s="43">
        <v>422014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6891548</v>
      </c>
      <c r="P12" s="44">
        <f>(O12/P$26)</f>
        <v>84.890098790372249</v>
      </c>
      <c r="Q12" s="9"/>
    </row>
    <row r="13" spans="1:134" ht="15.75">
      <c r="A13" s="26" t="s">
        <v>26</v>
      </c>
      <c r="B13" s="27"/>
      <c r="C13" s="28"/>
      <c r="D13" s="29">
        <f>SUM(D14:D15)</f>
        <v>28130449</v>
      </c>
      <c r="E13" s="29">
        <f>SUM(E14:E15)</f>
        <v>4053821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32184270</v>
      </c>
      <c r="P13" s="41">
        <f>(O13/P$26)</f>
        <v>396.44588701929001</v>
      </c>
      <c r="Q13" s="10"/>
    </row>
    <row r="14" spans="1:134">
      <c r="A14" s="12"/>
      <c r="B14" s="42">
        <v>521</v>
      </c>
      <c r="C14" s="19" t="s">
        <v>27</v>
      </c>
      <c r="D14" s="43">
        <v>26886551</v>
      </c>
      <c r="E14" s="43">
        <v>20000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26906551</v>
      </c>
      <c r="P14" s="44">
        <f>(O14/P$26)</f>
        <v>331.43493631593208</v>
      </c>
      <c r="Q14" s="9"/>
    </row>
    <row r="15" spans="1:134">
      <c r="A15" s="12"/>
      <c r="B15" s="42">
        <v>524</v>
      </c>
      <c r="C15" s="19" t="s">
        <v>28</v>
      </c>
      <c r="D15" s="43">
        <v>1243898</v>
      </c>
      <c r="E15" s="43">
        <v>4033821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5277719</v>
      </c>
      <c r="P15" s="44">
        <f>(O15/P$26)</f>
        <v>65.010950703357892</v>
      </c>
      <c r="Q15" s="9"/>
    </row>
    <row r="16" spans="1:134" ht="15.75">
      <c r="A16" s="26" t="s">
        <v>29</v>
      </c>
      <c r="B16" s="27"/>
      <c r="C16" s="28"/>
      <c r="D16" s="29">
        <f>SUM(D17:D17)</f>
        <v>0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2676562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40">
        <f>SUM(D16:N16)</f>
        <v>2676562</v>
      </c>
      <c r="P16" s="41">
        <f>(O16/P$26)</f>
        <v>32.969894804266957</v>
      </c>
      <c r="Q16" s="10"/>
    </row>
    <row r="17" spans="1:120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2676562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1" si="2">SUM(D17:N17)</f>
        <v>2676562</v>
      </c>
      <c r="P17" s="44">
        <f>(O17/P$26)</f>
        <v>32.969894804266957</v>
      </c>
      <c r="Q17" s="9"/>
    </row>
    <row r="18" spans="1:120" ht="15.75">
      <c r="A18" s="26" t="s">
        <v>31</v>
      </c>
      <c r="B18" s="27"/>
      <c r="C18" s="28"/>
      <c r="D18" s="29">
        <f>SUM(D19:D19)</f>
        <v>5737800</v>
      </c>
      <c r="E18" s="29">
        <f>SUM(E19:E19)</f>
        <v>4125754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9863554</v>
      </c>
      <c r="P18" s="41">
        <f>(O18/P$26)</f>
        <v>121.49927323790988</v>
      </c>
      <c r="Q18" s="10"/>
    </row>
    <row r="19" spans="1:120">
      <c r="A19" s="12"/>
      <c r="B19" s="42">
        <v>541</v>
      </c>
      <c r="C19" s="19" t="s">
        <v>32</v>
      </c>
      <c r="D19" s="43">
        <v>5737800</v>
      </c>
      <c r="E19" s="43">
        <v>4125754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9863554</v>
      </c>
      <c r="P19" s="44">
        <f>(O19/P$26)</f>
        <v>121.49927323790988</v>
      </c>
      <c r="Q19" s="9"/>
    </row>
    <row r="20" spans="1:120" ht="15.75">
      <c r="A20" s="26" t="s">
        <v>33</v>
      </c>
      <c r="B20" s="27"/>
      <c r="C20" s="28"/>
      <c r="D20" s="29">
        <f>SUM(D21:D21)</f>
        <v>5866493</v>
      </c>
      <c r="E20" s="29">
        <f>SUM(E21:E21)</f>
        <v>0</v>
      </c>
      <c r="F20" s="29">
        <f>SUM(F21:F21)</f>
        <v>0</v>
      </c>
      <c r="G20" s="29">
        <f>SUM(G21:G21)</f>
        <v>16983640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22850133</v>
      </c>
      <c r="P20" s="41">
        <f>(O20/P$26)</f>
        <v>281.46797319602865</v>
      </c>
      <c r="Q20" s="9"/>
    </row>
    <row r="21" spans="1:120">
      <c r="A21" s="12"/>
      <c r="B21" s="42">
        <v>572</v>
      </c>
      <c r="C21" s="19" t="s">
        <v>34</v>
      </c>
      <c r="D21" s="43">
        <v>5866493</v>
      </c>
      <c r="E21" s="43">
        <v>0</v>
      </c>
      <c r="F21" s="43">
        <v>0</v>
      </c>
      <c r="G21" s="43">
        <v>16983640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22850133</v>
      </c>
      <c r="P21" s="44">
        <f>(O21/P$26)</f>
        <v>281.46797319602865</v>
      </c>
      <c r="Q21" s="9"/>
    </row>
    <row r="22" spans="1:120" ht="15.75">
      <c r="A22" s="26" t="s">
        <v>36</v>
      </c>
      <c r="B22" s="27"/>
      <c r="C22" s="28"/>
      <c r="D22" s="29">
        <f>SUM(D23:D23)</f>
        <v>2961410</v>
      </c>
      <c r="E22" s="29">
        <f>SUM(E23:E23)</f>
        <v>146263</v>
      </c>
      <c r="F22" s="29">
        <f>SUM(F23:F23)</f>
        <v>0</v>
      </c>
      <c r="G22" s="29">
        <f>SUM(G23:G23)</f>
        <v>0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>SUM(D22:N22)</f>
        <v>3107673</v>
      </c>
      <c r="P22" s="41">
        <f>(O22/P$26)</f>
        <v>38.280320760759771</v>
      </c>
      <c r="Q22" s="9"/>
    </row>
    <row r="23" spans="1:120" ht="15.75" thickBot="1">
      <c r="A23" s="12"/>
      <c r="B23" s="42">
        <v>581</v>
      </c>
      <c r="C23" s="19" t="s">
        <v>77</v>
      </c>
      <c r="D23" s="43">
        <v>2961410</v>
      </c>
      <c r="E23" s="43">
        <v>146263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3107673</v>
      </c>
      <c r="P23" s="44">
        <f>(O23/P$26)</f>
        <v>38.280320760759771</v>
      </c>
      <c r="Q23" s="9"/>
    </row>
    <row r="24" spans="1:120" ht="16.5" thickBot="1">
      <c r="A24" s="13" t="s">
        <v>10</v>
      </c>
      <c r="B24" s="21"/>
      <c r="C24" s="20"/>
      <c r="D24" s="14">
        <f>SUM(D5,D13,D16,D18,D20,D22)</f>
        <v>61238231</v>
      </c>
      <c r="E24" s="14">
        <f t="shared" ref="E24:N24" si="3">SUM(E5,E13,E16,E18,E20,E22)</f>
        <v>8470055</v>
      </c>
      <c r="F24" s="14">
        <f t="shared" si="3"/>
        <v>7575629</v>
      </c>
      <c r="G24" s="14">
        <f t="shared" si="3"/>
        <v>17405654</v>
      </c>
      <c r="H24" s="14">
        <f t="shared" si="3"/>
        <v>0</v>
      </c>
      <c r="I24" s="14">
        <f t="shared" si="3"/>
        <v>2676562</v>
      </c>
      <c r="J24" s="14">
        <f t="shared" si="3"/>
        <v>0</v>
      </c>
      <c r="K24" s="14">
        <f t="shared" si="3"/>
        <v>117022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97483153</v>
      </c>
      <c r="P24" s="35">
        <f>(O24/P$26)</f>
        <v>1200.7976275529059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80</v>
      </c>
      <c r="N26" s="90"/>
      <c r="O26" s="90"/>
      <c r="P26" s="39">
        <v>81182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10596841</v>
      </c>
      <c r="E5" s="24">
        <f t="shared" si="0"/>
        <v>0</v>
      </c>
      <c r="F5" s="24">
        <f t="shared" si="0"/>
        <v>0</v>
      </c>
      <c r="G5" s="24">
        <f t="shared" si="0"/>
        <v>132965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10729806</v>
      </c>
      <c r="O5" s="30">
        <f t="shared" ref="O5:O21" si="2">(N5/O$23)</f>
        <v>217.85081111810447</v>
      </c>
      <c r="P5" s="6"/>
    </row>
    <row r="6" spans="1:133">
      <c r="A6" s="12"/>
      <c r="B6" s="42">
        <v>511</v>
      </c>
      <c r="C6" s="19" t="s">
        <v>19</v>
      </c>
      <c r="D6" s="43">
        <v>831862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831862</v>
      </c>
      <c r="O6" s="44">
        <f t="shared" si="2"/>
        <v>16.889570178466286</v>
      </c>
      <c r="P6" s="9"/>
    </row>
    <row r="7" spans="1:133">
      <c r="A7" s="12"/>
      <c r="B7" s="42">
        <v>512</v>
      </c>
      <c r="C7" s="19" t="s">
        <v>20</v>
      </c>
      <c r="D7" s="43">
        <v>1295033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1295033</v>
      </c>
      <c r="O7" s="44">
        <f t="shared" si="2"/>
        <v>26.293484660832842</v>
      </c>
      <c r="P7" s="9"/>
    </row>
    <row r="8" spans="1:133">
      <c r="A8" s="12"/>
      <c r="B8" s="42">
        <v>513</v>
      </c>
      <c r="C8" s="19" t="s">
        <v>21</v>
      </c>
      <c r="D8" s="43">
        <v>2908169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2908169</v>
      </c>
      <c r="O8" s="44">
        <f t="shared" si="2"/>
        <v>59.045520069843462</v>
      </c>
      <c r="P8" s="9"/>
    </row>
    <row r="9" spans="1:133">
      <c r="A9" s="12"/>
      <c r="B9" s="42">
        <v>514</v>
      </c>
      <c r="C9" s="19" t="s">
        <v>22</v>
      </c>
      <c r="D9" s="43">
        <v>691700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691700</v>
      </c>
      <c r="O9" s="44">
        <f t="shared" si="2"/>
        <v>14.043814589974215</v>
      </c>
      <c r="P9" s="9"/>
    </row>
    <row r="10" spans="1:133">
      <c r="A10" s="12"/>
      <c r="B10" s="42">
        <v>515</v>
      </c>
      <c r="C10" s="19" t="s">
        <v>23</v>
      </c>
      <c r="D10" s="43">
        <v>795376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795376</v>
      </c>
      <c r="O10" s="44">
        <f t="shared" si="2"/>
        <v>16.148782815259985</v>
      </c>
      <c r="P10" s="9"/>
    </row>
    <row r="11" spans="1:133">
      <c r="A11" s="12"/>
      <c r="B11" s="42">
        <v>519</v>
      </c>
      <c r="C11" s="19" t="s">
        <v>25</v>
      </c>
      <c r="D11" s="43">
        <v>4074701</v>
      </c>
      <c r="E11" s="43">
        <v>0</v>
      </c>
      <c r="F11" s="43">
        <v>0</v>
      </c>
      <c r="G11" s="43">
        <v>132965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4207666</v>
      </c>
      <c r="O11" s="44">
        <f t="shared" si="2"/>
        <v>85.429638803727698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15388359</v>
      </c>
      <c r="E12" s="29">
        <f t="shared" si="3"/>
        <v>142968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15531327</v>
      </c>
      <c r="O12" s="41">
        <f t="shared" si="2"/>
        <v>315.33768501411083</v>
      </c>
      <c r="P12" s="10"/>
    </row>
    <row r="13" spans="1:133">
      <c r="A13" s="12"/>
      <c r="B13" s="42">
        <v>521</v>
      </c>
      <c r="C13" s="19" t="s">
        <v>27</v>
      </c>
      <c r="D13" s="43">
        <v>11826239</v>
      </c>
      <c r="E13" s="43">
        <v>141712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11967951</v>
      </c>
      <c r="O13" s="44">
        <f t="shared" si="2"/>
        <v>242.98927984082187</v>
      </c>
      <c r="P13" s="9"/>
    </row>
    <row r="14" spans="1:133">
      <c r="A14" s="12"/>
      <c r="B14" s="42">
        <v>524</v>
      </c>
      <c r="C14" s="19" t="s">
        <v>28</v>
      </c>
      <c r="D14" s="43">
        <v>3562120</v>
      </c>
      <c r="E14" s="43">
        <v>1256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3563376</v>
      </c>
      <c r="O14" s="44">
        <f t="shared" si="2"/>
        <v>72.348405173288938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4108163</v>
      </c>
      <c r="E15" s="29">
        <f t="shared" si="4"/>
        <v>2649827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2786111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9544101</v>
      </c>
      <c r="O15" s="41">
        <f t="shared" si="2"/>
        <v>193.77704911375957</v>
      </c>
      <c r="P15" s="10"/>
    </row>
    <row r="16" spans="1:133">
      <c r="A16" s="12"/>
      <c r="B16" s="42">
        <v>541</v>
      </c>
      <c r="C16" s="19" t="s">
        <v>32</v>
      </c>
      <c r="D16" s="43">
        <v>4108163</v>
      </c>
      <c r="E16" s="43">
        <v>2649827</v>
      </c>
      <c r="F16" s="43">
        <v>0</v>
      </c>
      <c r="G16" s="43">
        <v>0</v>
      </c>
      <c r="H16" s="43">
        <v>0</v>
      </c>
      <c r="I16" s="43">
        <v>2786111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9544101</v>
      </c>
      <c r="O16" s="44">
        <f t="shared" si="2"/>
        <v>193.77704911375957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3795663</v>
      </c>
      <c r="E17" s="29">
        <f t="shared" si="5"/>
        <v>294049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4089712</v>
      </c>
      <c r="O17" s="41">
        <f t="shared" si="2"/>
        <v>83.034779607333562</v>
      </c>
      <c r="P17" s="9"/>
    </row>
    <row r="18" spans="1:119">
      <c r="A18" s="12"/>
      <c r="B18" s="42">
        <v>572</v>
      </c>
      <c r="C18" s="19" t="s">
        <v>34</v>
      </c>
      <c r="D18" s="43">
        <v>3795663</v>
      </c>
      <c r="E18" s="43">
        <v>294049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4089712</v>
      </c>
      <c r="O18" s="44">
        <f t="shared" si="2"/>
        <v>83.034779607333562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SUM(D20:D20)</f>
        <v>2000000</v>
      </c>
      <c r="E19" s="29">
        <f t="shared" si="6"/>
        <v>224635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2224635</v>
      </c>
      <c r="O19" s="41">
        <f t="shared" si="2"/>
        <v>45.167502487158146</v>
      </c>
      <c r="P19" s="9"/>
    </row>
    <row r="20" spans="1:119" ht="15.75" thickBot="1">
      <c r="A20" s="12"/>
      <c r="B20" s="42">
        <v>581</v>
      </c>
      <c r="C20" s="19" t="s">
        <v>35</v>
      </c>
      <c r="D20" s="43">
        <v>2000000</v>
      </c>
      <c r="E20" s="43">
        <v>224635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2224635</v>
      </c>
      <c r="O20" s="44">
        <f t="shared" si="2"/>
        <v>45.167502487158146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35889026</v>
      </c>
      <c r="E21" s="14">
        <f t="shared" ref="E21:M21" si="7">SUM(E5,E12,E15,E17,E19)</f>
        <v>3311479</v>
      </c>
      <c r="F21" s="14">
        <f t="shared" si="7"/>
        <v>0</v>
      </c>
      <c r="G21" s="14">
        <f t="shared" si="7"/>
        <v>132965</v>
      </c>
      <c r="H21" s="14">
        <f t="shared" si="7"/>
        <v>0</v>
      </c>
      <c r="I21" s="14">
        <f t="shared" si="7"/>
        <v>2786111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42119581</v>
      </c>
      <c r="O21" s="35">
        <f t="shared" si="2"/>
        <v>855.1678273404666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49</v>
      </c>
      <c r="M23" s="90"/>
      <c r="N23" s="90"/>
      <c r="O23" s="39">
        <v>49253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11058524</v>
      </c>
      <c r="E5" s="24">
        <f t="shared" si="0"/>
        <v>0</v>
      </c>
      <c r="F5" s="24">
        <f t="shared" si="0"/>
        <v>0</v>
      </c>
      <c r="G5" s="24">
        <f t="shared" si="0"/>
        <v>14101202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25159726</v>
      </c>
      <c r="O5" s="30">
        <f t="shared" ref="O5:O21" si="2">(N5/O$23)</f>
        <v>529.29957504102322</v>
      </c>
      <c r="P5" s="6"/>
    </row>
    <row r="6" spans="1:133">
      <c r="A6" s="12"/>
      <c r="B6" s="42">
        <v>511</v>
      </c>
      <c r="C6" s="19" t="s">
        <v>19</v>
      </c>
      <c r="D6" s="43">
        <v>788338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788338</v>
      </c>
      <c r="O6" s="44">
        <f t="shared" si="2"/>
        <v>16.584718306896118</v>
      </c>
      <c r="P6" s="9"/>
    </row>
    <row r="7" spans="1:133">
      <c r="A7" s="12"/>
      <c r="B7" s="42">
        <v>512</v>
      </c>
      <c r="C7" s="19" t="s">
        <v>20</v>
      </c>
      <c r="D7" s="43">
        <v>1405232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1405232</v>
      </c>
      <c r="O7" s="44">
        <f t="shared" si="2"/>
        <v>29.562670930281481</v>
      </c>
      <c r="P7" s="9"/>
    </row>
    <row r="8" spans="1:133">
      <c r="A8" s="12"/>
      <c r="B8" s="42">
        <v>513</v>
      </c>
      <c r="C8" s="19" t="s">
        <v>21</v>
      </c>
      <c r="D8" s="43">
        <v>2993023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2993023</v>
      </c>
      <c r="O8" s="44">
        <f t="shared" si="2"/>
        <v>62.965940169142087</v>
      </c>
      <c r="P8" s="9"/>
    </row>
    <row r="9" spans="1:133">
      <c r="A9" s="12"/>
      <c r="B9" s="42">
        <v>514</v>
      </c>
      <c r="C9" s="19" t="s">
        <v>22</v>
      </c>
      <c r="D9" s="43">
        <v>619707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619707</v>
      </c>
      <c r="O9" s="44">
        <f t="shared" si="2"/>
        <v>13.037131316531324</v>
      </c>
      <c r="P9" s="9"/>
    </row>
    <row r="10" spans="1:133">
      <c r="A10" s="12"/>
      <c r="B10" s="42">
        <v>515</v>
      </c>
      <c r="C10" s="19" t="s">
        <v>23</v>
      </c>
      <c r="D10" s="43">
        <v>767200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767200</v>
      </c>
      <c r="O10" s="44">
        <f t="shared" si="2"/>
        <v>16.140026086590652</v>
      </c>
      <c r="P10" s="9"/>
    </row>
    <row r="11" spans="1:133">
      <c r="A11" s="12"/>
      <c r="B11" s="42">
        <v>519</v>
      </c>
      <c r="C11" s="19" t="s">
        <v>25</v>
      </c>
      <c r="D11" s="43">
        <v>4485024</v>
      </c>
      <c r="E11" s="43">
        <v>0</v>
      </c>
      <c r="F11" s="43">
        <v>0</v>
      </c>
      <c r="G11" s="43">
        <v>14101202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18586226</v>
      </c>
      <c r="O11" s="44">
        <f t="shared" si="2"/>
        <v>391.00908823158159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17011764</v>
      </c>
      <c r="E12" s="29">
        <f t="shared" si="3"/>
        <v>14188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17025952</v>
      </c>
      <c r="O12" s="41">
        <f t="shared" si="2"/>
        <v>358.18470989186687</v>
      </c>
      <c r="P12" s="10"/>
    </row>
    <row r="13" spans="1:133">
      <c r="A13" s="12"/>
      <c r="B13" s="42">
        <v>521</v>
      </c>
      <c r="C13" s="19" t="s">
        <v>27</v>
      </c>
      <c r="D13" s="43">
        <v>13880288</v>
      </c>
      <c r="E13" s="43">
        <v>7202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13887490</v>
      </c>
      <c r="O13" s="44">
        <f t="shared" si="2"/>
        <v>292.15908612782431</v>
      </c>
      <c r="P13" s="9"/>
    </row>
    <row r="14" spans="1:133">
      <c r="A14" s="12"/>
      <c r="B14" s="42">
        <v>524</v>
      </c>
      <c r="C14" s="19" t="s">
        <v>28</v>
      </c>
      <c r="D14" s="43">
        <v>3131476</v>
      </c>
      <c r="E14" s="43">
        <v>6986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3138462</v>
      </c>
      <c r="O14" s="44">
        <f t="shared" si="2"/>
        <v>66.025623764042578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6359256</v>
      </c>
      <c r="E15" s="29">
        <f t="shared" si="4"/>
        <v>2617098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1381554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10357908</v>
      </c>
      <c r="O15" s="41">
        <f t="shared" si="2"/>
        <v>217.90524677073253</v>
      </c>
      <c r="P15" s="10"/>
    </row>
    <row r="16" spans="1:133">
      <c r="A16" s="12"/>
      <c r="B16" s="42">
        <v>541</v>
      </c>
      <c r="C16" s="19" t="s">
        <v>32</v>
      </c>
      <c r="D16" s="43">
        <v>6359256</v>
      </c>
      <c r="E16" s="43">
        <v>2617098</v>
      </c>
      <c r="F16" s="43">
        <v>0</v>
      </c>
      <c r="G16" s="43">
        <v>0</v>
      </c>
      <c r="H16" s="43">
        <v>0</v>
      </c>
      <c r="I16" s="43">
        <v>1381554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10357908</v>
      </c>
      <c r="O16" s="44">
        <f t="shared" si="2"/>
        <v>217.90524677073253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4504380</v>
      </c>
      <c r="E17" s="29">
        <f t="shared" si="5"/>
        <v>1650613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6154993</v>
      </c>
      <c r="O17" s="41">
        <f t="shared" si="2"/>
        <v>129.48611520175032</v>
      </c>
      <c r="P17" s="9"/>
    </row>
    <row r="18" spans="1:119">
      <c r="A18" s="12"/>
      <c r="B18" s="42">
        <v>572</v>
      </c>
      <c r="C18" s="19" t="s">
        <v>34</v>
      </c>
      <c r="D18" s="43">
        <v>4504380</v>
      </c>
      <c r="E18" s="43">
        <v>1650613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6154993</v>
      </c>
      <c r="O18" s="44">
        <f t="shared" si="2"/>
        <v>129.48611520175032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SUM(D20:D20)</f>
        <v>4000000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4000000</v>
      </c>
      <c r="O19" s="41">
        <f t="shared" si="2"/>
        <v>84.150292422266162</v>
      </c>
      <c r="P19" s="9"/>
    </row>
    <row r="20" spans="1:119" ht="15.75" thickBot="1">
      <c r="A20" s="12"/>
      <c r="B20" s="42">
        <v>581</v>
      </c>
      <c r="C20" s="19" t="s">
        <v>35</v>
      </c>
      <c r="D20" s="43">
        <v>4000000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4000000</v>
      </c>
      <c r="O20" s="44">
        <f t="shared" si="2"/>
        <v>84.150292422266162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42933924</v>
      </c>
      <c r="E21" s="14">
        <f t="shared" ref="E21:M21" si="7">SUM(E5,E12,E15,E17,E19)</f>
        <v>4281899</v>
      </c>
      <c r="F21" s="14">
        <f t="shared" si="7"/>
        <v>0</v>
      </c>
      <c r="G21" s="14">
        <f t="shared" si="7"/>
        <v>14101202</v>
      </c>
      <c r="H21" s="14">
        <f t="shared" si="7"/>
        <v>0</v>
      </c>
      <c r="I21" s="14">
        <f t="shared" si="7"/>
        <v>1381554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62698579</v>
      </c>
      <c r="O21" s="35">
        <f t="shared" si="2"/>
        <v>1319.0259393276392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45</v>
      </c>
      <c r="M23" s="90"/>
      <c r="N23" s="90"/>
      <c r="O23" s="39">
        <v>47534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11811488</v>
      </c>
      <c r="E5" s="24">
        <f t="shared" si="0"/>
        <v>0</v>
      </c>
      <c r="F5" s="24">
        <f t="shared" si="0"/>
        <v>0</v>
      </c>
      <c r="G5" s="24">
        <f t="shared" si="0"/>
        <v>9934568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21746056</v>
      </c>
      <c r="O5" s="30">
        <f t="shared" ref="O5:O21" si="2">(N5/O$23)</f>
        <v>467.44601362825392</v>
      </c>
      <c r="P5" s="6"/>
    </row>
    <row r="6" spans="1:133">
      <c r="A6" s="12"/>
      <c r="B6" s="42">
        <v>511</v>
      </c>
      <c r="C6" s="19" t="s">
        <v>19</v>
      </c>
      <c r="D6" s="43">
        <v>799028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799028</v>
      </c>
      <c r="O6" s="44">
        <f t="shared" si="2"/>
        <v>17.175641108316675</v>
      </c>
      <c r="P6" s="9"/>
    </row>
    <row r="7" spans="1:133">
      <c r="A7" s="12"/>
      <c r="B7" s="42">
        <v>512</v>
      </c>
      <c r="C7" s="19" t="s">
        <v>20</v>
      </c>
      <c r="D7" s="43">
        <v>1401539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1401539</v>
      </c>
      <c r="O7" s="44">
        <f t="shared" si="2"/>
        <v>30.127017905891964</v>
      </c>
      <c r="P7" s="9"/>
    </row>
    <row r="8" spans="1:133">
      <c r="A8" s="12"/>
      <c r="B8" s="42">
        <v>513</v>
      </c>
      <c r="C8" s="19" t="s">
        <v>21</v>
      </c>
      <c r="D8" s="43">
        <v>2798482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2798482</v>
      </c>
      <c r="O8" s="44">
        <f t="shared" si="2"/>
        <v>60.155241718793661</v>
      </c>
      <c r="P8" s="9"/>
    </row>
    <row r="9" spans="1:133">
      <c r="A9" s="12"/>
      <c r="B9" s="42">
        <v>514</v>
      </c>
      <c r="C9" s="19" t="s">
        <v>22</v>
      </c>
      <c r="D9" s="43">
        <v>548686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548686</v>
      </c>
      <c r="O9" s="44">
        <f t="shared" si="2"/>
        <v>11.794372433954559</v>
      </c>
      <c r="P9" s="9"/>
    </row>
    <row r="10" spans="1:133">
      <c r="A10" s="12"/>
      <c r="B10" s="42">
        <v>515</v>
      </c>
      <c r="C10" s="19" t="s">
        <v>23</v>
      </c>
      <c r="D10" s="43">
        <v>750602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750602</v>
      </c>
      <c r="O10" s="44">
        <f t="shared" si="2"/>
        <v>16.134691859590294</v>
      </c>
      <c r="P10" s="9"/>
    </row>
    <row r="11" spans="1:133">
      <c r="A11" s="12"/>
      <c r="B11" s="42">
        <v>519</v>
      </c>
      <c r="C11" s="19" t="s">
        <v>25</v>
      </c>
      <c r="D11" s="43">
        <v>5513151</v>
      </c>
      <c r="E11" s="43">
        <v>0</v>
      </c>
      <c r="F11" s="43">
        <v>0</v>
      </c>
      <c r="G11" s="43">
        <v>9934568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15447719</v>
      </c>
      <c r="O11" s="44">
        <f t="shared" si="2"/>
        <v>332.05904860170676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15411911</v>
      </c>
      <c r="E12" s="29">
        <f t="shared" si="3"/>
        <v>9670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15421581</v>
      </c>
      <c r="O12" s="41">
        <f t="shared" si="2"/>
        <v>331.49719481524471</v>
      </c>
      <c r="P12" s="10"/>
    </row>
    <row r="13" spans="1:133">
      <c r="A13" s="12"/>
      <c r="B13" s="42">
        <v>521</v>
      </c>
      <c r="C13" s="19" t="s">
        <v>27</v>
      </c>
      <c r="D13" s="43">
        <v>12151843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12151843</v>
      </c>
      <c r="O13" s="44">
        <f t="shared" si="2"/>
        <v>261.21199028395779</v>
      </c>
      <c r="P13" s="9"/>
    </row>
    <row r="14" spans="1:133">
      <c r="A14" s="12"/>
      <c r="B14" s="42">
        <v>524</v>
      </c>
      <c r="C14" s="19" t="s">
        <v>28</v>
      </c>
      <c r="D14" s="43">
        <v>3260068</v>
      </c>
      <c r="E14" s="43">
        <v>9670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3269738</v>
      </c>
      <c r="O14" s="44">
        <f t="shared" si="2"/>
        <v>70.285204531286951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4456216</v>
      </c>
      <c r="E15" s="29">
        <f t="shared" si="4"/>
        <v>3891792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1554642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9902650</v>
      </c>
      <c r="O15" s="41">
        <f t="shared" si="2"/>
        <v>212.8640828872982</v>
      </c>
      <c r="P15" s="10"/>
    </row>
    <row r="16" spans="1:133">
      <c r="A16" s="12"/>
      <c r="B16" s="42">
        <v>541</v>
      </c>
      <c r="C16" s="19" t="s">
        <v>32</v>
      </c>
      <c r="D16" s="43">
        <v>4456216</v>
      </c>
      <c r="E16" s="43">
        <v>3891792</v>
      </c>
      <c r="F16" s="43">
        <v>0</v>
      </c>
      <c r="G16" s="43">
        <v>0</v>
      </c>
      <c r="H16" s="43">
        <v>0</v>
      </c>
      <c r="I16" s="43">
        <v>1554642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9902650</v>
      </c>
      <c r="O16" s="44">
        <f t="shared" si="2"/>
        <v>212.8640828872982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16720229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16720229</v>
      </c>
      <c r="O17" s="41">
        <f t="shared" si="2"/>
        <v>359.41250188087099</v>
      </c>
      <c r="P17" s="9"/>
    </row>
    <row r="18" spans="1:119">
      <c r="A18" s="12"/>
      <c r="B18" s="42">
        <v>572</v>
      </c>
      <c r="C18" s="19" t="s">
        <v>34</v>
      </c>
      <c r="D18" s="43">
        <v>16720229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16720229</v>
      </c>
      <c r="O18" s="44">
        <f t="shared" si="2"/>
        <v>359.41250188087099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SUM(D20:D20)</f>
        <v>18906970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18906970</v>
      </c>
      <c r="O19" s="41">
        <f t="shared" si="2"/>
        <v>406.41796178070121</v>
      </c>
      <c r="P19" s="9"/>
    </row>
    <row r="20" spans="1:119" ht="15.75" thickBot="1">
      <c r="A20" s="12"/>
      <c r="B20" s="42">
        <v>581</v>
      </c>
      <c r="C20" s="19" t="s">
        <v>35</v>
      </c>
      <c r="D20" s="43">
        <v>18906970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18906970</v>
      </c>
      <c r="O20" s="44">
        <f t="shared" si="2"/>
        <v>406.41796178070121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67306814</v>
      </c>
      <c r="E21" s="14">
        <f t="shared" ref="E21:M21" si="7">SUM(E5,E12,E15,E17,E19)</f>
        <v>3901462</v>
      </c>
      <c r="F21" s="14">
        <f t="shared" si="7"/>
        <v>0</v>
      </c>
      <c r="G21" s="14">
        <f t="shared" si="7"/>
        <v>9934568</v>
      </c>
      <c r="H21" s="14">
        <f t="shared" si="7"/>
        <v>0</v>
      </c>
      <c r="I21" s="14">
        <f t="shared" si="7"/>
        <v>1554642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82697486</v>
      </c>
      <c r="O21" s="35">
        <f t="shared" si="2"/>
        <v>1777.6377549923691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43</v>
      </c>
      <c r="M23" s="90"/>
      <c r="N23" s="90"/>
      <c r="O23" s="39">
        <v>46521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18045382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18045382</v>
      </c>
      <c r="O5" s="30">
        <f t="shared" ref="O5:O23" si="2">(N5/O$25)</f>
        <v>394.78837865628213</v>
      </c>
      <c r="P5" s="6"/>
    </row>
    <row r="6" spans="1:133">
      <c r="A6" s="12"/>
      <c r="B6" s="42">
        <v>511</v>
      </c>
      <c r="C6" s="19" t="s">
        <v>19</v>
      </c>
      <c r="D6" s="43">
        <v>960408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960408</v>
      </c>
      <c r="O6" s="44">
        <f t="shared" si="2"/>
        <v>21.011354437856877</v>
      </c>
      <c r="P6" s="9"/>
    </row>
    <row r="7" spans="1:133">
      <c r="A7" s="12"/>
      <c r="B7" s="42">
        <v>512</v>
      </c>
      <c r="C7" s="19" t="s">
        <v>20</v>
      </c>
      <c r="D7" s="43">
        <v>1121993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1121993</v>
      </c>
      <c r="O7" s="44">
        <f t="shared" si="2"/>
        <v>24.546435056553413</v>
      </c>
      <c r="P7" s="9"/>
    </row>
    <row r="8" spans="1:133">
      <c r="A8" s="12"/>
      <c r="B8" s="42">
        <v>513</v>
      </c>
      <c r="C8" s="19" t="s">
        <v>21</v>
      </c>
      <c r="D8" s="43">
        <v>2853510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2853510</v>
      </c>
      <c r="O8" s="44">
        <f t="shared" si="2"/>
        <v>62.427749458531146</v>
      </c>
      <c r="P8" s="9"/>
    </row>
    <row r="9" spans="1:133">
      <c r="A9" s="12"/>
      <c r="B9" s="42">
        <v>514</v>
      </c>
      <c r="C9" s="19" t="s">
        <v>22</v>
      </c>
      <c r="D9" s="43">
        <v>828710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828710</v>
      </c>
      <c r="O9" s="44">
        <f t="shared" si="2"/>
        <v>18.130127545997507</v>
      </c>
      <c r="P9" s="9"/>
    </row>
    <row r="10" spans="1:133">
      <c r="A10" s="12"/>
      <c r="B10" s="42">
        <v>515</v>
      </c>
      <c r="C10" s="19" t="s">
        <v>23</v>
      </c>
      <c r="D10" s="43">
        <v>964772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964772</v>
      </c>
      <c r="O10" s="44">
        <f t="shared" si="2"/>
        <v>21.106827976984839</v>
      </c>
      <c r="P10" s="9"/>
    </row>
    <row r="11" spans="1:133">
      <c r="A11" s="12"/>
      <c r="B11" s="42">
        <v>519</v>
      </c>
      <c r="C11" s="19" t="s">
        <v>25</v>
      </c>
      <c r="D11" s="43">
        <v>11315989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11315989</v>
      </c>
      <c r="O11" s="44">
        <f t="shared" si="2"/>
        <v>247.56588418035835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15653176</v>
      </c>
      <c r="E12" s="29">
        <f t="shared" si="3"/>
        <v>7453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15660629</v>
      </c>
      <c r="O12" s="41">
        <f t="shared" si="2"/>
        <v>342.61587433547004</v>
      </c>
      <c r="P12" s="10"/>
    </row>
    <row r="13" spans="1:133">
      <c r="A13" s="12"/>
      <c r="B13" s="42">
        <v>521</v>
      </c>
      <c r="C13" s="19" t="s">
        <v>27</v>
      </c>
      <c r="D13" s="43">
        <v>12462713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12462713</v>
      </c>
      <c r="O13" s="44">
        <f t="shared" si="2"/>
        <v>272.65337242118619</v>
      </c>
      <c r="P13" s="9"/>
    </row>
    <row r="14" spans="1:133">
      <c r="A14" s="12"/>
      <c r="B14" s="42">
        <v>524</v>
      </c>
      <c r="C14" s="19" t="s">
        <v>28</v>
      </c>
      <c r="D14" s="43">
        <v>3190463</v>
      </c>
      <c r="E14" s="43">
        <v>7453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3197916</v>
      </c>
      <c r="O14" s="44">
        <f t="shared" si="2"/>
        <v>69.962501914283834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2238982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2238982</v>
      </c>
      <c r="O15" s="41">
        <f t="shared" si="2"/>
        <v>48.983394955041675</v>
      </c>
      <c r="P15" s="10"/>
    </row>
    <row r="16" spans="1:133">
      <c r="A16" s="12"/>
      <c r="B16" s="42">
        <v>538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2238982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2238982</v>
      </c>
      <c r="O16" s="44">
        <f t="shared" si="2"/>
        <v>48.983394955041675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2043074</v>
      </c>
      <c r="E17" s="29">
        <f t="shared" si="5"/>
        <v>3854756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5897830</v>
      </c>
      <c r="O17" s="41">
        <f t="shared" si="2"/>
        <v>129.02995033800784</v>
      </c>
      <c r="P17" s="10"/>
    </row>
    <row r="18" spans="1:119">
      <c r="A18" s="12"/>
      <c r="B18" s="42">
        <v>541</v>
      </c>
      <c r="C18" s="19" t="s">
        <v>32</v>
      </c>
      <c r="D18" s="43">
        <v>2043074</v>
      </c>
      <c r="E18" s="43">
        <v>3854756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5897830</v>
      </c>
      <c r="O18" s="44">
        <f t="shared" si="2"/>
        <v>129.02995033800784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4527325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4527325</v>
      </c>
      <c r="O19" s="41">
        <f t="shared" si="2"/>
        <v>99.046686648143691</v>
      </c>
      <c r="P19" s="9"/>
    </row>
    <row r="20" spans="1:119">
      <c r="A20" s="12"/>
      <c r="B20" s="42">
        <v>572</v>
      </c>
      <c r="C20" s="19" t="s">
        <v>34</v>
      </c>
      <c r="D20" s="43">
        <v>4527325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4527325</v>
      </c>
      <c r="O20" s="44">
        <f t="shared" si="2"/>
        <v>99.046686648143691</v>
      </c>
      <c r="P20" s="9"/>
    </row>
    <row r="21" spans="1:119" ht="15.75">
      <c r="A21" s="26" t="s">
        <v>36</v>
      </c>
      <c r="B21" s="27"/>
      <c r="C21" s="28"/>
      <c r="D21" s="29">
        <f t="shared" ref="D21:M21" si="7">SUM(D22:D22)</f>
        <v>1505339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1505339</v>
      </c>
      <c r="O21" s="41">
        <f t="shared" si="2"/>
        <v>32.933098514515741</v>
      </c>
      <c r="P21" s="9"/>
    </row>
    <row r="22" spans="1:119" ht="15.75" thickBot="1">
      <c r="A22" s="12"/>
      <c r="B22" s="42">
        <v>581</v>
      </c>
      <c r="C22" s="19" t="s">
        <v>35</v>
      </c>
      <c r="D22" s="43">
        <v>1505339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1505339</v>
      </c>
      <c r="O22" s="44">
        <f t="shared" si="2"/>
        <v>32.933098514515741</v>
      </c>
      <c r="P22" s="9"/>
    </row>
    <row r="23" spans="1:119" ht="16.5" thickBot="1">
      <c r="A23" s="13" t="s">
        <v>10</v>
      </c>
      <c r="B23" s="21"/>
      <c r="C23" s="20"/>
      <c r="D23" s="14">
        <f>SUM(D5,D12,D15,D17,D19,D21)</f>
        <v>41774296</v>
      </c>
      <c r="E23" s="14">
        <f t="shared" ref="E23:M23" si="8">SUM(E5,E12,E15,E17,E19,E21)</f>
        <v>3862209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2238982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47875487</v>
      </c>
      <c r="O23" s="35">
        <f t="shared" si="2"/>
        <v>1047.3973834474612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40</v>
      </c>
      <c r="M25" s="90"/>
      <c r="N25" s="90"/>
      <c r="O25" s="39">
        <v>45709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30964475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30964475</v>
      </c>
      <c r="O5" s="30">
        <f t="shared" ref="O5:O24" si="1">(N5/O$26)</f>
        <v>898.66714070118417</v>
      </c>
      <c r="P5" s="6"/>
    </row>
    <row r="6" spans="1:133">
      <c r="A6" s="12"/>
      <c r="B6" s="42">
        <v>511</v>
      </c>
      <c r="C6" s="19" t="s">
        <v>19</v>
      </c>
      <c r="D6" s="43">
        <v>705752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705752</v>
      </c>
      <c r="O6" s="44">
        <f t="shared" si="1"/>
        <v>20.482702577199905</v>
      </c>
      <c r="P6" s="9"/>
    </row>
    <row r="7" spans="1:133">
      <c r="A7" s="12"/>
      <c r="B7" s="42">
        <v>512</v>
      </c>
      <c r="C7" s="19" t="s">
        <v>20</v>
      </c>
      <c r="D7" s="43">
        <v>967510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967510</v>
      </c>
      <c r="O7" s="44">
        <f t="shared" si="1"/>
        <v>28.079579753889018</v>
      </c>
      <c r="P7" s="9"/>
    </row>
    <row r="8" spans="1:133">
      <c r="A8" s="12"/>
      <c r="B8" s="42">
        <v>513</v>
      </c>
      <c r="C8" s="19" t="s">
        <v>21</v>
      </c>
      <c r="D8" s="43">
        <v>3099286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3099286</v>
      </c>
      <c r="O8" s="44">
        <f t="shared" si="1"/>
        <v>89.949094497329924</v>
      </c>
      <c r="P8" s="9"/>
    </row>
    <row r="9" spans="1:133">
      <c r="A9" s="12"/>
      <c r="B9" s="42">
        <v>514</v>
      </c>
      <c r="C9" s="19" t="s">
        <v>22</v>
      </c>
      <c r="D9" s="43">
        <v>495318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495318</v>
      </c>
      <c r="O9" s="44">
        <f t="shared" si="1"/>
        <v>14.375377292779197</v>
      </c>
      <c r="P9" s="9"/>
    </row>
    <row r="10" spans="1:133">
      <c r="A10" s="12"/>
      <c r="B10" s="42">
        <v>515</v>
      </c>
      <c r="C10" s="19" t="s">
        <v>23</v>
      </c>
      <c r="D10" s="43">
        <v>3255955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3255955</v>
      </c>
      <c r="O10" s="44">
        <f t="shared" si="1"/>
        <v>94.496023914557696</v>
      </c>
      <c r="P10" s="9"/>
    </row>
    <row r="11" spans="1:133">
      <c r="A11" s="12"/>
      <c r="B11" s="42">
        <v>517</v>
      </c>
      <c r="C11" s="19" t="s">
        <v>24</v>
      </c>
      <c r="D11" s="43">
        <v>2011493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2011493</v>
      </c>
      <c r="O11" s="44">
        <f t="shared" si="1"/>
        <v>58.378598792663105</v>
      </c>
      <c r="P11" s="9"/>
    </row>
    <row r="12" spans="1:133">
      <c r="A12" s="12"/>
      <c r="B12" s="42">
        <v>519</v>
      </c>
      <c r="C12" s="19" t="s">
        <v>25</v>
      </c>
      <c r="D12" s="43">
        <v>20429161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20429161</v>
      </c>
      <c r="O12" s="44">
        <f t="shared" si="1"/>
        <v>592.90576387276531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13252541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13252541</v>
      </c>
      <c r="O13" s="41">
        <f t="shared" si="1"/>
        <v>384.62215579289528</v>
      </c>
      <c r="P13" s="10"/>
    </row>
    <row r="14" spans="1:133">
      <c r="A14" s="12"/>
      <c r="B14" s="42">
        <v>521</v>
      </c>
      <c r="C14" s="19" t="s">
        <v>27</v>
      </c>
      <c r="D14" s="43">
        <v>12424819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12424819</v>
      </c>
      <c r="O14" s="44">
        <f t="shared" si="1"/>
        <v>360.59957627118644</v>
      </c>
      <c r="P14" s="9"/>
    </row>
    <row r="15" spans="1:133">
      <c r="A15" s="12"/>
      <c r="B15" s="42">
        <v>524</v>
      </c>
      <c r="C15" s="19" t="s">
        <v>28</v>
      </c>
      <c r="D15" s="43">
        <v>827722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827722</v>
      </c>
      <c r="O15" s="44">
        <f t="shared" si="1"/>
        <v>24.022579521708845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805418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805418</v>
      </c>
      <c r="O16" s="41">
        <f t="shared" si="1"/>
        <v>23.375261202693292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805418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805418</v>
      </c>
      <c r="O17" s="44">
        <f t="shared" si="1"/>
        <v>23.375261202693292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1844250</v>
      </c>
      <c r="E18" s="29">
        <f t="shared" si="6"/>
        <v>2492829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4337079</v>
      </c>
      <c r="O18" s="41">
        <f t="shared" si="1"/>
        <v>125.87296842349663</v>
      </c>
      <c r="P18" s="10"/>
    </row>
    <row r="19" spans="1:119">
      <c r="A19" s="12"/>
      <c r="B19" s="42">
        <v>541</v>
      </c>
      <c r="C19" s="19" t="s">
        <v>32</v>
      </c>
      <c r="D19" s="43">
        <v>1844250</v>
      </c>
      <c r="E19" s="43">
        <v>2492829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4337079</v>
      </c>
      <c r="O19" s="44">
        <f t="shared" si="1"/>
        <v>125.87296842349663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4023264</v>
      </c>
      <c r="E20" s="29">
        <f t="shared" si="7"/>
        <v>0</v>
      </c>
      <c r="F20" s="29">
        <f t="shared" si="7"/>
        <v>0</v>
      </c>
      <c r="G20" s="29">
        <f t="shared" si="7"/>
        <v>19910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4043174</v>
      </c>
      <c r="O20" s="41">
        <f t="shared" si="1"/>
        <v>117.34310424889715</v>
      </c>
      <c r="P20" s="9"/>
    </row>
    <row r="21" spans="1:119">
      <c r="A21" s="12"/>
      <c r="B21" s="42">
        <v>572</v>
      </c>
      <c r="C21" s="19" t="s">
        <v>34</v>
      </c>
      <c r="D21" s="43">
        <v>4023264</v>
      </c>
      <c r="E21" s="43">
        <v>0</v>
      </c>
      <c r="F21" s="43">
        <v>0</v>
      </c>
      <c r="G21" s="43">
        <v>19910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4043174</v>
      </c>
      <c r="O21" s="44">
        <f t="shared" si="1"/>
        <v>117.34310424889715</v>
      </c>
      <c r="P21" s="9"/>
    </row>
    <row r="22" spans="1:119" ht="15.75">
      <c r="A22" s="26" t="s">
        <v>36</v>
      </c>
      <c r="B22" s="27"/>
      <c r="C22" s="28"/>
      <c r="D22" s="29">
        <f t="shared" ref="D22:M22" si="8">SUM(D23:D23)</f>
        <v>6198327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6198327</v>
      </c>
      <c r="O22" s="41">
        <f t="shared" si="1"/>
        <v>179.89107847689806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6198327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6198327</v>
      </c>
      <c r="O23" s="44">
        <f t="shared" si="1"/>
        <v>179.89107847689806</v>
      </c>
      <c r="P23" s="9"/>
    </row>
    <row r="24" spans="1:119" ht="16.5" thickBot="1">
      <c r="A24" s="13" t="s">
        <v>10</v>
      </c>
      <c r="B24" s="21"/>
      <c r="C24" s="20"/>
      <c r="D24" s="14">
        <f>SUM(D5,D13,D16,D18,D20,D22)</f>
        <v>56282857</v>
      </c>
      <c r="E24" s="14">
        <f t="shared" ref="E24:M24" si="9">SUM(E5,E13,E16,E18,E20,E22)</f>
        <v>2492829</v>
      </c>
      <c r="F24" s="14">
        <f t="shared" si="9"/>
        <v>0</v>
      </c>
      <c r="G24" s="14">
        <f t="shared" si="9"/>
        <v>19910</v>
      </c>
      <c r="H24" s="14">
        <f t="shared" si="9"/>
        <v>0</v>
      </c>
      <c r="I24" s="14">
        <f t="shared" si="9"/>
        <v>805418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4"/>
        <v>59601014</v>
      </c>
      <c r="O24" s="35">
        <f t="shared" si="1"/>
        <v>1729.7717088460645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34456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17762401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17762401</v>
      </c>
      <c r="O5" s="30">
        <f t="shared" ref="O5:O24" si="1">(N5/O$26)</f>
        <v>517.52231804673386</v>
      </c>
      <c r="P5" s="6"/>
    </row>
    <row r="6" spans="1:133">
      <c r="A6" s="12"/>
      <c r="B6" s="42">
        <v>511</v>
      </c>
      <c r="C6" s="19" t="s">
        <v>19</v>
      </c>
      <c r="D6" s="43">
        <v>646119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646119</v>
      </c>
      <c r="O6" s="44">
        <f t="shared" si="1"/>
        <v>18.825214148359652</v>
      </c>
      <c r="P6" s="9"/>
    </row>
    <row r="7" spans="1:133">
      <c r="A7" s="12"/>
      <c r="B7" s="42">
        <v>512</v>
      </c>
      <c r="C7" s="19" t="s">
        <v>20</v>
      </c>
      <c r="D7" s="43">
        <v>949503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949503</v>
      </c>
      <c r="O7" s="44">
        <f t="shared" si="1"/>
        <v>27.664559174873258</v>
      </c>
      <c r="P7" s="9"/>
    </row>
    <row r="8" spans="1:133">
      <c r="A8" s="12"/>
      <c r="B8" s="42">
        <v>513</v>
      </c>
      <c r="C8" s="19" t="s">
        <v>21</v>
      </c>
      <c r="D8" s="43">
        <v>1014664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1014664</v>
      </c>
      <c r="O8" s="44">
        <f t="shared" si="1"/>
        <v>29.563079074645998</v>
      </c>
      <c r="P8" s="9"/>
    </row>
    <row r="9" spans="1:133">
      <c r="A9" s="12"/>
      <c r="B9" s="42">
        <v>514</v>
      </c>
      <c r="C9" s="19" t="s">
        <v>22</v>
      </c>
      <c r="D9" s="43">
        <v>289447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289447</v>
      </c>
      <c r="O9" s="44">
        <f t="shared" si="1"/>
        <v>8.4332789464483415</v>
      </c>
      <c r="P9" s="9"/>
    </row>
    <row r="10" spans="1:133">
      <c r="A10" s="12"/>
      <c r="B10" s="42">
        <v>515</v>
      </c>
      <c r="C10" s="19" t="s">
        <v>23</v>
      </c>
      <c r="D10" s="43">
        <v>3360946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3360946</v>
      </c>
      <c r="O10" s="44">
        <f t="shared" si="1"/>
        <v>97.923955480449862</v>
      </c>
      <c r="P10" s="9"/>
    </row>
    <row r="11" spans="1:133">
      <c r="A11" s="12"/>
      <c r="B11" s="42">
        <v>517</v>
      </c>
      <c r="C11" s="19" t="s">
        <v>24</v>
      </c>
      <c r="D11" s="43">
        <v>2076900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2076900</v>
      </c>
      <c r="O11" s="44">
        <f t="shared" si="1"/>
        <v>60.512207913291768</v>
      </c>
      <c r="P11" s="9"/>
    </row>
    <row r="12" spans="1:133">
      <c r="A12" s="12"/>
      <c r="B12" s="42">
        <v>519</v>
      </c>
      <c r="C12" s="19" t="s">
        <v>25</v>
      </c>
      <c r="D12" s="43">
        <v>9424822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9424822</v>
      </c>
      <c r="O12" s="44">
        <f t="shared" si="1"/>
        <v>274.60002330866502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19070449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19070449</v>
      </c>
      <c r="O13" s="41">
        <f t="shared" si="1"/>
        <v>555.63338383544078</v>
      </c>
      <c r="P13" s="10"/>
    </row>
    <row r="14" spans="1:133">
      <c r="A14" s="12"/>
      <c r="B14" s="42">
        <v>521</v>
      </c>
      <c r="C14" s="19" t="s">
        <v>27</v>
      </c>
      <c r="D14" s="43">
        <v>17696618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17696618</v>
      </c>
      <c r="O14" s="44">
        <f t="shared" si="1"/>
        <v>515.60567565992653</v>
      </c>
      <c r="P14" s="9"/>
    </row>
    <row r="15" spans="1:133">
      <c r="A15" s="12"/>
      <c r="B15" s="42">
        <v>524</v>
      </c>
      <c r="C15" s="19" t="s">
        <v>28</v>
      </c>
      <c r="D15" s="43">
        <v>1373831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1373831</v>
      </c>
      <c r="O15" s="44">
        <f t="shared" si="1"/>
        <v>40.027708175514249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6500</v>
      </c>
      <c r="H16" s="29">
        <f t="shared" si="5"/>
        <v>0</v>
      </c>
      <c r="I16" s="29">
        <f t="shared" si="5"/>
        <v>1475917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1482417</v>
      </c>
      <c r="O16" s="41">
        <f t="shared" si="1"/>
        <v>43.191451547112642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6500</v>
      </c>
      <c r="H17" s="43">
        <v>0</v>
      </c>
      <c r="I17" s="43">
        <v>1475917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1482417</v>
      </c>
      <c r="O17" s="44">
        <f t="shared" si="1"/>
        <v>43.191451547112642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1663811</v>
      </c>
      <c r="E18" s="29">
        <f t="shared" si="6"/>
        <v>3171864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4835675</v>
      </c>
      <c r="O18" s="41">
        <f t="shared" si="1"/>
        <v>140.89141075694889</v>
      </c>
      <c r="P18" s="10"/>
    </row>
    <row r="19" spans="1:119">
      <c r="A19" s="12"/>
      <c r="B19" s="42">
        <v>541</v>
      </c>
      <c r="C19" s="19" t="s">
        <v>32</v>
      </c>
      <c r="D19" s="43">
        <v>1663811</v>
      </c>
      <c r="E19" s="43">
        <v>3171864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4835675</v>
      </c>
      <c r="O19" s="44">
        <f t="shared" si="1"/>
        <v>140.89141075694889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3797088</v>
      </c>
      <c r="E20" s="29">
        <f t="shared" si="7"/>
        <v>0</v>
      </c>
      <c r="F20" s="29">
        <f t="shared" si="7"/>
        <v>0</v>
      </c>
      <c r="G20" s="29">
        <f t="shared" si="7"/>
        <v>2468795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6265883</v>
      </c>
      <c r="O20" s="41">
        <f t="shared" si="1"/>
        <v>182.56170969057746</v>
      </c>
      <c r="P20" s="9"/>
    </row>
    <row r="21" spans="1:119">
      <c r="A21" s="12"/>
      <c r="B21" s="42">
        <v>572</v>
      </c>
      <c r="C21" s="19" t="s">
        <v>34</v>
      </c>
      <c r="D21" s="43">
        <v>3797088</v>
      </c>
      <c r="E21" s="43">
        <v>0</v>
      </c>
      <c r="F21" s="43">
        <v>0</v>
      </c>
      <c r="G21" s="43">
        <v>2468795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6265883</v>
      </c>
      <c r="O21" s="44">
        <f t="shared" si="1"/>
        <v>182.56170969057746</v>
      </c>
      <c r="P21" s="9"/>
    </row>
    <row r="22" spans="1:119" ht="15.75">
      <c r="A22" s="26" t="s">
        <v>36</v>
      </c>
      <c r="B22" s="27"/>
      <c r="C22" s="28"/>
      <c r="D22" s="29">
        <f t="shared" ref="D22:M22" si="8">SUM(D23:D23)</f>
        <v>11473072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11473072</v>
      </c>
      <c r="O22" s="41">
        <f t="shared" si="1"/>
        <v>334.27748965677989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11473072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11473072</v>
      </c>
      <c r="O23" s="44">
        <f t="shared" si="1"/>
        <v>334.27748965677989</v>
      </c>
      <c r="P23" s="9"/>
    </row>
    <row r="24" spans="1:119" ht="16.5" thickBot="1">
      <c r="A24" s="13" t="s">
        <v>10</v>
      </c>
      <c r="B24" s="21"/>
      <c r="C24" s="20"/>
      <c r="D24" s="14">
        <f>SUM(D5,D13,D16,D18,D20,D22)</f>
        <v>53766821</v>
      </c>
      <c r="E24" s="14">
        <f t="shared" ref="E24:M24" si="9">SUM(E5,E13,E16,E18,E20,E22)</f>
        <v>3171864</v>
      </c>
      <c r="F24" s="14">
        <f t="shared" si="9"/>
        <v>0</v>
      </c>
      <c r="G24" s="14">
        <f t="shared" si="9"/>
        <v>2475295</v>
      </c>
      <c r="H24" s="14">
        <f t="shared" si="9"/>
        <v>0</v>
      </c>
      <c r="I24" s="14">
        <f t="shared" si="9"/>
        <v>1475917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4"/>
        <v>60889897</v>
      </c>
      <c r="O24" s="35">
        <f t="shared" si="1"/>
        <v>1774.0777635335937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47</v>
      </c>
      <c r="M26" s="90"/>
      <c r="N26" s="90"/>
      <c r="O26" s="39">
        <v>34322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9997766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9997766</v>
      </c>
      <c r="O5" s="30">
        <f t="shared" ref="O5:O24" si="1">(N5/O$26)</f>
        <v>290.02570201902995</v>
      </c>
      <c r="P5" s="6"/>
    </row>
    <row r="6" spans="1:133">
      <c r="A6" s="12"/>
      <c r="B6" s="42">
        <v>511</v>
      </c>
      <c r="C6" s="19" t="s">
        <v>19</v>
      </c>
      <c r="D6" s="43">
        <v>618265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618265</v>
      </c>
      <c r="O6" s="44">
        <f t="shared" si="1"/>
        <v>17.935280807611974</v>
      </c>
      <c r="P6" s="9"/>
    </row>
    <row r="7" spans="1:133">
      <c r="A7" s="12"/>
      <c r="B7" s="42">
        <v>512</v>
      </c>
      <c r="C7" s="19" t="s">
        <v>20</v>
      </c>
      <c r="D7" s="43">
        <v>575372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575372</v>
      </c>
      <c r="O7" s="44">
        <f t="shared" si="1"/>
        <v>16.690995590624276</v>
      </c>
      <c r="P7" s="9"/>
    </row>
    <row r="8" spans="1:133">
      <c r="A8" s="12"/>
      <c r="B8" s="42">
        <v>513</v>
      </c>
      <c r="C8" s="19" t="s">
        <v>21</v>
      </c>
      <c r="D8" s="43">
        <v>530739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530739</v>
      </c>
      <c r="O8" s="44">
        <f t="shared" si="1"/>
        <v>15.396234625203064</v>
      </c>
      <c r="P8" s="9"/>
    </row>
    <row r="9" spans="1:133">
      <c r="A9" s="12"/>
      <c r="B9" s="42">
        <v>514</v>
      </c>
      <c r="C9" s="19" t="s">
        <v>22</v>
      </c>
      <c r="D9" s="43">
        <v>327942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327942</v>
      </c>
      <c r="O9" s="44">
        <f t="shared" si="1"/>
        <v>9.513286145277327</v>
      </c>
      <c r="P9" s="9"/>
    </row>
    <row r="10" spans="1:133">
      <c r="A10" s="12"/>
      <c r="B10" s="42">
        <v>515</v>
      </c>
      <c r="C10" s="19" t="s">
        <v>23</v>
      </c>
      <c r="D10" s="43">
        <v>3932539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3932539</v>
      </c>
      <c r="O10" s="44">
        <f t="shared" si="1"/>
        <v>114.07922371779995</v>
      </c>
      <c r="P10" s="9"/>
    </row>
    <row r="11" spans="1:133">
      <c r="A11" s="12"/>
      <c r="B11" s="42">
        <v>517</v>
      </c>
      <c r="C11" s="19" t="s">
        <v>24</v>
      </c>
      <c r="D11" s="43">
        <v>1666063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1666063</v>
      </c>
      <c r="O11" s="44">
        <f t="shared" si="1"/>
        <v>48.330906242747737</v>
      </c>
      <c r="P11" s="9"/>
    </row>
    <row r="12" spans="1:133">
      <c r="A12" s="12"/>
      <c r="B12" s="42">
        <v>519</v>
      </c>
      <c r="C12" s="19" t="s">
        <v>25</v>
      </c>
      <c r="D12" s="43">
        <v>2346846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2346846</v>
      </c>
      <c r="O12" s="44">
        <f t="shared" si="1"/>
        <v>68.079774889765602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13321447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13321447</v>
      </c>
      <c r="O13" s="41">
        <f t="shared" si="1"/>
        <v>386.44253307031795</v>
      </c>
      <c r="P13" s="10"/>
    </row>
    <row r="14" spans="1:133">
      <c r="A14" s="12"/>
      <c r="B14" s="42">
        <v>521</v>
      </c>
      <c r="C14" s="19" t="s">
        <v>27</v>
      </c>
      <c r="D14" s="43">
        <v>13321447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13321447</v>
      </c>
      <c r="O14" s="44">
        <f t="shared" si="1"/>
        <v>386.44253307031795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SUM(D16:D17)</f>
        <v>1008552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49501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1058053</v>
      </c>
      <c r="O15" s="41">
        <f t="shared" si="1"/>
        <v>30.693113251334417</v>
      </c>
      <c r="P15" s="10"/>
    </row>
    <row r="16" spans="1:133">
      <c r="A16" s="12"/>
      <c r="B16" s="42">
        <v>538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49501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49501</v>
      </c>
      <c r="O16" s="44">
        <f t="shared" si="1"/>
        <v>1.4359770248317476</v>
      </c>
      <c r="P16" s="9"/>
    </row>
    <row r="17" spans="1:119">
      <c r="A17" s="12"/>
      <c r="B17" s="42">
        <v>539</v>
      </c>
      <c r="C17" s="19" t="s">
        <v>56</v>
      </c>
      <c r="D17" s="43">
        <v>1008552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1008552</v>
      </c>
      <c r="O17" s="44">
        <f t="shared" si="1"/>
        <v>29.25713622650267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0</v>
      </c>
      <c r="E18" s="29">
        <f t="shared" si="6"/>
        <v>530130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530130</v>
      </c>
      <c r="O18" s="41">
        <f t="shared" si="1"/>
        <v>15.378568113251335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530130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530130</v>
      </c>
      <c r="O19" s="44">
        <f t="shared" si="1"/>
        <v>15.378568113251335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1763580</v>
      </c>
      <c r="E20" s="29">
        <f t="shared" si="7"/>
        <v>0</v>
      </c>
      <c r="F20" s="29">
        <f t="shared" si="7"/>
        <v>0</v>
      </c>
      <c r="G20" s="29">
        <f t="shared" si="7"/>
        <v>16213011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17976591</v>
      </c>
      <c r="O20" s="41">
        <f t="shared" si="1"/>
        <v>521.48384195869107</v>
      </c>
      <c r="P20" s="9"/>
    </row>
    <row r="21" spans="1:119">
      <c r="A21" s="12"/>
      <c r="B21" s="42">
        <v>572</v>
      </c>
      <c r="C21" s="19" t="s">
        <v>34</v>
      </c>
      <c r="D21" s="43">
        <v>1763580</v>
      </c>
      <c r="E21" s="43">
        <v>0</v>
      </c>
      <c r="F21" s="43">
        <v>0</v>
      </c>
      <c r="G21" s="43">
        <v>16213011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17976591</v>
      </c>
      <c r="O21" s="44">
        <f t="shared" si="1"/>
        <v>521.48384195869107</v>
      </c>
      <c r="P21" s="9"/>
    </row>
    <row r="22" spans="1:119" ht="15.75">
      <c r="A22" s="26" t="s">
        <v>36</v>
      </c>
      <c r="B22" s="27"/>
      <c r="C22" s="28"/>
      <c r="D22" s="29">
        <f t="shared" ref="D22:M22" si="8">SUM(D23:D23)</f>
        <v>4774650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4774650</v>
      </c>
      <c r="O22" s="41">
        <f t="shared" si="1"/>
        <v>138.50806451612902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4774650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4774650</v>
      </c>
      <c r="O23" s="44">
        <f t="shared" si="1"/>
        <v>138.50806451612902</v>
      </c>
      <c r="P23" s="9"/>
    </row>
    <row r="24" spans="1:119" ht="16.5" thickBot="1">
      <c r="A24" s="13" t="s">
        <v>10</v>
      </c>
      <c r="B24" s="21"/>
      <c r="C24" s="20"/>
      <c r="D24" s="14">
        <f>SUM(D5,D13,D15,D18,D20,D22)</f>
        <v>30865995</v>
      </c>
      <c r="E24" s="14">
        <f t="shared" ref="E24:M24" si="9">SUM(E5,E13,E15,E18,E20,E22)</f>
        <v>530130</v>
      </c>
      <c r="F24" s="14">
        <f t="shared" si="9"/>
        <v>0</v>
      </c>
      <c r="G24" s="14">
        <f t="shared" si="9"/>
        <v>16213011</v>
      </c>
      <c r="H24" s="14">
        <f t="shared" si="9"/>
        <v>0</v>
      </c>
      <c r="I24" s="14">
        <f t="shared" si="9"/>
        <v>49501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4"/>
        <v>47658637</v>
      </c>
      <c r="O24" s="35">
        <f t="shared" si="1"/>
        <v>1382.5318229287539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57</v>
      </c>
      <c r="M26" s="90"/>
      <c r="N26" s="90"/>
      <c r="O26" s="39">
        <v>34472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17700793</v>
      </c>
      <c r="E5" s="24">
        <f t="shared" si="0"/>
        <v>1918673</v>
      </c>
      <c r="F5" s="24">
        <f t="shared" si="0"/>
        <v>2440581</v>
      </c>
      <c r="G5" s="24">
        <f t="shared" si="0"/>
        <v>1578689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18021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23656757</v>
      </c>
      <c r="P5" s="30">
        <f t="shared" ref="P5:P24" si="1">(O5/P$26)</f>
        <v>293.13355141692381</v>
      </c>
      <c r="Q5" s="6"/>
    </row>
    <row r="6" spans="1:134">
      <c r="A6" s="12"/>
      <c r="B6" s="42">
        <v>511</v>
      </c>
      <c r="C6" s="19" t="s">
        <v>19</v>
      </c>
      <c r="D6" s="43">
        <v>643297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18021</v>
      </c>
      <c r="L6" s="43">
        <v>0</v>
      </c>
      <c r="M6" s="43">
        <v>0</v>
      </c>
      <c r="N6" s="43">
        <v>0</v>
      </c>
      <c r="O6" s="43">
        <f>SUM(D6:N6)</f>
        <v>661318</v>
      </c>
      <c r="P6" s="44">
        <f t="shared" si="1"/>
        <v>8.1944661288923584</v>
      </c>
      <c r="Q6" s="9"/>
    </row>
    <row r="7" spans="1:134">
      <c r="A7" s="12"/>
      <c r="B7" s="42">
        <v>512</v>
      </c>
      <c r="C7" s="19" t="s">
        <v>20</v>
      </c>
      <c r="D7" s="43">
        <v>2111790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2111790</v>
      </c>
      <c r="P7" s="44">
        <f t="shared" si="1"/>
        <v>26.167428720121929</v>
      </c>
      <c r="Q7" s="9"/>
    </row>
    <row r="8" spans="1:134">
      <c r="A8" s="12"/>
      <c r="B8" s="42">
        <v>513</v>
      </c>
      <c r="C8" s="19" t="s">
        <v>21</v>
      </c>
      <c r="D8" s="43">
        <v>7159881</v>
      </c>
      <c r="E8" s="43">
        <v>30335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7190216</v>
      </c>
      <c r="P8" s="44">
        <f t="shared" si="1"/>
        <v>89.094779624053629</v>
      </c>
      <c r="Q8" s="9"/>
    </row>
    <row r="9" spans="1:134">
      <c r="A9" s="12"/>
      <c r="B9" s="42">
        <v>514</v>
      </c>
      <c r="C9" s="19" t="s">
        <v>22</v>
      </c>
      <c r="D9" s="43">
        <v>624783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624783</v>
      </c>
      <c r="P9" s="44">
        <f t="shared" si="1"/>
        <v>7.7417568120144233</v>
      </c>
      <c r="Q9" s="9"/>
    </row>
    <row r="10" spans="1:134">
      <c r="A10" s="12"/>
      <c r="B10" s="42">
        <v>515</v>
      </c>
      <c r="C10" s="19" t="s">
        <v>23</v>
      </c>
      <c r="D10" s="43">
        <v>1163022</v>
      </c>
      <c r="E10" s="43">
        <v>334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1163356</v>
      </c>
      <c r="P10" s="44">
        <f t="shared" si="1"/>
        <v>14.415275764221899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2440581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2440581</v>
      </c>
      <c r="P11" s="44">
        <f t="shared" si="1"/>
        <v>30.241515185309098</v>
      </c>
      <c r="Q11" s="9"/>
    </row>
    <row r="12" spans="1:134">
      <c r="A12" s="12"/>
      <c r="B12" s="42">
        <v>519</v>
      </c>
      <c r="C12" s="19" t="s">
        <v>25</v>
      </c>
      <c r="D12" s="43">
        <v>5998020</v>
      </c>
      <c r="E12" s="43">
        <v>1888004</v>
      </c>
      <c r="F12" s="43">
        <v>0</v>
      </c>
      <c r="G12" s="43">
        <v>1578689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9464713</v>
      </c>
      <c r="P12" s="44">
        <f t="shared" si="1"/>
        <v>117.27832918231044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SUM(D14:D15)</f>
        <v>30549030</v>
      </c>
      <c r="E13" s="29">
        <f t="shared" si="3"/>
        <v>469295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4" si="4">SUM(D13:N13)</f>
        <v>31018325</v>
      </c>
      <c r="P13" s="41">
        <f t="shared" si="1"/>
        <v>384.35157305180724</v>
      </c>
      <c r="Q13" s="10"/>
    </row>
    <row r="14" spans="1:134">
      <c r="A14" s="12"/>
      <c r="B14" s="42">
        <v>521</v>
      </c>
      <c r="C14" s="19" t="s">
        <v>27</v>
      </c>
      <c r="D14" s="43">
        <v>25514109</v>
      </c>
      <c r="E14" s="43">
        <v>242440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25756549</v>
      </c>
      <c r="P14" s="44">
        <f t="shared" si="1"/>
        <v>319.15231156214764</v>
      </c>
      <c r="Q14" s="9"/>
    </row>
    <row r="15" spans="1:134">
      <c r="A15" s="12"/>
      <c r="B15" s="42">
        <v>524</v>
      </c>
      <c r="C15" s="19" t="s">
        <v>28</v>
      </c>
      <c r="D15" s="43">
        <v>5034921</v>
      </c>
      <c r="E15" s="43">
        <v>226855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5261776</v>
      </c>
      <c r="P15" s="44">
        <f t="shared" si="1"/>
        <v>65.199261489659619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2577500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2577500</v>
      </c>
      <c r="P16" s="41">
        <f t="shared" si="1"/>
        <v>31.938093998983927</v>
      </c>
      <c r="Q16" s="10"/>
    </row>
    <row r="17" spans="1:120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2577500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2577500</v>
      </c>
      <c r="P17" s="44">
        <f t="shared" si="1"/>
        <v>31.938093998983927</v>
      </c>
      <c r="Q17" s="9"/>
    </row>
    <row r="18" spans="1:120" ht="15.75">
      <c r="A18" s="26" t="s">
        <v>31</v>
      </c>
      <c r="B18" s="27"/>
      <c r="C18" s="28"/>
      <c r="D18" s="29">
        <f t="shared" ref="D18:N18" si="6">SUM(D19:D19)</f>
        <v>5133983</v>
      </c>
      <c r="E18" s="29">
        <f t="shared" si="6"/>
        <v>6498851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4"/>
        <v>11632834</v>
      </c>
      <c r="P18" s="41">
        <f t="shared" si="1"/>
        <v>144.14376169411298</v>
      </c>
      <c r="Q18" s="10"/>
    </row>
    <row r="19" spans="1:120">
      <c r="A19" s="12"/>
      <c r="B19" s="42">
        <v>541</v>
      </c>
      <c r="C19" s="19" t="s">
        <v>32</v>
      </c>
      <c r="D19" s="43">
        <v>5133983</v>
      </c>
      <c r="E19" s="43">
        <v>6498851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11632834</v>
      </c>
      <c r="P19" s="44">
        <f t="shared" si="1"/>
        <v>144.14376169411298</v>
      </c>
      <c r="Q19" s="9"/>
    </row>
    <row r="20" spans="1:120" ht="15.75">
      <c r="A20" s="26" t="s">
        <v>33</v>
      </c>
      <c r="B20" s="27"/>
      <c r="C20" s="28"/>
      <c r="D20" s="29">
        <f t="shared" ref="D20:N20" si="7">SUM(D21:D21)</f>
        <v>4703163</v>
      </c>
      <c r="E20" s="29">
        <f t="shared" si="7"/>
        <v>141072</v>
      </c>
      <c r="F20" s="29">
        <f t="shared" si="7"/>
        <v>0</v>
      </c>
      <c r="G20" s="29">
        <f t="shared" si="7"/>
        <v>21892299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4"/>
        <v>26736534</v>
      </c>
      <c r="P20" s="41">
        <f t="shared" si="1"/>
        <v>331.29541652726664</v>
      </c>
      <c r="Q20" s="9"/>
    </row>
    <row r="21" spans="1:120">
      <c r="A21" s="12"/>
      <c r="B21" s="42">
        <v>572</v>
      </c>
      <c r="C21" s="19" t="s">
        <v>34</v>
      </c>
      <c r="D21" s="43">
        <v>4703163</v>
      </c>
      <c r="E21" s="43">
        <v>141072</v>
      </c>
      <c r="F21" s="43">
        <v>0</v>
      </c>
      <c r="G21" s="43">
        <v>21892299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26736534</v>
      </c>
      <c r="P21" s="44">
        <f t="shared" si="1"/>
        <v>331.29541652726664</v>
      </c>
      <c r="Q21" s="9"/>
    </row>
    <row r="22" spans="1:120" ht="15.75">
      <c r="A22" s="26" t="s">
        <v>36</v>
      </c>
      <c r="B22" s="27"/>
      <c r="C22" s="28"/>
      <c r="D22" s="29">
        <f t="shared" ref="D22:N22" si="8">SUM(D23:D23)</f>
        <v>2035880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8"/>
        <v>0</v>
      </c>
      <c r="O22" s="29">
        <f t="shared" si="4"/>
        <v>2035880</v>
      </c>
      <c r="P22" s="41">
        <f t="shared" si="1"/>
        <v>25.226819325179981</v>
      </c>
      <c r="Q22" s="9"/>
    </row>
    <row r="23" spans="1:120" ht="15.75" thickBot="1">
      <c r="A23" s="12"/>
      <c r="B23" s="42">
        <v>581</v>
      </c>
      <c r="C23" s="19" t="s">
        <v>77</v>
      </c>
      <c r="D23" s="43">
        <v>2035880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2035880</v>
      </c>
      <c r="P23" s="44">
        <f t="shared" si="1"/>
        <v>25.226819325179981</v>
      </c>
      <c r="Q23" s="9"/>
    </row>
    <row r="24" spans="1:120" ht="16.5" thickBot="1">
      <c r="A24" s="13" t="s">
        <v>10</v>
      </c>
      <c r="B24" s="21"/>
      <c r="C24" s="20"/>
      <c r="D24" s="14">
        <f>SUM(D5,D13,D16,D18,D20,D22)</f>
        <v>60122849</v>
      </c>
      <c r="E24" s="14">
        <f t="shared" ref="E24:N24" si="9">SUM(E5,E13,E16,E18,E20,E22)</f>
        <v>9027891</v>
      </c>
      <c r="F24" s="14">
        <f t="shared" si="9"/>
        <v>2440581</v>
      </c>
      <c r="G24" s="14">
        <f t="shared" si="9"/>
        <v>23470988</v>
      </c>
      <c r="H24" s="14">
        <f t="shared" si="9"/>
        <v>0</v>
      </c>
      <c r="I24" s="14">
        <f t="shared" si="9"/>
        <v>2577500</v>
      </c>
      <c r="J24" s="14">
        <f t="shared" si="9"/>
        <v>0</v>
      </c>
      <c r="K24" s="14">
        <f t="shared" si="9"/>
        <v>18021</v>
      </c>
      <c r="L24" s="14">
        <f t="shared" si="9"/>
        <v>0</v>
      </c>
      <c r="M24" s="14">
        <f t="shared" si="9"/>
        <v>0</v>
      </c>
      <c r="N24" s="14">
        <f t="shared" si="9"/>
        <v>0</v>
      </c>
      <c r="O24" s="14">
        <f t="shared" si="4"/>
        <v>97657830</v>
      </c>
      <c r="P24" s="35">
        <f t="shared" si="1"/>
        <v>1210.0892160142746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78</v>
      </c>
      <c r="N26" s="90"/>
      <c r="O26" s="90"/>
      <c r="P26" s="39">
        <v>80703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17157983</v>
      </c>
      <c r="E5" s="24">
        <f t="shared" si="0"/>
        <v>282550</v>
      </c>
      <c r="F5" s="24">
        <f t="shared" si="0"/>
        <v>2439762</v>
      </c>
      <c r="G5" s="24">
        <f t="shared" si="0"/>
        <v>417923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20298218</v>
      </c>
      <c r="O5" s="30">
        <f t="shared" ref="O5:O24" si="1">(N5/O$26)</f>
        <v>284.63160108814537</v>
      </c>
      <c r="P5" s="6"/>
    </row>
    <row r="6" spans="1:133">
      <c r="A6" s="12"/>
      <c r="B6" s="42">
        <v>511</v>
      </c>
      <c r="C6" s="19" t="s">
        <v>19</v>
      </c>
      <c r="D6" s="43">
        <v>524624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524624</v>
      </c>
      <c r="O6" s="44">
        <f t="shared" si="1"/>
        <v>7.3565358835572257</v>
      </c>
      <c r="P6" s="9"/>
    </row>
    <row r="7" spans="1:133">
      <c r="A7" s="12"/>
      <c r="B7" s="42">
        <v>512</v>
      </c>
      <c r="C7" s="19" t="s">
        <v>20</v>
      </c>
      <c r="D7" s="43">
        <v>1863077</v>
      </c>
      <c r="E7" s="43">
        <v>20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1863097</v>
      </c>
      <c r="O7" s="44">
        <f t="shared" si="1"/>
        <v>26.125262921726449</v>
      </c>
      <c r="P7" s="9"/>
    </row>
    <row r="8" spans="1:133">
      <c r="A8" s="12"/>
      <c r="B8" s="42">
        <v>513</v>
      </c>
      <c r="C8" s="19" t="s">
        <v>21</v>
      </c>
      <c r="D8" s="43">
        <v>7670451</v>
      </c>
      <c r="E8" s="43">
        <v>31878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7702329</v>
      </c>
      <c r="O8" s="44">
        <f t="shared" si="1"/>
        <v>108.00584737919623</v>
      </c>
      <c r="P8" s="9"/>
    </row>
    <row r="9" spans="1:133">
      <c r="A9" s="12"/>
      <c r="B9" s="42">
        <v>514</v>
      </c>
      <c r="C9" s="19" t="s">
        <v>22</v>
      </c>
      <c r="D9" s="43">
        <v>549554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549554</v>
      </c>
      <c r="O9" s="44">
        <f t="shared" si="1"/>
        <v>7.7061166110441146</v>
      </c>
      <c r="P9" s="9"/>
    </row>
    <row r="10" spans="1:133">
      <c r="A10" s="12"/>
      <c r="B10" s="42">
        <v>515</v>
      </c>
      <c r="C10" s="19" t="s">
        <v>23</v>
      </c>
      <c r="D10" s="43">
        <v>1168113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1168113</v>
      </c>
      <c r="O10" s="44">
        <f t="shared" si="1"/>
        <v>16.379855287881764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2439762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2439762</v>
      </c>
      <c r="O11" s="44">
        <f t="shared" si="1"/>
        <v>34.211543315478025</v>
      </c>
      <c r="P11" s="9"/>
    </row>
    <row r="12" spans="1:133">
      <c r="A12" s="12"/>
      <c r="B12" s="42">
        <v>519</v>
      </c>
      <c r="C12" s="19" t="s">
        <v>51</v>
      </c>
      <c r="D12" s="43">
        <v>5382164</v>
      </c>
      <c r="E12" s="43">
        <v>250652</v>
      </c>
      <c r="F12" s="43">
        <v>0</v>
      </c>
      <c r="G12" s="43">
        <v>417923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6050739</v>
      </c>
      <c r="O12" s="44">
        <f t="shared" si="1"/>
        <v>84.846439689261572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29343464</v>
      </c>
      <c r="E13" s="29">
        <f t="shared" si="3"/>
        <v>777414</v>
      </c>
      <c r="F13" s="29">
        <f t="shared" si="3"/>
        <v>0</v>
      </c>
      <c r="G13" s="29">
        <f t="shared" si="3"/>
        <v>558451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30679329</v>
      </c>
      <c r="O13" s="41">
        <f t="shared" si="1"/>
        <v>430.20064783913398</v>
      </c>
      <c r="P13" s="10"/>
    </row>
    <row r="14" spans="1:133">
      <c r="A14" s="12"/>
      <c r="B14" s="42">
        <v>521</v>
      </c>
      <c r="C14" s="19" t="s">
        <v>27</v>
      </c>
      <c r="D14" s="43">
        <v>24255803</v>
      </c>
      <c r="E14" s="43">
        <v>468332</v>
      </c>
      <c r="F14" s="43">
        <v>0</v>
      </c>
      <c r="G14" s="43">
        <v>558451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25282586</v>
      </c>
      <c r="O14" s="44">
        <f t="shared" si="1"/>
        <v>354.52486187845307</v>
      </c>
      <c r="P14" s="9"/>
    </row>
    <row r="15" spans="1:133">
      <c r="A15" s="12"/>
      <c r="B15" s="42">
        <v>524</v>
      </c>
      <c r="C15" s="19" t="s">
        <v>28</v>
      </c>
      <c r="D15" s="43">
        <v>5087661</v>
      </c>
      <c r="E15" s="43">
        <v>309082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5396743</v>
      </c>
      <c r="O15" s="44">
        <f t="shared" si="1"/>
        <v>75.675785960680926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2561962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2561962</v>
      </c>
      <c r="O16" s="41">
        <f t="shared" si="1"/>
        <v>35.92509184732311</v>
      </c>
      <c r="P16" s="10"/>
    </row>
    <row r="17" spans="1:119">
      <c r="A17" s="12"/>
      <c r="B17" s="42">
        <v>538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2561962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2561962</v>
      </c>
      <c r="O17" s="44">
        <f t="shared" si="1"/>
        <v>35.92509184732311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6077111</v>
      </c>
      <c r="E18" s="29">
        <f t="shared" si="6"/>
        <v>6304907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12382018</v>
      </c>
      <c r="O18" s="41">
        <f t="shared" si="1"/>
        <v>173.62674930588665</v>
      </c>
      <c r="P18" s="10"/>
    </row>
    <row r="19" spans="1:119">
      <c r="A19" s="12"/>
      <c r="B19" s="42">
        <v>541</v>
      </c>
      <c r="C19" s="19" t="s">
        <v>52</v>
      </c>
      <c r="D19" s="43">
        <v>6077111</v>
      </c>
      <c r="E19" s="43">
        <v>6304907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12382018</v>
      </c>
      <c r="O19" s="44">
        <f t="shared" si="1"/>
        <v>173.62674930588665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4767470</v>
      </c>
      <c r="E20" s="29">
        <f t="shared" si="7"/>
        <v>75162</v>
      </c>
      <c r="F20" s="29">
        <f t="shared" si="7"/>
        <v>0</v>
      </c>
      <c r="G20" s="29">
        <f t="shared" si="7"/>
        <v>7579775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12422407</v>
      </c>
      <c r="O20" s="41">
        <f t="shared" si="1"/>
        <v>174.19310373839639</v>
      </c>
      <c r="P20" s="9"/>
    </row>
    <row r="21" spans="1:119">
      <c r="A21" s="12"/>
      <c r="B21" s="42">
        <v>572</v>
      </c>
      <c r="C21" s="19" t="s">
        <v>53</v>
      </c>
      <c r="D21" s="43">
        <v>4767470</v>
      </c>
      <c r="E21" s="43">
        <v>75162</v>
      </c>
      <c r="F21" s="43">
        <v>0</v>
      </c>
      <c r="G21" s="43">
        <v>7579775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12422407</v>
      </c>
      <c r="O21" s="44">
        <f t="shared" si="1"/>
        <v>174.19310373839639</v>
      </c>
      <c r="P21" s="9"/>
    </row>
    <row r="22" spans="1:119" ht="15.75">
      <c r="A22" s="26" t="s">
        <v>62</v>
      </c>
      <c r="B22" s="27"/>
      <c r="C22" s="28"/>
      <c r="D22" s="29">
        <f t="shared" ref="D22:M22" si="8">SUM(D23:D23)</f>
        <v>940000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940000</v>
      </c>
      <c r="O22" s="41">
        <f t="shared" si="1"/>
        <v>13.181142552654459</v>
      </c>
      <c r="P22" s="9"/>
    </row>
    <row r="23" spans="1:119" ht="15.75" thickBot="1">
      <c r="A23" s="12"/>
      <c r="B23" s="42">
        <v>581</v>
      </c>
      <c r="C23" s="19" t="s">
        <v>63</v>
      </c>
      <c r="D23" s="43">
        <v>940000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940000</v>
      </c>
      <c r="O23" s="44">
        <f t="shared" si="1"/>
        <v>13.181142552654459</v>
      </c>
      <c r="P23" s="9"/>
    </row>
    <row r="24" spans="1:119" ht="16.5" thickBot="1">
      <c r="A24" s="13" t="s">
        <v>10</v>
      </c>
      <c r="B24" s="21"/>
      <c r="C24" s="20"/>
      <c r="D24" s="14">
        <f>SUM(D5,D13,D16,D18,D20,D22)</f>
        <v>58286028</v>
      </c>
      <c r="E24" s="14">
        <f t="shared" ref="E24:M24" si="9">SUM(E5,E13,E16,E18,E20,E22)</f>
        <v>7440033</v>
      </c>
      <c r="F24" s="14">
        <f t="shared" si="9"/>
        <v>2439762</v>
      </c>
      <c r="G24" s="14">
        <f t="shared" si="9"/>
        <v>8556149</v>
      </c>
      <c r="H24" s="14">
        <f t="shared" si="9"/>
        <v>0</v>
      </c>
      <c r="I24" s="14">
        <f t="shared" si="9"/>
        <v>2561962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4"/>
        <v>79283934</v>
      </c>
      <c r="O24" s="35">
        <f t="shared" si="1"/>
        <v>1111.7583363715401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72</v>
      </c>
      <c r="M26" s="90"/>
      <c r="N26" s="90"/>
      <c r="O26" s="39">
        <v>71314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15920909</v>
      </c>
      <c r="E5" s="24">
        <f t="shared" si="0"/>
        <v>0</v>
      </c>
      <c r="F5" s="24">
        <f t="shared" si="0"/>
        <v>0</v>
      </c>
      <c r="G5" s="24">
        <f t="shared" si="0"/>
        <v>1223350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17144259</v>
      </c>
      <c r="O5" s="30">
        <f t="shared" ref="O5:O23" si="2">(N5/O$25)</f>
        <v>243.45724226072139</v>
      </c>
      <c r="P5" s="6"/>
    </row>
    <row r="6" spans="1:133">
      <c r="A6" s="12"/>
      <c r="B6" s="42">
        <v>511</v>
      </c>
      <c r="C6" s="19" t="s">
        <v>19</v>
      </c>
      <c r="D6" s="43">
        <v>604947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604947</v>
      </c>
      <c r="O6" s="44">
        <f t="shared" si="2"/>
        <v>8.5905566600397609</v>
      </c>
      <c r="P6" s="9"/>
    </row>
    <row r="7" spans="1:133">
      <c r="A7" s="12"/>
      <c r="B7" s="42">
        <v>512</v>
      </c>
      <c r="C7" s="19" t="s">
        <v>20</v>
      </c>
      <c r="D7" s="43">
        <v>1632326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1632326</v>
      </c>
      <c r="O7" s="44">
        <f t="shared" si="2"/>
        <v>23.179863675092303</v>
      </c>
      <c r="P7" s="9"/>
    </row>
    <row r="8" spans="1:133">
      <c r="A8" s="12"/>
      <c r="B8" s="42">
        <v>513</v>
      </c>
      <c r="C8" s="19" t="s">
        <v>21</v>
      </c>
      <c r="D8" s="43">
        <v>6962287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6962287</v>
      </c>
      <c r="O8" s="44">
        <f t="shared" si="2"/>
        <v>98.868034649247377</v>
      </c>
      <c r="P8" s="9"/>
    </row>
    <row r="9" spans="1:133">
      <c r="A9" s="12"/>
      <c r="B9" s="42">
        <v>514</v>
      </c>
      <c r="C9" s="19" t="s">
        <v>22</v>
      </c>
      <c r="D9" s="43">
        <v>493756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493756</v>
      </c>
      <c r="O9" s="44">
        <f t="shared" si="2"/>
        <v>7.011587617154218</v>
      </c>
      <c r="P9" s="9"/>
    </row>
    <row r="10" spans="1:133">
      <c r="A10" s="12"/>
      <c r="B10" s="42">
        <v>515</v>
      </c>
      <c r="C10" s="19" t="s">
        <v>23</v>
      </c>
      <c r="D10" s="43">
        <v>1010329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1010329</v>
      </c>
      <c r="O10" s="44">
        <f t="shared" si="2"/>
        <v>14.347188298778756</v>
      </c>
      <c r="P10" s="9"/>
    </row>
    <row r="11" spans="1:133">
      <c r="A11" s="12"/>
      <c r="B11" s="42">
        <v>519</v>
      </c>
      <c r="C11" s="19" t="s">
        <v>51</v>
      </c>
      <c r="D11" s="43">
        <v>5217264</v>
      </c>
      <c r="E11" s="43">
        <v>0</v>
      </c>
      <c r="F11" s="43">
        <v>0</v>
      </c>
      <c r="G11" s="43">
        <v>1223350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6440614</v>
      </c>
      <c r="O11" s="44">
        <f t="shared" si="2"/>
        <v>91.46001136040897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28723141</v>
      </c>
      <c r="E12" s="29">
        <f t="shared" si="3"/>
        <v>91894</v>
      </c>
      <c r="F12" s="29">
        <f t="shared" si="3"/>
        <v>0</v>
      </c>
      <c r="G12" s="29">
        <f t="shared" si="3"/>
        <v>1050757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29865792</v>
      </c>
      <c r="O12" s="41">
        <f t="shared" si="2"/>
        <v>424.10951434251632</v>
      </c>
      <c r="P12" s="10"/>
    </row>
    <row r="13" spans="1:133">
      <c r="A13" s="12"/>
      <c r="B13" s="42">
        <v>521</v>
      </c>
      <c r="C13" s="19" t="s">
        <v>27</v>
      </c>
      <c r="D13" s="43">
        <v>23390465</v>
      </c>
      <c r="E13" s="43">
        <v>91894</v>
      </c>
      <c r="F13" s="43">
        <v>0</v>
      </c>
      <c r="G13" s="43">
        <v>1050757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24533116</v>
      </c>
      <c r="O13" s="44">
        <f t="shared" si="2"/>
        <v>348.38278898040329</v>
      </c>
      <c r="P13" s="9"/>
    </row>
    <row r="14" spans="1:133">
      <c r="A14" s="12"/>
      <c r="B14" s="42">
        <v>524</v>
      </c>
      <c r="C14" s="19" t="s">
        <v>28</v>
      </c>
      <c r="D14" s="43">
        <v>5332676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5332676</v>
      </c>
      <c r="O14" s="44">
        <f t="shared" si="2"/>
        <v>75.726725362113029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2400967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2400967</v>
      </c>
      <c r="O15" s="41">
        <f t="shared" si="2"/>
        <v>34.094958818517469</v>
      </c>
      <c r="P15" s="10"/>
    </row>
    <row r="16" spans="1:133">
      <c r="A16" s="12"/>
      <c r="B16" s="42">
        <v>538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2400967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2400967</v>
      </c>
      <c r="O16" s="44">
        <f t="shared" si="2"/>
        <v>34.094958818517469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4671565</v>
      </c>
      <c r="E17" s="29">
        <f t="shared" si="5"/>
        <v>8326649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12998214</v>
      </c>
      <c r="O17" s="41">
        <f t="shared" si="2"/>
        <v>184.58128372621414</v>
      </c>
      <c r="P17" s="10"/>
    </row>
    <row r="18" spans="1:119">
      <c r="A18" s="12"/>
      <c r="B18" s="42">
        <v>541</v>
      </c>
      <c r="C18" s="19" t="s">
        <v>52</v>
      </c>
      <c r="D18" s="43">
        <v>4671565</v>
      </c>
      <c r="E18" s="43">
        <v>8326649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12998214</v>
      </c>
      <c r="O18" s="44">
        <f t="shared" si="2"/>
        <v>184.58128372621414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14056505</v>
      </c>
      <c r="E19" s="29">
        <f t="shared" si="6"/>
        <v>0</v>
      </c>
      <c r="F19" s="29">
        <f t="shared" si="6"/>
        <v>0</v>
      </c>
      <c r="G19" s="29">
        <f t="shared" si="6"/>
        <v>808672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14865177</v>
      </c>
      <c r="O19" s="41">
        <f t="shared" si="2"/>
        <v>211.09311275205908</v>
      </c>
      <c r="P19" s="9"/>
    </row>
    <row r="20" spans="1:119">
      <c r="A20" s="12"/>
      <c r="B20" s="42">
        <v>572</v>
      </c>
      <c r="C20" s="19" t="s">
        <v>53</v>
      </c>
      <c r="D20" s="43">
        <v>14056505</v>
      </c>
      <c r="E20" s="43">
        <v>0</v>
      </c>
      <c r="F20" s="43">
        <v>0</v>
      </c>
      <c r="G20" s="43">
        <v>808672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14865177</v>
      </c>
      <c r="O20" s="44">
        <f t="shared" si="2"/>
        <v>211.09311275205908</v>
      </c>
      <c r="P20" s="9"/>
    </row>
    <row r="21" spans="1:119" ht="15.75">
      <c r="A21" s="26" t="s">
        <v>62</v>
      </c>
      <c r="B21" s="27"/>
      <c r="C21" s="28"/>
      <c r="D21" s="29">
        <f t="shared" ref="D21:M21" si="7">SUM(D22:D22)</f>
        <v>1312799</v>
      </c>
      <c r="E21" s="29">
        <f t="shared" si="7"/>
        <v>0</v>
      </c>
      <c r="F21" s="29">
        <f t="shared" si="7"/>
        <v>0</v>
      </c>
      <c r="G21" s="29">
        <f t="shared" si="7"/>
        <v>18906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1331705</v>
      </c>
      <c r="O21" s="41">
        <f t="shared" si="2"/>
        <v>18.910891792104515</v>
      </c>
      <c r="P21" s="9"/>
    </row>
    <row r="22" spans="1:119" ht="15.75" thickBot="1">
      <c r="A22" s="12"/>
      <c r="B22" s="42">
        <v>581</v>
      </c>
      <c r="C22" s="19" t="s">
        <v>63</v>
      </c>
      <c r="D22" s="43">
        <v>1312799</v>
      </c>
      <c r="E22" s="43">
        <v>0</v>
      </c>
      <c r="F22" s="43">
        <v>0</v>
      </c>
      <c r="G22" s="43">
        <v>18906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1331705</v>
      </c>
      <c r="O22" s="44">
        <f t="shared" si="2"/>
        <v>18.910891792104515</v>
      </c>
      <c r="P22" s="9"/>
    </row>
    <row r="23" spans="1:119" ht="16.5" thickBot="1">
      <c r="A23" s="13" t="s">
        <v>10</v>
      </c>
      <c r="B23" s="21"/>
      <c r="C23" s="20"/>
      <c r="D23" s="14">
        <f>SUM(D5,D12,D15,D17,D19,D21)</f>
        <v>64684919</v>
      </c>
      <c r="E23" s="14">
        <f t="shared" ref="E23:M23" si="8">SUM(E5,E12,E15,E17,E19,E21)</f>
        <v>8418543</v>
      </c>
      <c r="F23" s="14">
        <f t="shared" si="8"/>
        <v>0</v>
      </c>
      <c r="G23" s="14">
        <f t="shared" si="8"/>
        <v>3101685</v>
      </c>
      <c r="H23" s="14">
        <f t="shared" si="8"/>
        <v>0</v>
      </c>
      <c r="I23" s="14">
        <f t="shared" si="8"/>
        <v>2400967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78606114</v>
      </c>
      <c r="O23" s="35">
        <f t="shared" si="2"/>
        <v>1116.2470036921329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70</v>
      </c>
      <c r="M25" s="90"/>
      <c r="N25" s="90"/>
      <c r="O25" s="39">
        <v>70420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14893963</v>
      </c>
      <c r="E5" s="24">
        <f t="shared" si="0"/>
        <v>13123</v>
      </c>
      <c r="F5" s="24">
        <f t="shared" si="0"/>
        <v>0</v>
      </c>
      <c r="G5" s="24">
        <f t="shared" si="0"/>
        <v>36108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14943194</v>
      </c>
      <c r="O5" s="30">
        <f t="shared" ref="O5:O23" si="2">(N5/O$25)</f>
        <v>218.9671472950003</v>
      </c>
      <c r="P5" s="6"/>
    </row>
    <row r="6" spans="1:133">
      <c r="A6" s="12"/>
      <c r="B6" s="42">
        <v>511</v>
      </c>
      <c r="C6" s="19" t="s">
        <v>19</v>
      </c>
      <c r="D6" s="43">
        <v>519840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519840</v>
      </c>
      <c r="O6" s="44">
        <f t="shared" si="2"/>
        <v>7.6173729558642522</v>
      </c>
      <c r="P6" s="9"/>
    </row>
    <row r="7" spans="1:133">
      <c r="A7" s="12"/>
      <c r="B7" s="42">
        <v>512</v>
      </c>
      <c r="C7" s="19" t="s">
        <v>20</v>
      </c>
      <c r="D7" s="43">
        <v>1606377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1606377</v>
      </c>
      <c r="O7" s="44">
        <f t="shared" si="2"/>
        <v>23.538728679444347</v>
      </c>
      <c r="P7" s="9"/>
    </row>
    <row r="8" spans="1:133">
      <c r="A8" s="12"/>
      <c r="B8" s="42">
        <v>513</v>
      </c>
      <c r="C8" s="19" t="s">
        <v>21</v>
      </c>
      <c r="D8" s="43">
        <v>6173355</v>
      </c>
      <c r="E8" s="43">
        <v>2283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6175638</v>
      </c>
      <c r="O8" s="44">
        <f t="shared" si="2"/>
        <v>90.493493933532619</v>
      </c>
      <c r="P8" s="9"/>
    </row>
    <row r="9" spans="1:133">
      <c r="A9" s="12"/>
      <c r="B9" s="42">
        <v>514</v>
      </c>
      <c r="C9" s="19" t="s">
        <v>22</v>
      </c>
      <c r="D9" s="43">
        <v>543695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543695</v>
      </c>
      <c r="O9" s="44">
        <f t="shared" si="2"/>
        <v>7.966927495457476</v>
      </c>
      <c r="P9" s="9"/>
    </row>
    <row r="10" spans="1:133">
      <c r="A10" s="12"/>
      <c r="B10" s="42">
        <v>515</v>
      </c>
      <c r="C10" s="19" t="s">
        <v>23</v>
      </c>
      <c r="D10" s="43">
        <v>791404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791404</v>
      </c>
      <c r="O10" s="44">
        <f t="shared" si="2"/>
        <v>11.59668249223375</v>
      </c>
      <c r="P10" s="9"/>
    </row>
    <row r="11" spans="1:133">
      <c r="A11" s="12"/>
      <c r="B11" s="42">
        <v>519</v>
      </c>
      <c r="C11" s="19" t="s">
        <v>51</v>
      </c>
      <c r="D11" s="43">
        <v>5259292</v>
      </c>
      <c r="E11" s="43">
        <v>10840</v>
      </c>
      <c r="F11" s="43">
        <v>0</v>
      </c>
      <c r="G11" s="43">
        <v>36108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5306240</v>
      </c>
      <c r="O11" s="44">
        <f t="shared" si="2"/>
        <v>77.753941738467844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25672032</v>
      </c>
      <c r="E12" s="29">
        <f t="shared" si="3"/>
        <v>231297</v>
      </c>
      <c r="F12" s="29">
        <f t="shared" si="3"/>
        <v>0</v>
      </c>
      <c r="G12" s="29">
        <f t="shared" si="3"/>
        <v>629846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26533175</v>
      </c>
      <c r="O12" s="41">
        <f t="shared" si="2"/>
        <v>388.79864896547684</v>
      </c>
      <c r="P12" s="10"/>
    </row>
    <row r="13" spans="1:133">
      <c r="A13" s="12"/>
      <c r="B13" s="42">
        <v>521</v>
      </c>
      <c r="C13" s="19" t="s">
        <v>27</v>
      </c>
      <c r="D13" s="43">
        <v>20630345</v>
      </c>
      <c r="E13" s="43">
        <v>231297</v>
      </c>
      <c r="F13" s="43">
        <v>0</v>
      </c>
      <c r="G13" s="43">
        <v>629846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21491488</v>
      </c>
      <c r="O13" s="44">
        <f t="shared" si="2"/>
        <v>314.92128245706584</v>
      </c>
      <c r="P13" s="9"/>
    </row>
    <row r="14" spans="1:133">
      <c r="A14" s="12"/>
      <c r="B14" s="42">
        <v>524</v>
      </c>
      <c r="C14" s="19" t="s">
        <v>28</v>
      </c>
      <c r="D14" s="43">
        <v>5041687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5041687</v>
      </c>
      <c r="O14" s="44">
        <f t="shared" si="2"/>
        <v>73.877366508411001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2338792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2338792</v>
      </c>
      <c r="O15" s="41">
        <f t="shared" si="2"/>
        <v>34.271027489596158</v>
      </c>
      <c r="P15" s="10"/>
    </row>
    <row r="16" spans="1:133">
      <c r="A16" s="12"/>
      <c r="B16" s="42">
        <v>538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2338792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2338792</v>
      </c>
      <c r="O16" s="44">
        <f t="shared" si="2"/>
        <v>34.271027489596158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5028358</v>
      </c>
      <c r="E17" s="29">
        <f t="shared" si="5"/>
        <v>8463510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13491868</v>
      </c>
      <c r="O17" s="41">
        <f t="shared" si="2"/>
        <v>197.70042787644334</v>
      </c>
      <c r="P17" s="10"/>
    </row>
    <row r="18" spans="1:119">
      <c r="A18" s="12"/>
      <c r="B18" s="42">
        <v>541</v>
      </c>
      <c r="C18" s="19" t="s">
        <v>52</v>
      </c>
      <c r="D18" s="43">
        <v>5028358</v>
      </c>
      <c r="E18" s="43">
        <v>8463510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13491868</v>
      </c>
      <c r="O18" s="44">
        <f t="shared" si="2"/>
        <v>197.70042787644334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7747854</v>
      </c>
      <c r="E19" s="29">
        <f t="shared" si="6"/>
        <v>52351</v>
      </c>
      <c r="F19" s="29">
        <f t="shared" si="6"/>
        <v>0</v>
      </c>
      <c r="G19" s="29">
        <f t="shared" si="6"/>
        <v>652586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8452791</v>
      </c>
      <c r="O19" s="41">
        <f t="shared" si="2"/>
        <v>123.8613064884825</v>
      </c>
      <c r="P19" s="9"/>
    </row>
    <row r="20" spans="1:119">
      <c r="A20" s="12"/>
      <c r="B20" s="42">
        <v>572</v>
      </c>
      <c r="C20" s="19" t="s">
        <v>53</v>
      </c>
      <c r="D20" s="43">
        <v>7747854</v>
      </c>
      <c r="E20" s="43">
        <v>52351</v>
      </c>
      <c r="F20" s="43">
        <v>0</v>
      </c>
      <c r="G20" s="43">
        <v>652586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8452791</v>
      </c>
      <c r="O20" s="44">
        <f t="shared" si="2"/>
        <v>123.8613064884825</v>
      </c>
      <c r="P20" s="9"/>
    </row>
    <row r="21" spans="1:119" ht="15.75">
      <c r="A21" s="26" t="s">
        <v>62</v>
      </c>
      <c r="B21" s="27"/>
      <c r="C21" s="28"/>
      <c r="D21" s="29">
        <f t="shared" ref="D21:M21" si="7">SUM(D22:D22)</f>
        <v>500000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500000</v>
      </c>
      <c r="O21" s="41">
        <f t="shared" si="2"/>
        <v>7.326651427231698</v>
      </c>
      <c r="P21" s="9"/>
    </row>
    <row r="22" spans="1:119" ht="15.75" thickBot="1">
      <c r="A22" s="12"/>
      <c r="B22" s="42">
        <v>581</v>
      </c>
      <c r="C22" s="19" t="s">
        <v>63</v>
      </c>
      <c r="D22" s="43">
        <v>500000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500000</v>
      </c>
      <c r="O22" s="44">
        <f t="shared" si="2"/>
        <v>7.326651427231698</v>
      </c>
      <c r="P22" s="9"/>
    </row>
    <row r="23" spans="1:119" ht="16.5" thickBot="1">
      <c r="A23" s="13" t="s">
        <v>10</v>
      </c>
      <c r="B23" s="21"/>
      <c r="C23" s="20"/>
      <c r="D23" s="14">
        <f>SUM(D5,D12,D15,D17,D19,D21)</f>
        <v>53842207</v>
      </c>
      <c r="E23" s="14">
        <f t="shared" ref="E23:M23" si="8">SUM(E5,E12,E15,E17,E19,E21)</f>
        <v>8760281</v>
      </c>
      <c r="F23" s="14">
        <f t="shared" si="8"/>
        <v>0</v>
      </c>
      <c r="G23" s="14">
        <f t="shared" si="8"/>
        <v>1318540</v>
      </c>
      <c r="H23" s="14">
        <f t="shared" si="8"/>
        <v>0</v>
      </c>
      <c r="I23" s="14">
        <f t="shared" si="8"/>
        <v>2338792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66259820</v>
      </c>
      <c r="O23" s="35">
        <f t="shared" si="2"/>
        <v>970.92520954223085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68</v>
      </c>
      <c r="M25" s="90"/>
      <c r="N25" s="90"/>
      <c r="O25" s="39">
        <v>68244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15629926</v>
      </c>
      <c r="E5" s="24">
        <f t="shared" si="0"/>
        <v>14612</v>
      </c>
      <c r="F5" s="24">
        <f t="shared" si="0"/>
        <v>0</v>
      </c>
      <c r="G5" s="24">
        <f t="shared" si="0"/>
        <v>57747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15702285</v>
      </c>
      <c r="O5" s="30">
        <f t="shared" ref="O5:O23" si="2">(N5/O$25)</f>
        <v>244.7096638459021</v>
      </c>
      <c r="P5" s="6"/>
    </row>
    <row r="6" spans="1:133">
      <c r="A6" s="12"/>
      <c r="B6" s="42">
        <v>511</v>
      </c>
      <c r="C6" s="19" t="s">
        <v>19</v>
      </c>
      <c r="D6" s="43">
        <v>690927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690927</v>
      </c>
      <c r="O6" s="44">
        <f t="shared" si="2"/>
        <v>10.767637570713918</v>
      </c>
      <c r="P6" s="9"/>
    </row>
    <row r="7" spans="1:133">
      <c r="A7" s="12"/>
      <c r="B7" s="42">
        <v>512</v>
      </c>
      <c r="C7" s="19" t="s">
        <v>20</v>
      </c>
      <c r="D7" s="43">
        <v>1737986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1737986</v>
      </c>
      <c r="O7" s="44">
        <f t="shared" si="2"/>
        <v>27.085355400751165</v>
      </c>
      <c r="P7" s="9"/>
    </row>
    <row r="8" spans="1:133">
      <c r="A8" s="12"/>
      <c r="B8" s="42">
        <v>513</v>
      </c>
      <c r="C8" s="19" t="s">
        <v>21</v>
      </c>
      <c r="D8" s="43">
        <v>6404289</v>
      </c>
      <c r="E8" s="43">
        <v>554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6404843</v>
      </c>
      <c r="O8" s="44">
        <f t="shared" si="2"/>
        <v>99.815216544329644</v>
      </c>
      <c r="P8" s="9"/>
    </row>
    <row r="9" spans="1:133">
      <c r="A9" s="12"/>
      <c r="B9" s="42">
        <v>514</v>
      </c>
      <c r="C9" s="19" t="s">
        <v>22</v>
      </c>
      <c r="D9" s="43">
        <v>583685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583685</v>
      </c>
      <c r="O9" s="44">
        <f t="shared" si="2"/>
        <v>9.096342356663083</v>
      </c>
      <c r="P9" s="9"/>
    </row>
    <row r="10" spans="1:133">
      <c r="A10" s="12"/>
      <c r="B10" s="42">
        <v>515</v>
      </c>
      <c r="C10" s="19" t="s">
        <v>23</v>
      </c>
      <c r="D10" s="43">
        <v>867138</v>
      </c>
      <c r="E10" s="43">
        <v>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867144</v>
      </c>
      <c r="O10" s="44">
        <f t="shared" si="2"/>
        <v>13.513862265650568</v>
      </c>
      <c r="P10" s="9"/>
    </row>
    <row r="11" spans="1:133">
      <c r="A11" s="12"/>
      <c r="B11" s="42">
        <v>519</v>
      </c>
      <c r="C11" s="19" t="s">
        <v>51</v>
      </c>
      <c r="D11" s="43">
        <v>5345901</v>
      </c>
      <c r="E11" s="43">
        <v>14052</v>
      </c>
      <c r="F11" s="43">
        <v>0</v>
      </c>
      <c r="G11" s="43">
        <v>57747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5417700</v>
      </c>
      <c r="O11" s="44">
        <f t="shared" si="2"/>
        <v>84.431249707793725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28873948</v>
      </c>
      <c r="E12" s="29">
        <f t="shared" si="3"/>
        <v>313601</v>
      </c>
      <c r="F12" s="29">
        <f t="shared" si="3"/>
        <v>0</v>
      </c>
      <c r="G12" s="29">
        <f t="shared" si="3"/>
        <v>1887602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31075151</v>
      </c>
      <c r="O12" s="41">
        <f t="shared" si="2"/>
        <v>484.28555176336744</v>
      </c>
      <c r="P12" s="10"/>
    </row>
    <row r="13" spans="1:133">
      <c r="A13" s="12"/>
      <c r="B13" s="42">
        <v>521</v>
      </c>
      <c r="C13" s="19" t="s">
        <v>27</v>
      </c>
      <c r="D13" s="43">
        <v>23607235</v>
      </c>
      <c r="E13" s="43">
        <v>312312</v>
      </c>
      <c r="F13" s="43">
        <v>0</v>
      </c>
      <c r="G13" s="43">
        <v>1887602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25807149</v>
      </c>
      <c r="O13" s="44">
        <f t="shared" si="2"/>
        <v>402.18724578054139</v>
      </c>
      <c r="P13" s="9"/>
    </row>
    <row r="14" spans="1:133">
      <c r="A14" s="12"/>
      <c r="B14" s="42">
        <v>524</v>
      </c>
      <c r="C14" s="19" t="s">
        <v>28</v>
      </c>
      <c r="D14" s="43">
        <v>5266713</v>
      </c>
      <c r="E14" s="43">
        <v>1289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5268002</v>
      </c>
      <c r="O14" s="44">
        <f t="shared" si="2"/>
        <v>82.098305982826062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2258913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2258913</v>
      </c>
      <c r="O15" s="41">
        <f t="shared" si="2"/>
        <v>35.203656084903457</v>
      </c>
      <c r="P15" s="10"/>
    </row>
    <row r="16" spans="1:133">
      <c r="A16" s="12"/>
      <c r="B16" s="42">
        <v>538</v>
      </c>
      <c r="C16" s="19" t="s">
        <v>61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2258913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2258913</v>
      </c>
      <c r="O16" s="44">
        <f t="shared" si="2"/>
        <v>35.203656084903457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3980570</v>
      </c>
      <c r="E17" s="29">
        <f t="shared" si="5"/>
        <v>7779079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11759649</v>
      </c>
      <c r="O17" s="41">
        <f t="shared" si="2"/>
        <v>183.26630511010333</v>
      </c>
      <c r="P17" s="10"/>
    </row>
    <row r="18" spans="1:119">
      <c r="A18" s="12"/>
      <c r="B18" s="42">
        <v>541</v>
      </c>
      <c r="C18" s="19" t="s">
        <v>52</v>
      </c>
      <c r="D18" s="43">
        <v>3980570</v>
      </c>
      <c r="E18" s="43">
        <v>7779079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11759649</v>
      </c>
      <c r="O18" s="44">
        <f t="shared" si="2"/>
        <v>183.26630511010333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12259526</v>
      </c>
      <c r="E19" s="29">
        <f t="shared" si="6"/>
        <v>53799</v>
      </c>
      <c r="F19" s="29">
        <f t="shared" si="6"/>
        <v>0</v>
      </c>
      <c r="G19" s="29">
        <f t="shared" si="6"/>
        <v>983356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13296681</v>
      </c>
      <c r="O19" s="41">
        <f t="shared" si="2"/>
        <v>207.21992613025387</v>
      </c>
      <c r="P19" s="9"/>
    </row>
    <row r="20" spans="1:119">
      <c r="A20" s="12"/>
      <c r="B20" s="42">
        <v>572</v>
      </c>
      <c r="C20" s="19" t="s">
        <v>53</v>
      </c>
      <c r="D20" s="43">
        <v>12259526</v>
      </c>
      <c r="E20" s="43">
        <v>53799</v>
      </c>
      <c r="F20" s="43">
        <v>0</v>
      </c>
      <c r="G20" s="43">
        <v>983356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13296681</v>
      </c>
      <c r="O20" s="44">
        <f t="shared" si="2"/>
        <v>207.21992613025387</v>
      </c>
      <c r="P20" s="9"/>
    </row>
    <row r="21" spans="1:119" ht="15.75">
      <c r="A21" s="26" t="s">
        <v>62</v>
      </c>
      <c r="B21" s="27"/>
      <c r="C21" s="28"/>
      <c r="D21" s="29">
        <f t="shared" ref="D21:M21" si="7">SUM(D22:D22)</f>
        <v>4240000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4240000</v>
      </c>
      <c r="O21" s="41">
        <f t="shared" si="2"/>
        <v>66.077578817772377</v>
      </c>
      <c r="P21" s="9"/>
    </row>
    <row r="22" spans="1:119" ht="15.75" thickBot="1">
      <c r="A22" s="12"/>
      <c r="B22" s="42">
        <v>581</v>
      </c>
      <c r="C22" s="19" t="s">
        <v>63</v>
      </c>
      <c r="D22" s="43">
        <v>4240000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4240000</v>
      </c>
      <c r="O22" s="44">
        <f t="shared" si="2"/>
        <v>66.077578817772377</v>
      </c>
      <c r="P22" s="9"/>
    </row>
    <row r="23" spans="1:119" ht="16.5" thickBot="1">
      <c r="A23" s="13" t="s">
        <v>10</v>
      </c>
      <c r="B23" s="21"/>
      <c r="C23" s="20"/>
      <c r="D23" s="14">
        <f>SUM(D5,D12,D15,D17,D19,D21)</f>
        <v>64983970</v>
      </c>
      <c r="E23" s="14">
        <f t="shared" ref="E23:M23" si="8">SUM(E5,E12,E15,E17,E19,E21)</f>
        <v>8161091</v>
      </c>
      <c r="F23" s="14">
        <f t="shared" si="8"/>
        <v>0</v>
      </c>
      <c r="G23" s="14">
        <f t="shared" si="8"/>
        <v>2928705</v>
      </c>
      <c r="H23" s="14">
        <f t="shared" si="8"/>
        <v>0</v>
      </c>
      <c r="I23" s="14">
        <f t="shared" si="8"/>
        <v>2258913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78332679</v>
      </c>
      <c r="O23" s="35">
        <f t="shared" si="2"/>
        <v>1220.7626817523026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66</v>
      </c>
      <c r="M25" s="90"/>
      <c r="N25" s="90"/>
      <c r="O25" s="39">
        <v>64167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14833689</v>
      </c>
      <c r="E5" s="24">
        <f t="shared" si="0"/>
        <v>0</v>
      </c>
      <c r="F5" s="24">
        <f t="shared" si="0"/>
        <v>0</v>
      </c>
      <c r="G5" s="24">
        <f t="shared" si="0"/>
        <v>206374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15040063</v>
      </c>
      <c r="O5" s="30">
        <f t="shared" ref="O5:O21" si="2">(N5/O$23)</f>
        <v>253.60958788614596</v>
      </c>
      <c r="P5" s="6"/>
    </row>
    <row r="6" spans="1:133">
      <c r="A6" s="12"/>
      <c r="B6" s="42">
        <v>511</v>
      </c>
      <c r="C6" s="19" t="s">
        <v>19</v>
      </c>
      <c r="D6" s="43">
        <v>1062210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1062210</v>
      </c>
      <c r="O6" s="44">
        <f t="shared" si="2"/>
        <v>17.911270740590854</v>
      </c>
      <c r="P6" s="9"/>
    </row>
    <row r="7" spans="1:133">
      <c r="A7" s="12"/>
      <c r="B7" s="42">
        <v>512</v>
      </c>
      <c r="C7" s="19" t="s">
        <v>20</v>
      </c>
      <c r="D7" s="43">
        <v>1979906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1979906</v>
      </c>
      <c r="O7" s="44">
        <f t="shared" si="2"/>
        <v>33.385707540806692</v>
      </c>
      <c r="P7" s="9"/>
    </row>
    <row r="8" spans="1:133">
      <c r="A8" s="12"/>
      <c r="B8" s="42">
        <v>513</v>
      </c>
      <c r="C8" s="19" t="s">
        <v>21</v>
      </c>
      <c r="D8" s="43">
        <v>5522382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5522382</v>
      </c>
      <c r="O8" s="44">
        <f t="shared" si="2"/>
        <v>93.11989073249697</v>
      </c>
      <c r="P8" s="9"/>
    </row>
    <row r="9" spans="1:133">
      <c r="A9" s="12"/>
      <c r="B9" s="42">
        <v>514</v>
      </c>
      <c r="C9" s="19" t="s">
        <v>22</v>
      </c>
      <c r="D9" s="43">
        <v>1057985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1057985</v>
      </c>
      <c r="O9" s="44">
        <f t="shared" si="2"/>
        <v>17.840027654121137</v>
      </c>
      <c r="P9" s="9"/>
    </row>
    <row r="10" spans="1:133">
      <c r="A10" s="12"/>
      <c r="B10" s="42">
        <v>515</v>
      </c>
      <c r="C10" s="19" t="s">
        <v>23</v>
      </c>
      <c r="D10" s="43">
        <v>964477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964477</v>
      </c>
      <c r="O10" s="44">
        <f t="shared" si="2"/>
        <v>16.263270605692703</v>
      </c>
      <c r="P10" s="9"/>
    </row>
    <row r="11" spans="1:133">
      <c r="A11" s="12"/>
      <c r="B11" s="42">
        <v>519</v>
      </c>
      <c r="C11" s="19" t="s">
        <v>51</v>
      </c>
      <c r="D11" s="43">
        <v>4246729</v>
      </c>
      <c r="E11" s="43">
        <v>0</v>
      </c>
      <c r="F11" s="43">
        <v>0</v>
      </c>
      <c r="G11" s="43">
        <v>206374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4453103</v>
      </c>
      <c r="O11" s="44">
        <f t="shared" si="2"/>
        <v>75.089420612437607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24864679</v>
      </c>
      <c r="E12" s="29">
        <f t="shared" si="3"/>
        <v>154394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25019073</v>
      </c>
      <c r="O12" s="41">
        <f t="shared" si="2"/>
        <v>421.87833872925938</v>
      </c>
      <c r="P12" s="10"/>
    </row>
    <row r="13" spans="1:133">
      <c r="A13" s="12"/>
      <c r="B13" s="42">
        <v>521</v>
      </c>
      <c r="C13" s="19" t="s">
        <v>27</v>
      </c>
      <c r="D13" s="43">
        <v>19947302</v>
      </c>
      <c r="E13" s="43">
        <v>154394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20101696</v>
      </c>
      <c r="O13" s="44">
        <f t="shared" si="2"/>
        <v>338.96020504519089</v>
      </c>
      <c r="P13" s="9"/>
    </row>
    <row r="14" spans="1:133">
      <c r="A14" s="12"/>
      <c r="B14" s="42">
        <v>524</v>
      </c>
      <c r="C14" s="19" t="s">
        <v>28</v>
      </c>
      <c r="D14" s="43">
        <v>4917377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4917377</v>
      </c>
      <c r="O14" s="44">
        <f t="shared" si="2"/>
        <v>82.918133684068522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8184233</v>
      </c>
      <c r="E15" s="29">
        <f t="shared" si="4"/>
        <v>6737681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1878698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16800612</v>
      </c>
      <c r="O15" s="41">
        <f t="shared" si="2"/>
        <v>283.29643868878998</v>
      </c>
      <c r="P15" s="10"/>
    </row>
    <row r="16" spans="1:133">
      <c r="A16" s="12"/>
      <c r="B16" s="42">
        <v>541</v>
      </c>
      <c r="C16" s="19" t="s">
        <v>52</v>
      </c>
      <c r="D16" s="43">
        <v>8184233</v>
      </c>
      <c r="E16" s="43">
        <v>6737681</v>
      </c>
      <c r="F16" s="43">
        <v>0</v>
      </c>
      <c r="G16" s="43">
        <v>0</v>
      </c>
      <c r="H16" s="43">
        <v>0</v>
      </c>
      <c r="I16" s="43">
        <v>1878698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16800612</v>
      </c>
      <c r="O16" s="44">
        <f t="shared" si="2"/>
        <v>283.29643868878998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9910739</v>
      </c>
      <c r="E17" s="29">
        <f t="shared" si="5"/>
        <v>0</v>
      </c>
      <c r="F17" s="29">
        <f t="shared" si="5"/>
        <v>0</v>
      </c>
      <c r="G17" s="29">
        <f t="shared" si="5"/>
        <v>7992688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17903427</v>
      </c>
      <c r="O17" s="41">
        <f t="shared" si="2"/>
        <v>301.89240186159452</v>
      </c>
      <c r="P17" s="9"/>
    </row>
    <row r="18" spans="1:119">
      <c r="A18" s="12"/>
      <c r="B18" s="42">
        <v>572</v>
      </c>
      <c r="C18" s="19" t="s">
        <v>53</v>
      </c>
      <c r="D18" s="43">
        <v>9910739</v>
      </c>
      <c r="E18" s="43">
        <v>0</v>
      </c>
      <c r="F18" s="43">
        <v>0</v>
      </c>
      <c r="G18" s="43">
        <v>7992688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17903427</v>
      </c>
      <c r="O18" s="44">
        <f t="shared" si="2"/>
        <v>301.89240186159452</v>
      </c>
      <c r="P18" s="9"/>
    </row>
    <row r="19" spans="1:119" ht="15.75">
      <c r="A19" s="26" t="s">
        <v>62</v>
      </c>
      <c r="B19" s="27"/>
      <c r="C19" s="28"/>
      <c r="D19" s="29">
        <f t="shared" ref="D19:M19" si="6">SUM(D20:D20)</f>
        <v>400000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400000</v>
      </c>
      <c r="O19" s="41">
        <f t="shared" si="2"/>
        <v>6.7449075947659516</v>
      </c>
      <c r="P19" s="9"/>
    </row>
    <row r="20" spans="1:119" ht="15.75" thickBot="1">
      <c r="A20" s="12"/>
      <c r="B20" s="42">
        <v>581</v>
      </c>
      <c r="C20" s="19" t="s">
        <v>63</v>
      </c>
      <c r="D20" s="43">
        <v>400000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400000</v>
      </c>
      <c r="O20" s="44">
        <f t="shared" si="2"/>
        <v>6.7449075947659516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58193340</v>
      </c>
      <c r="E21" s="14">
        <f t="shared" ref="E21:M21" si="7">SUM(E5,E12,E15,E17,E19)</f>
        <v>6892075</v>
      </c>
      <c r="F21" s="14">
        <f t="shared" si="7"/>
        <v>0</v>
      </c>
      <c r="G21" s="14">
        <f t="shared" si="7"/>
        <v>8199062</v>
      </c>
      <c r="H21" s="14">
        <f t="shared" si="7"/>
        <v>0</v>
      </c>
      <c r="I21" s="14">
        <f t="shared" si="7"/>
        <v>1878698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75163175</v>
      </c>
      <c r="O21" s="35">
        <f t="shared" si="2"/>
        <v>1267.4216747605558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64</v>
      </c>
      <c r="M23" s="90"/>
      <c r="N23" s="90"/>
      <c r="O23" s="39">
        <v>59304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13958473</v>
      </c>
      <c r="E5" s="24">
        <f t="shared" si="0"/>
        <v>0</v>
      </c>
      <c r="F5" s="24">
        <f t="shared" si="0"/>
        <v>0</v>
      </c>
      <c r="G5" s="24">
        <f t="shared" si="0"/>
        <v>87463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14045936</v>
      </c>
      <c r="O5" s="30">
        <f t="shared" ref="O5:O19" si="2">(N5/O$21)</f>
        <v>252.35242544017248</v>
      </c>
      <c r="P5" s="6"/>
    </row>
    <row r="6" spans="1:133">
      <c r="A6" s="12"/>
      <c r="B6" s="42">
        <v>511</v>
      </c>
      <c r="C6" s="19" t="s">
        <v>19</v>
      </c>
      <c r="D6" s="43">
        <v>995644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995644</v>
      </c>
      <c r="O6" s="44">
        <f t="shared" si="2"/>
        <v>17.887962630255121</v>
      </c>
      <c r="P6" s="9"/>
    </row>
    <row r="7" spans="1:133">
      <c r="A7" s="12"/>
      <c r="B7" s="42">
        <v>512</v>
      </c>
      <c r="C7" s="19" t="s">
        <v>20</v>
      </c>
      <c r="D7" s="43">
        <v>2073819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2073819</v>
      </c>
      <c r="O7" s="44">
        <f t="shared" si="2"/>
        <v>37.258695652173913</v>
      </c>
      <c r="P7" s="9"/>
    </row>
    <row r="8" spans="1:133">
      <c r="A8" s="12"/>
      <c r="B8" s="42">
        <v>513</v>
      </c>
      <c r="C8" s="19" t="s">
        <v>21</v>
      </c>
      <c r="D8" s="43">
        <v>3840769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3840769</v>
      </c>
      <c r="O8" s="44">
        <f t="shared" si="2"/>
        <v>69.004114265181457</v>
      </c>
      <c r="P8" s="9"/>
    </row>
    <row r="9" spans="1:133">
      <c r="A9" s="12"/>
      <c r="B9" s="42">
        <v>514</v>
      </c>
      <c r="C9" s="19" t="s">
        <v>22</v>
      </c>
      <c r="D9" s="43">
        <v>644871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644871</v>
      </c>
      <c r="O9" s="44">
        <f t="shared" si="2"/>
        <v>11.58589651455264</v>
      </c>
      <c r="P9" s="9"/>
    </row>
    <row r="10" spans="1:133">
      <c r="A10" s="12"/>
      <c r="B10" s="42">
        <v>515</v>
      </c>
      <c r="C10" s="19" t="s">
        <v>23</v>
      </c>
      <c r="D10" s="43">
        <v>851650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851650</v>
      </c>
      <c r="O10" s="44">
        <f t="shared" si="2"/>
        <v>15.30093424362199</v>
      </c>
      <c r="P10" s="9"/>
    </row>
    <row r="11" spans="1:133">
      <c r="A11" s="12"/>
      <c r="B11" s="42">
        <v>519</v>
      </c>
      <c r="C11" s="19" t="s">
        <v>51</v>
      </c>
      <c r="D11" s="43">
        <v>5551720</v>
      </c>
      <c r="E11" s="43">
        <v>0</v>
      </c>
      <c r="F11" s="43">
        <v>0</v>
      </c>
      <c r="G11" s="43">
        <v>87463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5639183</v>
      </c>
      <c r="O11" s="44">
        <f t="shared" si="2"/>
        <v>101.31482213438736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19815238</v>
      </c>
      <c r="E12" s="29">
        <f t="shared" si="3"/>
        <v>16110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19831348</v>
      </c>
      <c r="O12" s="41">
        <f t="shared" si="2"/>
        <v>356.29443047071504</v>
      </c>
      <c r="P12" s="10"/>
    </row>
    <row r="13" spans="1:133">
      <c r="A13" s="12"/>
      <c r="B13" s="42">
        <v>521</v>
      </c>
      <c r="C13" s="19" t="s">
        <v>27</v>
      </c>
      <c r="D13" s="43">
        <v>15313305</v>
      </c>
      <c r="E13" s="43">
        <v>16110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15329415</v>
      </c>
      <c r="O13" s="44">
        <f t="shared" si="2"/>
        <v>275.41169601149841</v>
      </c>
      <c r="P13" s="9"/>
    </row>
    <row r="14" spans="1:133">
      <c r="A14" s="12"/>
      <c r="B14" s="42">
        <v>524</v>
      </c>
      <c r="C14" s="19" t="s">
        <v>28</v>
      </c>
      <c r="D14" s="43">
        <v>4501933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4501933</v>
      </c>
      <c r="O14" s="44">
        <f t="shared" si="2"/>
        <v>80.882734459216678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5050581</v>
      </c>
      <c r="E15" s="29">
        <f t="shared" si="4"/>
        <v>5088519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2435450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12574550</v>
      </c>
      <c r="O15" s="41">
        <f t="shared" si="2"/>
        <v>225.91717570966583</v>
      </c>
      <c r="P15" s="10"/>
    </row>
    <row r="16" spans="1:133">
      <c r="A16" s="12"/>
      <c r="B16" s="42">
        <v>541</v>
      </c>
      <c r="C16" s="19" t="s">
        <v>52</v>
      </c>
      <c r="D16" s="43">
        <v>5050581</v>
      </c>
      <c r="E16" s="43">
        <v>5088519</v>
      </c>
      <c r="F16" s="43">
        <v>0</v>
      </c>
      <c r="G16" s="43">
        <v>0</v>
      </c>
      <c r="H16" s="43">
        <v>0</v>
      </c>
      <c r="I16" s="43">
        <v>2435450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12574550</v>
      </c>
      <c r="O16" s="44">
        <f t="shared" si="2"/>
        <v>225.91717570966583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8880494</v>
      </c>
      <c r="E17" s="29">
        <f t="shared" si="5"/>
        <v>894866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9775360</v>
      </c>
      <c r="O17" s="41">
        <f t="shared" si="2"/>
        <v>175.62630255120374</v>
      </c>
      <c r="P17" s="9"/>
    </row>
    <row r="18" spans="1:119" ht="15.75" thickBot="1">
      <c r="A18" s="12"/>
      <c r="B18" s="42">
        <v>572</v>
      </c>
      <c r="C18" s="19" t="s">
        <v>53</v>
      </c>
      <c r="D18" s="43">
        <v>8880494</v>
      </c>
      <c r="E18" s="43">
        <v>894866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9775360</v>
      </c>
      <c r="O18" s="44">
        <f t="shared" si="2"/>
        <v>175.62630255120374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47704786</v>
      </c>
      <c r="E19" s="14">
        <f t="shared" ref="E19:M19" si="6">SUM(E5,E12,E15,E17)</f>
        <v>5999495</v>
      </c>
      <c r="F19" s="14">
        <f t="shared" si="6"/>
        <v>0</v>
      </c>
      <c r="G19" s="14">
        <f t="shared" si="6"/>
        <v>87463</v>
      </c>
      <c r="H19" s="14">
        <f t="shared" si="6"/>
        <v>0</v>
      </c>
      <c r="I19" s="14">
        <f t="shared" si="6"/>
        <v>2435450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56227194</v>
      </c>
      <c r="O19" s="35">
        <f t="shared" si="2"/>
        <v>1010.1903341717571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59</v>
      </c>
      <c r="M21" s="90"/>
      <c r="N21" s="90"/>
      <c r="O21" s="39">
        <v>55660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10024794</v>
      </c>
      <c r="E5" s="56">
        <f t="shared" si="0"/>
        <v>0</v>
      </c>
      <c r="F5" s="56">
        <f t="shared" si="0"/>
        <v>0</v>
      </c>
      <c r="G5" s="56">
        <f t="shared" si="0"/>
        <v>153564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10178358</v>
      </c>
      <c r="O5" s="58">
        <f t="shared" ref="O5:O19" si="2">(N5/O$21)</f>
        <v>192.44754107659438</v>
      </c>
      <c r="P5" s="59"/>
    </row>
    <row r="6" spans="1:133">
      <c r="A6" s="61"/>
      <c r="B6" s="62">
        <v>511</v>
      </c>
      <c r="C6" s="63" t="s">
        <v>19</v>
      </c>
      <c r="D6" s="64">
        <v>908114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908114</v>
      </c>
      <c r="O6" s="65">
        <f t="shared" si="2"/>
        <v>17.170186617255006</v>
      </c>
      <c r="P6" s="66"/>
    </row>
    <row r="7" spans="1:133">
      <c r="A7" s="61"/>
      <c r="B7" s="62">
        <v>512</v>
      </c>
      <c r="C7" s="63" t="s">
        <v>20</v>
      </c>
      <c r="D7" s="64">
        <v>1197370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1197370</v>
      </c>
      <c r="O7" s="65">
        <f t="shared" si="2"/>
        <v>22.639301177938702</v>
      </c>
      <c r="P7" s="66"/>
    </row>
    <row r="8" spans="1:133">
      <c r="A8" s="61"/>
      <c r="B8" s="62">
        <v>513</v>
      </c>
      <c r="C8" s="63" t="s">
        <v>21</v>
      </c>
      <c r="D8" s="64">
        <v>2783995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2783995</v>
      </c>
      <c r="O8" s="65">
        <f t="shared" si="2"/>
        <v>52.63845033939004</v>
      </c>
      <c r="P8" s="66"/>
    </row>
    <row r="9" spans="1:133">
      <c r="A9" s="61"/>
      <c r="B9" s="62">
        <v>514</v>
      </c>
      <c r="C9" s="63" t="s">
        <v>22</v>
      </c>
      <c r="D9" s="64">
        <v>656055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656055</v>
      </c>
      <c r="O9" s="65">
        <f t="shared" si="2"/>
        <v>12.404375200892435</v>
      </c>
      <c r="P9" s="66"/>
    </row>
    <row r="10" spans="1:133">
      <c r="A10" s="61"/>
      <c r="B10" s="62">
        <v>515</v>
      </c>
      <c r="C10" s="63" t="s">
        <v>23</v>
      </c>
      <c r="D10" s="64">
        <v>740461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740461</v>
      </c>
      <c r="O10" s="65">
        <f t="shared" si="2"/>
        <v>14.000283612849552</v>
      </c>
      <c r="P10" s="66"/>
    </row>
    <row r="11" spans="1:133">
      <c r="A11" s="61"/>
      <c r="B11" s="62">
        <v>519</v>
      </c>
      <c r="C11" s="63" t="s">
        <v>51</v>
      </c>
      <c r="D11" s="64">
        <v>3738799</v>
      </c>
      <c r="E11" s="64">
        <v>0</v>
      </c>
      <c r="F11" s="64">
        <v>0</v>
      </c>
      <c r="G11" s="64">
        <v>153564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3892363</v>
      </c>
      <c r="O11" s="65">
        <f t="shared" si="2"/>
        <v>73.594944128268637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SUM(D13:D14)</f>
        <v>17569916</v>
      </c>
      <c r="E12" s="70">
        <f t="shared" si="3"/>
        <v>171174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17741090</v>
      </c>
      <c r="O12" s="72">
        <f t="shared" si="2"/>
        <v>335.44007260488951</v>
      </c>
      <c r="P12" s="73"/>
    </row>
    <row r="13" spans="1:133">
      <c r="A13" s="61"/>
      <c r="B13" s="62">
        <v>521</v>
      </c>
      <c r="C13" s="63" t="s">
        <v>27</v>
      </c>
      <c r="D13" s="64">
        <v>13765159</v>
      </c>
      <c r="E13" s="64">
        <v>171174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13936333</v>
      </c>
      <c r="O13" s="65">
        <f t="shared" si="2"/>
        <v>263.50154096314924</v>
      </c>
      <c r="P13" s="66"/>
    </row>
    <row r="14" spans="1:133">
      <c r="A14" s="61"/>
      <c r="B14" s="62">
        <v>524</v>
      </c>
      <c r="C14" s="63" t="s">
        <v>28</v>
      </c>
      <c r="D14" s="64">
        <v>3804757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3804757</v>
      </c>
      <c r="O14" s="65">
        <f t="shared" si="2"/>
        <v>71.938531641740255</v>
      </c>
      <c r="P14" s="66"/>
    </row>
    <row r="15" spans="1:133" ht="15.75">
      <c r="A15" s="67" t="s">
        <v>31</v>
      </c>
      <c r="B15" s="68"/>
      <c r="C15" s="69"/>
      <c r="D15" s="70">
        <f t="shared" ref="D15:M15" si="4">SUM(D16:D16)</f>
        <v>2474517</v>
      </c>
      <c r="E15" s="70">
        <f t="shared" si="4"/>
        <v>5006535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1802864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1"/>
        <v>9283916</v>
      </c>
      <c r="O15" s="72">
        <f t="shared" si="2"/>
        <v>175.53585811794514</v>
      </c>
      <c r="P15" s="73"/>
    </row>
    <row r="16" spans="1:133">
      <c r="A16" s="61"/>
      <c r="B16" s="62">
        <v>541</v>
      </c>
      <c r="C16" s="63" t="s">
        <v>52</v>
      </c>
      <c r="D16" s="64">
        <v>2474517</v>
      </c>
      <c r="E16" s="64">
        <v>5006535</v>
      </c>
      <c r="F16" s="64">
        <v>0</v>
      </c>
      <c r="G16" s="64">
        <v>0</v>
      </c>
      <c r="H16" s="64">
        <v>0</v>
      </c>
      <c r="I16" s="64">
        <v>1802864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9283916</v>
      </c>
      <c r="O16" s="65">
        <f t="shared" si="2"/>
        <v>175.53585811794514</v>
      </c>
      <c r="P16" s="66"/>
    </row>
    <row r="17" spans="1:119" ht="15.75">
      <c r="A17" s="67" t="s">
        <v>33</v>
      </c>
      <c r="B17" s="68"/>
      <c r="C17" s="69"/>
      <c r="D17" s="70">
        <f t="shared" ref="D17:M17" si="5">SUM(D18:D18)</f>
        <v>3381928</v>
      </c>
      <c r="E17" s="70">
        <f t="shared" si="5"/>
        <v>536861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3918789</v>
      </c>
      <c r="O17" s="72">
        <f t="shared" si="2"/>
        <v>74.094594339087521</v>
      </c>
      <c r="P17" s="66"/>
    </row>
    <row r="18" spans="1:119" ht="15.75" thickBot="1">
      <c r="A18" s="61"/>
      <c r="B18" s="62">
        <v>572</v>
      </c>
      <c r="C18" s="63" t="s">
        <v>53</v>
      </c>
      <c r="D18" s="64">
        <v>3381928</v>
      </c>
      <c r="E18" s="64">
        <v>536861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3918789</v>
      </c>
      <c r="O18" s="65">
        <f t="shared" si="2"/>
        <v>74.094594339087521</v>
      </c>
      <c r="P18" s="66"/>
    </row>
    <row r="19" spans="1:119" ht="16.5" thickBot="1">
      <c r="A19" s="74" t="s">
        <v>10</v>
      </c>
      <c r="B19" s="75"/>
      <c r="C19" s="76"/>
      <c r="D19" s="77">
        <f>SUM(D5,D12,D15,D17)</f>
        <v>33451155</v>
      </c>
      <c r="E19" s="77">
        <f t="shared" ref="E19:M19" si="6">SUM(E5,E12,E15,E17)</f>
        <v>5714570</v>
      </c>
      <c r="F19" s="77">
        <f t="shared" si="6"/>
        <v>0</v>
      </c>
      <c r="G19" s="77">
        <f t="shared" si="6"/>
        <v>153564</v>
      </c>
      <c r="H19" s="77">
        <f t="shared" si="6"/>
        <v>0</v>
      </c>
      <c r="I19" s="77">
        <f t="shared" si="6"/>
        <v>1802864</v>
      </c>
      <c r="J19" s="77">
        <f t="shared" si="6"/>
        <v>0</v>
      </c>
      <c r="K19" s="77">
        <f t="shared" si="6"/>
        <v>0</v>
      </c>
      <c r="L19" s="77">
        <f t="shared" si="6"/>
        <v>0</v>
      </c>
      <c r="M19" s="77">
        <f t="shared" si="6"/>
        <v>0</v>
      </c>
      <c r="N19" s="77">
        <f t="shared" si="1"/>
        <v>41122153</v>
      </c>
      <c r="O19" s="78">
        <f t="shared" si="2"/>
        <v>777.51806613851647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54</v>
      </c>
      <c r="M21" s="114"/>
      <c r="N21" s="114"/>
      <c r="O21" s="88">
        <v>52889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41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2023-11-06T19:13:30Z</cp:lastPrinted>
  <dcterms:created xsi:type="dcterms:W3CDTF">2000-08-31T21:26:31Z</dcterms:created>
  <dcterms:modified xsi:type="dcterms:W3CDTF">2023-11-06T19:13:33Z</dcterms:modified>
</cp:coreProperties>
</file>