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'2008'!$A$1:$O$25</definedName>
    <definedName name="_xlnm.Print_Area" localSheetId="13">'2009'!$A$1:$O$26</definedName>
    <definedName name="_xlnm.Print_Area" localSheetId="12">'2010'!$A$1:$O$23</definedName>
    <definedName name="_xlnm.Print_Area" localSheetId="11">'2011'!$A$1:$O$21</definedName>
    <definedName name="_xlnm.Print_Area" localSheetId="10">'2012'!$A$1:$O$21</definedName>
    <definedName name="_xlnm.Print_Area" localSheetId="9">'2013'!$A$1:$O$21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'2017'!$A$1:$O$23</definedName>
    <definedName name="_xlnm.Print_Area" localSheetId="4">'2018'!$A$1:$O$23</definedName>
    <definedName name="_xlnm.Print_Area" localSheetId="3">'2019'!$A$1:$O$23</definedName>
    <definedName name="_xlnm.Print_Area" localSheetId="2">'2020'!$A$1:$O$22</definedName>
    <definedName name="_xlnm.Print_Area" localSheetId="1">'2021'!$A$1:$P$22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6" i="48"/>
  <c r="P6" i="48" s="1"/>
  <c r="O18" i="48" l="1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2" i="48"/>
  <c r="P12" i="48" s="1"/>
  <c r="O5" i="48"/>
  <c r="P5" i="48" s="1"/>
  <c r="M18" i="47"/>
  <c r="N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/>
  <c r="O14" i="47"/>
  <c r="P14" i="47" s="1"/>
  <c r="O13" i="47"/>
  <c r="P13" i="47" s="1"/>
  <c r="N12" i="47"/>
  <c r="M12" i="47"/>
  <c r="L12" i="47"/>
  <c r="K12" i="47"/>
  <c r="J12" i="47"/>
  <c r="I12" i="47"/>
  <c r="O12" i="47" s="1"/>
  <c r="P12" i="47" s="1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 s="1"/>
  <c r="O7" i="47"/>
  <c r="P7" i="47" s="1"/>
  <c r="O6" i="47"/>
  <c r="P6" i="47" s="1"/>
  <c r="N5" i="47"/>
  <c r="M5" i="47"/>
  <c r="L5" i="47"/>
  <c r="L18" i="47" s="1"/>
  <c r="K5" i="47"/>
  <c r="K18" i="47" s="1"/>
  <c r="J5" i="47"/>
  <c r="J18" i="47" s="1"/>
  <c r="I5" i="47"/>
  <c r="I18" i="47" s="1"/>
  <c r="H5" i="47"/>
  <c r="H18" i="47" s="1"/>
  <c r="G5" i="47"/>
  <c r="G18" i="47" s="1"/>
  <c r="F5" i="47"/>
  <c r="F18" i="47" s="1"/>
  <c r="E5" i="47"/>
  <c r="E18" i="47" s="1"/>
  <c r="D5" i="47"/>
  <c r="K18" i="46"/>
  <c r="L18" i="46"/>
  <c r="N17" i="46"/>
  <c r="O17" i="46" s="1"/>
  <c r="M16" i="46"/>
  <c r="L16" i="46"/>
  <c r="K16" i="46"/>
  <c r="J16" i="46"/>
  <c r="I16" i="46"/>
  <c r="H16" i="46"/>
  <c r="G16" i="46"/>
  <c r="F16" i="46"/>
  <c r="N16" i="46" s="1"/>
  <c r="O16" i="46" s="1"/>
  <c r="E16" i="46"/>
  <c r="D16" i="46"/>
  <c r="N15" i="46"/>
  <c r="O15" i="46" s="1"/>
  <c r="N14" i="46"/>
  <c r="O14" i="46" s="1"/>
  <c r="N13" i="46"/>
  <c r="O13" i="46"/>
  <c r="M12" i="46"/>
  <c r="L12" i="46"/>
  <c r="K12" i="46"/>
  <c r="J12" i="46"/>
  <c r="J18" i="46" s="1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 s="1"/>
  <c r="N7" i="46"/>
  <c r="O7" i="46" s="1"/>
  <c r="N6" i="46"/>
  <c r="O6" i="46" s="1"/>
  <c r="M5" i="46"/>
  <c r="M18" i="46" s="1"/>
  <c r="L5" i="46"/>
  <c r="K5" i="46"/>
  <c r="J5" i="46"/>
  <c r="I5" i="46"/>
  <c r="I18" i="46" s="1"/>
  <c r="H5" i="46"/>
  <c r="H18" i="46" s="1"/>
  <c r="G5" i="46"/>
  <c r="G18" i="46" s="1"/>
  <c r="F5" i="46"/>
  <c r="F18" i="46" s="1"/>
  <c r="E5" i="46"/>
  <c r="E18" i="46" s="1"/>
  <c r="D5" i="46"/>
  <c r="D18" i="46" s="1"/>
  <c r="N18" i="46" s="1"/>
  <c r="O18" i="46" s="1"/>
  <c r="K19" i="45"/>
  <c r="L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M10" i="45"/>
  <c r="L10" i="45"/>
  <c r="K10" i="45"/>
  <c r="J10" i="45"/>
  <c r="J19" i="45" s="1"/>
  <c r="I10" i="45"/>
  <c r="I19" i="45" s="1"/>
  <c r="H10" i="45"/>
  <c r="N10" i="45" s="1"/>
  <c r="O10" i="45" s="1"/>
  <c r="G10" i="45"/>
  <c r="F10" i="45"/>
  <c r="E10" i="45"/>
  <c r="D10" i="45"/>
  <c r="N9" i="45"/>
  <c r="O9" i="45" s="1"/>
  <c r="N8" i="45"/>
  <c r="O8" i="45"/>
  <c r="N7" i="45"/>
  <c r="O7" i="45"/>
  <c r="N6" i="45"/>
  <c r="O6" i="45"/>
  <c r="M5" i="45"/>
  <c r="M19" i="45" s="1"/>
  <c r="L5" i="45"/>
  <c r="K5" i="45"/>
  <c r="J5" i="45"/>
  <c r="I5" i="45"/>
  <c r="H5" i="45"/>
  <c r="G5" i="45"/>
  <c r="G19" i="45" s="1"/>
  <c r="F5" i="45"/>
  <c r="F19" i="45" s="1"/>
  <c r="E5" i="45"/>
  <c r="E19" i="45" s="1"/>
  <c r="D5" i="45"/>
  <c r="N5" i="45" s="1"/>
  <c r="O5" i="45" s="1"/>
  <c r="E19" i="44"/>
  <c r="F19" i="44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 s="1"/>
  <c r="N7" i="44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I19" i="44" s="1"/>
  <c r="H5" i="44"/>
  <c r="N5" i="44" s="1"/>
  <c r="O5" i="44" s="1"/>
  <c r="G5" i="44"/>
  <c r="G19" i="44" s="1"/>
  <c r="F5" i="44"/>
  <c r="E5" i="44"/>
  <c r="D5" i="44"/>
  <c r="D19" i="44" s="1"/>
  <c r="K19" i="43"/>
  <c r="L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M10" i="43"/>
  <c r="L10" i="43"/>
  <c r="K10" i="43"/>
  <c r="J10" i="43"/>
  <c r="J19" i="43" s="1"/>
  <c r="I10" i="43"/>
  <c r="H10" i="43"/>
  <c r="N10" i="43" s="1"/>
  <c r="O10" i="43" s="1"/>
  <c r="G10" i="43"/>
  <c r="F10" i="43"/>
  <c r="E10" i="43"/>
  <c r="D10" i="43"/>
  <c r="N9" i="43"/>
  <c r="O9" i="43" s="1"/>
  <c r="N8" i="43"/>
  <c r="O8" i="43" s="1"/>
  <c r="N7" i="43"/>
  <c r="O7" i="43"/>
  <c r="N6" i="43"/>
  <c r="O6" i="43"/>
  <c r="M5" i="43"/>
  <c r="M19" i="43" s="1"/>
  <c r="L5" i="43"/>
  <c r="K5" i="43"/>
  <c r="J5" i="43"/>
  <c r="I5" i="43"/>
  <c r="I19" i="43" s="1"/>
  <c r="H5" i="43"/>
  <c r="H19" i="43" s="1"/>
  <c r="G5" i="43"/>
  <c r="G19" i="43" s="1"/>
  <c r="F5" i="43"/>
  <c r="F19" i="43" s="1"/>
  <c r="E5" i="43"/>
  <c r="E19" i="43" s="1"/>
  <c r="D5" i="43"/>
  <c r="N5" i="43" s="1"/>
  <c r="O5" i="43" s="1"/>
  <c r="E19" i="42"/>
  <c r="F19" i="42"/>
  <c r="N18" i="42"/>
  <c r="O18" i="42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/>
  <c r="M5" i="42"/>
  <c r="M19" i="42" s="1"/>
  <c r="L5" i="42"/>
  <c r="L19" i="42" s="1"/>
  <c r="K5" i="42"/>
  <c r="K19" i="42" s="1"/>
  <c r="J5" i="42"/>
  <c r="J19" i="42" s="1"/>
  <c r="I5" i="42"/>
  <c r="I19" i="42" s="1"/>
  <c r="H5" i="42"/>
  <c r="N5" i="42" s="1"/>
  <c r="O5" i="42" s="1"/>
  <c r="G5" i="42"/>
  <c r="G19" i="42" s="1"/>
  <c r="F5" i="42"/>
  <c r="E5" i="42"/>
  <c r="D5" i="42"/>
  <c r="D19" i="42" s="1"/>
  <c r="K19" i="41"/>
  <c r="L19" i="4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 s="1"/>
  <c r="M10" i="41"/>
  <c r="L10" i="41"/>
  <c r="K10" i="41"/>
  <c r="J10" i="41"/>
  <c r="J19" i="41" s="1"/>
  <c r="I10" i="41"/>
  <c r="H10" i="41"/>
  <c r="N10" i="41" s="1"/>
  <c r="O10" i="41" s="1"/>
  <c r="G10" i="41"/>
  <c r="F10" i="41"/>
  <c r="E10" i="41"/>
  <c r="D10" i="41"/>
  <c r="N9" i="41"/>
  <c r="O9" i="41" s="1"/>
  <c r="N8" i="41"/>
  <c r="O8" i="41" s="1"/>
  <c r="N7" i="41"/>
  <c r="O7" i="41"/>
  <c r="N6" i="41"/>
  <c r="O6" i="41"/>
  <c r="M5" i="41"/>
  <c r="M19" i="41" s="1"/>
  <c r="L5" i="41"/>
  <c r="K5" i="41"/>
  <c r="J5" i="4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N19" i="41" s="1"/>
  <c r="O19" i="41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D20" i="40" s="1"/>
  <c r="N20" i="40" s="1"/>
  <c r="O20" i="40" s="1"/>
  <c r="N13" i="40"/>
  <c r="O13" i="40" s="1"/>
  <c r="N12" i="40"/>
  <c r="O12" i="40" s="1"/>
  <c r="N11" i="40"/>
  <c r="O11" i="40" s="1"/>
  <c r="M10" i="40"/>
  <c r="L10" i="40"/>
  <c r="K10" i="40"/>
  <c r="J10" i="40"/>
  <c r="J20" i="40" s="1"/>
  <c r="I10" i="40"/>
  <c r="I20" i="40" s="1"/>
  <c r="H10" i="40"/>
  <c r="G10" i="40"/>
  <c r="F10" i="40"/>
  <c r="E10" i="40"/>
  <c r="D10" i="40"/>
  <c r="N10" i="40" s="1"/>
  <c r="O10" i="40" s="1"/>
  <c r="N9" i="40"/>
  <c r="O9" i="40" s="1"/>
  <c r="N8" i="40"/>
  <c r="O8" i="40" s="1"/>
  <c r="N7" i="40"/>
  <c r="O7" i="40"/>
  <c r="N6" i="40"/>
  <c r="O6" i="40" s="1"/>
  <c r="M5" i="40"/>
  <c r="M20" i="40" s="1"/>
  <c r="L5" i="40"/>
  <c r="L20" i="40" s="1"/>
  <c r="K5" i="40"/>
  <c r="K20" i="40" s="1"/>
  <c r="J5" i="40"/>
  <c r="I5" i="40"/>
  <c r="H5" i="40"/>
  <c r="N5" i="40" s="1"/>
  <c r="O5" i="40" s="1"/>
  <c r="H20" i="40"/>
  <c r="G5" i="40"/>
  <c r="F5" i="40"/>
  <c r="F20" i="40" s="1"/>
  <c r="E5" i="40"/>
  <c r="E20" i="40" s="1"/>
  <c r="D5" i="40"/>
  <c r="N18" i="39"/>
  <c r="O18" i="39" s="1"/>
  <c r="M17" i="39"/>
  <c r="L17" i="39"/>
  <c r="K17" i="39"/>
  <c r="N17" i="39" s="1"/>
  <c r="O17" i="39" s="1"/>
  <c r="J17" i="39"/>
  <c r="I17" i="39"/>
  <c r="H17" i="39"/>
  <c r="G17" i="39"/>
  <c r="F17" i="39"/>
  <c r="E17" i="39"/>
  <c r="D17" i="39"/>
  <c r="N16" i="39"/>
  <c r="O16" i="39" s="1"/>
  <c r="M15" i="39"/>
  <c r="L15" i="39"/>
  <c r="K15" i="39"/>
  <c r="N15" i="39" s="1"/>
  <c r="O15" i="39" s="1"/>
  <c r="J15" i="39"/>
  <c r="I15" i="39"/>
  <c r="H15" i="39"/>
  <c r="G15" i="39"/>
  <c r="F15" i="39"/>
  <c r="E15" i="39"/>
  <c r="D15" i="39"/>
  <c r="N14" i="39"/>
  <c r="O14" i="39" s="1"/>
  <c r="M13" i="39"/>
  <c r="L13" i="39"/>
  <c r="K13" i="39"/>
  <c r="K19" i="39" s="1"/>
  <c r="J13" i="39"/>
  <c r="I13" i="39"/>
  <c r="H13" i="39"/>
  <c r="G13" i="39"/>
  <c r="F13" i="39"/>
  <c r="E13" i="39"/>
  <c r="D13" i="39"/>
  <c r="N13" i="39" s="1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E19" i="39" s="1"/>
  <c r="D10" i="39"/>
  <c r="D19" i="39" s="1"/>
  <c r="N9" i="39"/>
  <c r="O9" i="39"/>
  <c r="N8" i="39"/>
  <c r="O8" i="39" s="1"/>
  <c r="N7" i="39"/>
  <c r="O7" i="39" s="1"/>
  <c r="N6" i="39"/>
  <c r="O6" i="39" s="1"/>
  <c r="M5" i="39"/>
  <c r="M19" i="39"/>
  <c r="L5" i="39"/>
  <c r="L19" i="39"/>
  <c r="K5" i="39"/>
  <c r="J5" i="39"/>
  <c r="J19" i="39"/>
  <c r="I5" i="39"/>
  <c r="I19" i="39"/>
  <c r="H5" i="39"/>
  <c r="H19" i="39"/>
  <c r="G5" i="39"/>
  <c r="G19" i="39"/>
  <c r="F5" i="39"/>
  <c r="N5" i="39" s="1"/>
  <c r="O5" i="39" s="1"/>
  <c r="F19" i="39"/>
  <c r="E5" i="39"/>
  <c r="D5" i="39"/>
  <c r="N16" i="38"/>
  <c r="O16" i="38" s="1"/>
  <c r="M15" i="38"/>
  <c r="L15" i="38"/>
  <c r="K15" i="38"/>
  <c r="J15" i="38"/>
  <c r="I15" i="38"/>
  <c r="H15" i="38"/>
  <c r="N15" i="38" s="1"/>
  <c r="O15" i="38" s="1"/>
  <c r="G15" i="38"/>
  <c r="F15" i="38"/>
  <c r="E15" i="38"/>
  <c r="D15" i="38"/>
  <c r="N14" i="38"/>
  <c r="O14" i="38" s="1"/>
  <c r="M13" i="38"/>
  <c r="L13" i="38"/>
  <c r="K13" i="38"/>
  <c r="J13" i="38"/>
  <c r="N13" i="38" s="1"/>
  <c r="O13" i="38" s="1"/>
  <c r="I13" i="38"/>
  <c r="H13" i="38"/>
  <c r="G13" i="38"/>
  <c r="F13" i="38"/>
  <c r="E13" i="38"/>
  <c r="D13" i="38"/>
  <c r="N12" i="38"/>
  <c r="O12" i="38" s="1"/>
  <c r="N11" i="38"/>
  <c r="O11" i="38"/>
  <c r="M10" i="38"/>
  <c r="M17" i="38" s="1"/>
  <c r="L10" i="38"/>
  <c r="K10" i="38"/>
  <c r="J10" i="38"/>
  <c r="I10" i="38"/>
  <c r="H10" i="38"/>
  <c r="G10" i="38"/>
  <c r="F10" i="38"/>
  <c r="E10" i="38"/>
  <c r="D10" i="38"/>
  <c r="N9" i="38"/>
  <c r="O9" i="38"/>
  <c r="N8" i="38"/>
  <c r="O8" i="38"/>
  <c r="N7" i="38"/>
  <c r="O7" i="38" s="1"/>
  <c r="N6" i="38"/>
  <c r="O6" i="38" s="1"/>
  <c r="M5" i="38"/>
  <c r="L5" i="38"/>
  <c r="L17" i="38"/>
  <c r="K5" i="38"/>
  <c r="K17" i="38" s="1"/>
  <c r="J5" i="38"/>
  <c r="J17" i="38" s="1"/>
  <c r="I5" i="38"/>
  <c r="I17" i="38" s="1"/>
  <c r="H5" i="38"/>
  <c r="H17" i="38" s="1"/>
  <c r="G5" i="38"/>
  <c r="G17" i="38" s="1"/>
  <c r="F5" i="38"/>
  <c r="F17" i="38"/>
  <c r="E5" i="38"/>
  <c r="E17" i="38" s="1"/>
  <c r="D5" i="38"/>
  <c r="N5" i="38" s="1"/>
  <c r="O5" i="38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E21" i="37" s="1"/>
  <c r="D17" i="37"/>
  <c r="N17" i="37" s="1"/>
  <c r="O17" i="37" s="1"/>
  <c r="N16" i="37"/>
  <c r="O16" i="37" s="1"/>
  <c r="M15" i="37"/>
  <c r="L15" i="37"/>
  <c r="K15" i="37"/>
  <c r="J15" i="37"/>
  <c r="I15" i="37"/>
  <c r="H15" i="37"/>
  <c r="G15" i="37"/>
  <c r="G21" i="37" s="1"/>
  <c r="N15" i="37"/>
  <c r="O15" i="37" s="1"/>
  <c r="F15" i="37"/>
  <c r="E15" i="37"/>
  <c r="D15" i="37"/>
  <c r="N14" i="37"/>
  <c r="O14" i="37" s="1"/>
  <c r="N13" i="37"/>
  <c r="O13" i="37" s="1"/>
  <c r="N12" i="37"/>
  <c r="O12" i="37"/>
  <c r="M11" i="37"/>
  <c r="M21" i="37" s="1"/>
  <c r="L11" i="37"/>
  <c r="N11" i="37" s="1"/>
  <c r="O11" i="37" s="1"/>
  <c r="K11" i="37"/>
  <c r="J11" i="37"/>
  <c r="I11" i="37"/>
  <c r="H11" i="37"/>
  <c r="G11" i="37"/>
  <c r="F11" i="37"/>
  <c r="E11" i="37"/>
  <c r="D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K21" i="37" s="1"/>
  <c r="J5" i="37"/>
  <c r="J21" i="37" s="1"/>
  <c r="I5" i="37"/>
  <c r="I21" i="37" s="1"/>
  <c r="H5" i="37"/>
  <c r="H21" i="37" s="1"/>
  <c r="G5" i="37"/>
  <c r="F5" i="37"/>
  <c r="N5" i="37" s="1"/>
  <c r="O5" i="37" s="1"/>
  <c r="F21" i="37"/>
  <c r="E5" i="37"/>
  <c r="D5" i="37"/>
  <c r="D21" i="37" s="1"/>
  <c r="N16" i="36"/>
  <c r="O16" i="36" s="1"/>
  <c r="M15" i="36"/>
  <c r="L15" i="36"/>
  <c r="K15" i="36"/>
  <c r="J15" i="36"/>
  <c r="I15" i="36"/>
  <c r="H15" i="36"/>
  <c r="H17" i="36" s="1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I17" i="36" s="1"/>
  <c r="H13" i="36"/>
  <c r="G13" i="36"/>
  <c r="F13" i="36"/>
  <c r="E13" i="36"/>
  <c r="D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N10" i="36" s="1"/>
  <c r="O10" i="36" s="1"/>
  <c r="D10" i="36"/>
  <c r="N9" i="36"/>
  <c r="O9" i="36"/>
  <c r="N8" i="36"/>
  <c r="O8" i="36" s="1"/>
  <c r="N7" i="36"/>
  <c r="O7" i="36" s="1"/>
  <c r="N6" i="36"/>
  <c r="O6" i="36" s="1"/>
  <c r="M5" i="36"/>
  <c r="M17" i="36" s="1"/>
  <c r="L5" i="36"/>
  <c r="L17" i="36" s="1"/>
  <c r="K5" i="36"/>
  <c r="K17" i="36" s="1"/>
  <c r="J5" i="36"/>
  <c r="N5" i="36" s="1"/>
  <c r="O5" i="36" s="1"/>
  <c r="J17" i="36"/>
  <c r="I5" i="36"/>
  <c r="H5" i="36"/>
  <c r="G5" i="36"/>
  <c r="F5" i="36"/>
  <c r="F17" i="36" s="1"/>
  <c r="E5" i="36"/>
  <c r="E17" i="36" s="1"/>
  <c r="D5" i="36"/>
  <c r="D17" i="36"/>
  <c r="N16" i="35"/>
  <c r="O16" i="35" s="1"/>
  <c r="M15" i="35"/>
  <c r="L15" i="35"/>
  <c r="K15" i="35"/>
  <c r="J15" i="35"/>
  <c r="I15" i="35"/>
  <c r="H15" i="35"/>
  <c r="G15" i="35"/>
  <c r="F15" i="35"/>
  <c r="E15" i="35"/>
  <c r="E17" i="35" s="1"/>
  <c r="D15" i="35"/>
  <c r="N15" i="35" s="1"/>
  <c r="O15" i="35" s="1"/>
  <c r="N14" i="35"/>
  <c r="O14" i="35" s="1"/>
  <c r="M13" i="35"/>
  <c r="L13" i="35"/>
  <c r="K13" i="35"/>
  <c r="J13" i="35"/>
  <c r="I13" i="35"/>
  <c r="H13" i="35"/>
  <c r="G13" i="35"/>
  <c r="F13" i="35"/>
  <c r="N13" i="35" s="1"/>
  <c r="O13" i="35" s="1"/>
  <c r="E13" i="35"/>
  <c r="D13" i="35"/>
  <c r="N12" i="35"/>
  <c r="O12" i="35"/>
  <c r="N11" i="35"/>
  <c r="O11" i="35" s="1"/>
  <c r="M10" i="35"/>
  <c r="L10" i="35"/>
  <c r="K10" i="35"/>
  <c r="J10" i="35"/>
  <c r="N10" i="35" s="1"/>
  <c r="O10" i="35" s="1"/>
  <c r="J17" i="35"/>
  <c r="I10" i="35"/>
  <c r="H10" i="35"/>
  <c r="G10" i="35"/>
  <c r="F10" i="35"/>
  <c r="E10" i="35"/>
  <c r="D10" i="35"/>
  <c r="N9" i="35"/>
  <c r="O9" i="35" s="1"/>
  <c r="N8" i="35"/>
  <c r="O8" i="35"/>
  <c r="N7" i="35"/>
  <c r="O7" i="35"/>
  <c r="N6" i="35"/>
  <c r="O6" i="35" s="1"/>
  <c r="M5" i="35"/>
  <c r="M17" i="35" s="1"/>
  <c r="L5" i="35"/>
  <c r="L17" i="35" s="1"/>
  <c r="K5" i="35"/>
  <c r="K17" i="35" s="1"/>
  <c r="J5" i="35"/>
  <c r="I5" i="35"/>
  <c r="I17" i="35"/>
  <c r="H5" i="35"/>
  <c r="N5" i="35" s="1"/>
  <c r="O5" i="35" s="1"/>
  <c r="G5" i="35"/>
  <c r="G17" i="35" s="1"/>
  <c r="F5" i="35"/>
  <c r="E5" i="35"/>
  <c r="D5" i="35"/>
  <c r="D17" i="35" s="1"/>
  <c r="N18" i="34"/>
  <c r="O18" i="34" s="1"/>
  <c r="M17" i="34"/>
  <c r="L17" i="34"/>
  <c r="K17" i="34"/>
  <c r="J17" i="34"/>
  <c r="N17" i="34" s="1"/>
  <c r="O17" i="34" s="1"/>
  <c r="I17" i="34"/>
  <c r="H17" i="34"/>
  <c r="G17" i="34"/>
  <c r="F17" i="34"/>
  <c r="E17" i="34"/>
  <c r="D17" i="34"/>
  <c r="N16" i="34"/>
  <c r="O16" i="34"/>
  <c r="M15" i="34"/>
  <c r="M19" i="34" s="1"/>
  <c r="L15" i="34"/>
  <c r="N15" i="34" s="1"/>
  <c r="O15" i="34" s="1"/>
  <c r="K15" i="34"/>
  <c r="J15" i="34"/>
  <c r="I15" i="34"/>
  <c r="H15" i="34"/>
  <c r="G15" i="34"/>
  <c r="F15" i="34"/>
  <c r="E15" i="34"/>
  <c r="D15" i="34"/>
  <c r="N14" i="34"/>
  <c r="O14" i="34"/>
  <c r="M13" i="34"/>
  <c r="L13" i="34"/>
  <c r="K13" i="34"/>
  <c r="J13" i="34"/>
  <c r="I13" i="34"/>
  <c r="H13" i="34"/>
  <c r="G13" i="34"/>
  <c r="F13" i="34"/>
  <c r="F19" i="34"/>
  <c r="E13" i="34"/>
  <c r="N13" i="34" s="1"/>
  <c r="O13" i="34" s="1"/>
  <c r="E19" i="34"/>
  <c r="D13" i="34"/>
  <c r="N12" i="34"/>
  <c r="O12" i="34" s="1"/>
  <c r="N11" i="34"/>
  <c r="O11" i="34" s="1"/>
  <c r="M10" i="34"/>
  <c r="L10" i="34"/>
  <c r="K10" i="34"/>
  <c r="J10" i="34"/>
  <c r="I10" i="34"/>
  <c r="H10" i="34"/>
  <c r="N10" i="34" s="1"/>
  <c r="O10" i="34" s="1"/>
  <c r="G10" i="34"/>
  <c r="F10" i="34"/>
  <c r="E10" i="34"/>
  <c r="D10" i="34"/>
  <c r="N9" i="34"/>
  <c r="O9" i="34" s="1"/>
  <c r="N8" i="34"/>
  <c r="O8" i="34"/>
  <c r="N7" i="34"/>
  <c r="O7" i="34"/>
  <c r="N6" i="34"/>
  <c r="O6" i="34" s="1"/>
  <c r="M5" i="34"/>
  <c r="L5" i="34"/>
  <c r="L19" i="34" s="1"/>
  <c r="K5" i="34"/>
  <c r="K19" i="34" s="1"/>
  <c r="J5" i="34"/>
  <c r="J19" i="34" s="1"/>
  <c r="I5" i="34"/>
  <c r="I19" i="34" s="1"/>
  <c r="H5" i="34"/>
  <c r="N5" i="34" s="1"/>
  <c r="O5" i="34" s="1"/>
  <c r="H19" i="34"/>
  <c r="G5" i="34"/>
  <c r="G19" i="34"/>
  <c r="F5" i="34"/>
  <c r="E5" i="34"/>
  <c r="D5" i="34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8" i="33"/>
  <c r="F18" i="33"/>
  <c r="G18" i="33"/>
  <c r="H18" i="33"/>
  <c r="N18" i="33" s="1"/>
  <c r="O18" i="33" s="1"/>
  <c r="I18" i="33"/>
  <c r="J18" i="33"/>
  <c r="K18" i="33"/>
  <c r="L18" i="33"/>
  <c r="M18" i="33"/>
  <c r="E15" i="33"/>
  <c r="F15" i="33"/>
  <c r="G15" i="33"/>
  <c r="H15" i="33"/>
  <c r="I15" i="33"/>
  <c r="J15" i="33"/>
  <c r="K15" i="33"/>
  <c r="L15" i="33"/>
  <c r="L22" i="33"/>
  <c r="M15" i="33"/>
  <c r="E11" i="33"/>
  <c r="F11" i="33"/>
  <c r="G11" i="33"/>
  <c r="H11" i="33"/>
  <c r="I11" i="33"/>
  <c r="J11" i="33"/>
  <c r="K11" i="33"/>
  <c r="L11" i="33"/>
  <c r="N11" i="33" s="1"/>
  <c r="O11" i="33" s="1"/>
  <c r="M11" i="33"/>
  <c r="E5" i="33"/>
  <c r="E22" i="33" s="1"/>
  <c r="F5" i="33"/>
  <c r="G5" i="33"/>
  <c r="H5" i="33"/>
  <c r="I5" i="33"/>
  <c r="I22" i="33" s="1"/>
  <c r="J5" i="33"/>
  <c r="J22" i="33" s="1"/>
  <c r="K5" i="33"/>
  <c r="K22" i="33" s="1"/>
  <c r="L5" i="33"/>
  <c r="M5" i="33"/>
  <c r="M22" i="33"/>
  <c r="D18" i="33"/>
  <c r="D15" i="33"/>
  <c r="N15" i="33" s="1"/>
  <c r="O15" i="33" s="1"/>
  <c r="D11" i="33"/>
  <c r="D5" i="33"/>
  <c r="D22" i="33" s="1"/>
  <c r="N21" i="33"/>
  <c r="O21" i="33" s="1"/>
  <c r="N19" i="33"/>
  <c r="O19" i="33"/>
  <c r="N13" i="33"/>
  <c r="O13" i="33"/>
  <c r="N14" i="33"/>
  <c r="O14" i="33"/>
  <c r="N6" i="33"/>
  <c r="O6" i="33" s="1"/>
  <c r="N7" i="33"/>
  <c r="O7" i="33" s="1"/>
  <c r="N8" i="33"/>
  <c r="O8" i="33" s="1"/>
  <c r="N9" i="33"/>
  <c r="O9" i="33"/>
  <c r="N10" i="33"/>
  <c r="O10" i="33"/>
  <c r="N16" i="33"/>
  <c r="O16" i="33"/>
  <c r="N17" i="33"/>
  <c r="O17" i="33" s="1"/>
  <c r="N12" i="33"/>
  <c r="O12" i="33" s="1"/>
  <c r="G22" i="33"/>
  <c r="G17" i="36"/>
  <c r="D19" i="34"/>
  <c r="F22" i="33"/>
  <c r="G20" i="40"/>
  <c r="N10" i="42"/>
  <c r="O10" i="42"/>
  <c r="N10" i="44"/>
  <c r="O10" i="44"/>
  <c r="O19" i="48" l="1"/>
  <c r="P19" i="48" s="1"/>
  <c r="N22" i="33"/>
  <c r="O22" i="33" s="1"/>
  <c r="N19" i="44"/>
  <c r="O19" i="44" s="1"/>
  <c r="N19" i="34"/>
  <c r="O19" i="34" s="1"/>
  <c r="N17" i="36"/>
  <c r="O17" i="36" s="1"/>
  <c r="N19" i="39"/>
  <c r="O19" i="39" s="1"/>
  <c r="L21" i="37"/>
  <c r="N21" i="37" s="1"/>
  <c r="O21" i="37" s="1"/>
  <c r="D18" i="47"/>
  <c r="O18" i="47" s="1"/>
  <c r="P18" i="47" s="1"/>
  <c r="N5" i="46"/>
  <c r="O5" i="46" s="1"/>
  <c r="N5" i="41"/>
  <c r="O5" i="41" s="1"/>
  <c r="N13" i="36"/>
  <c r="O13" i="36" s="1"/>
  <c r="N10" i="38"/>
  <c r="O10" i="38" s="1"/>
  <c r="H17" i="35"/>
  <c r="H19" i="45"/>
  <c r="N10" i="39"/>
  <c r="O10" i="39" s="1"/>
  <c r="N14" i="40"/>
  <c r="O14" i="40" s="1"/>
  <c r="N12" i="46"/>
  <c r="O12" i="46" s="1"/>
  <c r="H22" i="33"/>
  <c r="O5" i="47"/>
  <c r="P5" i="47" s="1"/>
  <c r="N5" i="33"/>
  <c r="O5" i="33" s="1"/>
  <c r="D17" i="38"/>
  <c r="N17" i="38" s="1"/>
  <c r="O17" i="38" s="1"/>
  <c r="F17" i="35"/>
  <c r="N17" i="35" s="1"/>
  <c r="O17" i="35" s="1"/>
  <c r="H19" i="42"/>
  <c r="N19" i="42" s="1"/>
  <c r="O19" i="42" s="1"/>
  <c r="D19" i="43"/>
  <c r="N19" i="43" s="1"/>
  <c r="O19" i="43" s="1"/>
  <c r="H19" i="44"/>
  <c r="D19" i="45"/>
  <c r="N19" i="45" s="1"/>
  <c r="O19" i="45" s="1"/>
</calcChain>
</file>

<file path=xl/sharedStrings.xml><?xml version="1.0" encoding="utf-8"?>
<sst xmlns="http://schemas.openxmlformats.org/spreadsheetml/2006/main" count="560" uniqueCount="80">
  <si>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</si>
  <si>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</si>
  <si>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</si>
  <si>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</si>
  <si>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</si>
  <si>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</si>
  <si>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</si>
  <si>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</si>
  <si>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</si>
  <si>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</si>
  <si>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</si>
  <si>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</si>
  <si>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</si>
  <si>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</si>
  <si>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</si>
  <si>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</si>
  <si>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</si>
  <si>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</si>
  <si>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</si>
  <si>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</si>
  <si>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</si>
  <si>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</si>
  <si>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</si>
  <si>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</si>
  <si>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</si>
  <si>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</si>
  <si>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</si>
  <si>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</si>
  <si>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</si>
  <si>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</si>
  <si>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</si>
  <si>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</si>
  <si>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</si>
  <si>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</si>
  <si>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</si>
  <si>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</si>
  <si>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Edgewood Expenditures Reported by Account Code and Fund Type</t>
  </si>
  <si>
    <t>Local Fiscal Year Ended September 30, 2010</t>
  </si>
  <si>
    <t>Extraordinary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</si>
  <si>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</si>
  <si>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</si>
  <si>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</si>
  <si>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</si>
  <si>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</si>
  <si>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</si>
  <si>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</si>
  <si>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</si>
  <si>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</si>
  <si>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</si>
  <si>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</si>
  <si>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</si>
  <si>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</si>
  <si>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</si>
  <si>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</si>
  <si>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</si>
  <si>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</si>
  <si>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</si>
  <si>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</si>
  <si>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</si>
  <si>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</si>
  <si>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</si>
  <si>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</si>
  <si>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</si>
  <si>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</si>
  <si>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</si>
  <si>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</si>
  <si>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</si>
  <si>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</si>
  <si>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</si>
  <si>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Legislative</t>
  </si>
  <si>
    <t>Non-Court Information Systems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</si>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</sst>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868552</v>
      </c>
      <c r="E5" s="24">
        <f>SUM(E6:E11)</f>
        <v>159839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1028391</v>
      </c>
      <c r="P5" s="30">
        <f>(O5/P$21)</f>
        <v>388.80567107750471</v>
      </c>
      <c r="Q5" s="6"/>
    </row>
    <row r="6" spans="1:134">
      <c r="A6" s="12"/>
      <c r="B6" s="42">
        <v>511</v>
      </c>
      <c r="C6" s="19" t="s">
        <v>69</v>
      </c>
      <c r="D6" s="43">
        <v>46777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46777</v>
      </c>
      <c r="P6" s="44">
        <f>(O6/P$21)</f>
        <v>17.685066162570887</v>
      </c>
      <c r="Q6" s="9"/>
    </row>
    <row r="7" spans="1:134">
      <c r="A7" s="12"/>
      <c r="B7" s="42">
        <v>513</v>
      </c>
      <c r="C7" s="19" t="s">
        <v>19</v>
      </c>
      <c r="D7" s="43">
        <v>282080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282080</v>
      </c>
      <c r="P7" s="44">
        <f>(O7/P$21)</f>
        <v>106.64650283553875</v>
      </c>
      <c r="Q7" s="9"/>
    </row>
    <row r="8" spans="1:134">
      <c r="A8" s="12"/>
      <c r="B8" s="42">
        <v>514</v>
      </c>
      <c r="C8" s="19" t="s">
        <v>20</v>
      </c>
      <c r="D8" s="43">
        <v>64636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64636</v>
      </c>
      <c r="P8" s="44">
        <f>(O8/P$21)</f>
        <v>24.437051039697543</v>
      </c>
      <c r="Q8" s="9"/>
    </row>
    <row r="9" spans="1:134">
      <c r="A9" s="12"/>
      <c r="B9" s="42">
        <v>515</v>
      </c>
      <c r="C9" s="19" t="s">
        <v>21</v>
      </c>
      <c r="D9" s="43">
        <v>45938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45938</v>
      </c>
      <c r="P9" s="44">
        <f>(O9/P$21)</f>
        <v>17.367863894139887</v>
      </c>
      <c r="Q9" s="9"/>
    </row>
    <row r="10" spans="1:134">
      <c r="A10" s="12"/>
      <c r="B10" s="42">
        <v>516</v>
      </c>
      <c r="C10" s="19" t="s">
        <v>70</v>
      </c>
      <c r="D10" s="43">
        <v>79070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79070</v>
      </c>
      <c r="P10" s="44">
        <f>(O10/P$21)</f>
        <v>29.894139886578451</v>
      </c>
      <c r="Q10" s="9"/>
    </row>
    <row r="11" spans="1:134">
      <c r="A11" s="12"/>
      <c r="B11" s="42">
        <v>519</v>
      </c>
      <c r="C11" s="19" t="s">
        <v>23</v>
      </c>
      <c r="D11" s="43">
        <v>350051</v>
      </c>
      <c r="E11" s="43">
        <v>159839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509890</v>
      </c>
      <c r="P11" s="44">
        <f>(O11/P$21)</f>
        <v>192.77504725897921</v>
      </c>
      <c r="Q11" s="9"/>
    </row>
    <row r="12" spans="1:134" ht="15.75">
      <c r="A12" s="26" t="s">
        <v>24</v>
      </c>
      <c r="B12" s="27"/>
      <c r="C12" s="28"/>
      <c r="D12" s="29">
        <f>SUM(D13:D14)</f>
        <v>2936784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2936784</v>
      </c>
      <c r="P12" s="41">
        <f>(O12/P$21)</f>
        <v>1110.3153119092628</v>
      </c>
      <c r="Q12" s="10"/>
    </row>
    <row r="13" spans="1:134">
      <c r="A13" s="12"/>
      <c r="B13" s="42">
        <v>521</v>
      </c>
      <c r="C13" s="19" t="s">
        <v>25</v>
      </c>
      <c r="D13" s="43">
        <v>2122457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2122457</v>
      </c>
      <c r="P13" s="44">
        <f>(O13/P$21)</f>
        <v>802.44120982986772</v>
      </c>
      <c r="Q13" s="9"/>
    </row>
    <row r="14" spans="1:134">
      <c r="A14" s="12"/>
      <c r="B14" s="42">
        <v>522</v>
      </c>
      <c r="C14" s="19" t="s">
        <v>26</v>
      </c>
      <c r="D14" s="43">
        <v>814327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814327</v>
      </c>
      <c r="P14" s="44">
        <f>(O14/P$21)</f>
        <v>307.87410207939507</v>
      </c>
      <c r="Q14" s="9"/>
    </row>
    <row r="15" spans="1:134" ht="15.75">
      <c r="A15" s="26" t="s">
        <v>28</v>
      </c>
      <c r="B15" s="27"/>
      <c r="C15" s="28"/>
      <c r="D15" s="29">
        <f>SUM(D16:D16)</f>
        <v>0</v>
      </c>
      <c r="E15" s="29">
        <f>SUM(E16:E16)</f>
        <v>66602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40">
        <f>SUM(D15:N15)</f>
        <v>66602</v>
      </c>
      <c r="P15" s="41">
        <f>(O15/P$21)</f>
        <v>25.180340264650283</v>
      </c>
      <c r="Q15" s="10"/>
    </row>
    <row r="16" spans="1:134">
      <c r="A16" s="12"/>
      <c r="B16" s="42">
        <v>539</v>
      </c>
      <c r="C16" s="19" t="s">
        <v>30</v>
      </c>
      <c r="D16" s="43">
        <v>0</v>
      </c>
      <c r="E16" s="43">
        <v>66602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2">SUM(D16:N16)</f>
        <v>66602</v>
      </c>
      <c r="P16" s="44">
        <f>(O16/P$21)</f>
        <v>25.180340264650283</v>
      </c>
      <c r="Q16" s="9"/>
    </row>
    <row r="17" spans="1:120" ht="15.75">
      <c r="A17" s="26" t="s">
        <v>34</v>
      </c>
      <c r="B17" s="27"/>
      <c r="C17" s="28"/>
      <c r="D17" s="29">
        <f>SUM(D18:D18)</f>
        <v>197721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197721</v>
      </c>
      <c r="P17" s="41">
        <f>(O17/P$21)</f>
        <v>74.752741020793948</v>
      </c>
      <c r="Q17" s="9"/>
    </row>
    <row r="18" spans="1:120" ht="15.75" thickBot="1">
      <c r="A18" s="12"/>
      <c r="B18" s="42">
        <v>581</v>
      </c>
      <c r="C18" s="19" t="s">
        <v>76</v>
      </c>
      <c r="D18" s="43">
        <v>197721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197721</v>
      </c>
      <c r="P18" s="44">
        <f>(O18/P$21)</f>
        <v>74.752741020793948</v>
      </c>
      <c r="Q18" s="9"/>
    </row>
    <row r="19" spans="1:120" ht="16.5" thickBot="1">
      <c r="A19" s="13" t="s">
        <v>10</v>
      </c>
      <c r="B19" s="21"/>
      <c r="C19" s="20"/>
      <c r="D19" s="14">
        <f>SUM(D5,D12,D15,D17)</f>
        <v>4003057</v>
      </c>
      <c r="E19" s="14">
        <f t="shared" ref="E19:N19" si="3">SUM(E5,E12,E15,E17)</f>
        <v>226441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4229498</v>
      </c>
      <c r="P19" s="35">
        <f>(O19/P$21)</f>
        <v>1599.0540642722117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79</v>
      </c>
      <c r="N21" s="90"/>
      <c r="O21" s="90"/>
      <c r="P21" s="39">
        <v>2645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368235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368235</v>
      </c>
      <c r="O5" s="30">
        <f t="shared" ref="O5:O17" si="2">(N5/O$19)</f>
        <v>140.49408622663105</v>
      </c>
      <c r="P5" s="6"/>
    </row>
    <row r="6" spans="1:133">
      <c r="A6" s="12"/>
      <c r="B6" s="42">
        <v>513</v>
      </c>
      <c r="C6" s="19" t="s">
        <v>19</v>
      </c>
      <c r="D6" s="43">
        <v>263287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263287</v>
      </c>
      <c r="O6" s="44">
        <f t="shared" si="2"/>
        <v>100.45288057993132</v>
      </c>
      <c r="P6" s="9"/>
    </row>
    <row r="7" spans="1:133">
      <c r="A7" s="12"/>
      <c r="B7" s="42">
        <v>514</v>
      </c>
      <c r="C7" s="19" t="s">
        <v>20</v>
      </c>
      <c r="D7" s="43">
        <v>60068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60068</v>
      </c>
      <c r="O7" s="44">
        <f t="shared" si="2"/>
        <v>22.917970240366273</v>
      </c>
      <c r="P7" s="9"/>
    </row>
    <row r="8" spans="1:133">
      <c r="A8" s="12"/>
      <c r="B8" s="42">
        <v>515</v>
      </c>
      <c r="C8" s="19" t="s">
        <v>21</v>
      </c>
      <c r="D8" s="43">
        <v>17274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17274</v>
      </c>
      <c r="O8" s="44">
        <f t="shared" si="2"/>
        <v>6.5906142693628382</v>
      </c>
      <c r="P8" s="9"/>
    </row>
    <row r="9" spans="1:133">
      <c r="A9" s="12"/>
      <c r="B9" s="42">
        <v>519</v>
      </c>
      <c r="C9" s="19" t="s">
        <v>23</v>
      </c>
      <c r="D9" s="43">
        <v>27606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27606</v>
      </c>
      <c r="O9" s="44">
        <f t="shared" si="2"/>
        <v>10.532621136970622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2000836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2000836</v>
      </c>
      <c r="O10" s="41">
        <f t="shared" si="2"/>
        <v>763.38649370469284</v>
      </c>
      <c r="P10" s="10"/>
    </row>
    <row r="11" spans="1:133">
      <c r="A11" s="12"/>
      <c r="B11" s="42">
        <v>521</v>
      </c>
      <c r="C11" s="19" t="s">
        <v>25</v>
      </c>
      <c r="D11" s="43">
        <v>1483138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1483138</v>
      </c>
      <c r="O11" s="44">
        <f t="shared" si="2"/>
        <v>565.86722624952313</v>
      </c>
      <c r="P11" s="9"/>
    </row>
    <row r="12" spans="1:133">
      <c r="A12" s="12"/>
      <c r="B12" s="42">
        <v>522</v>
      </c>
      <c r="C12" s="19" t="s">
        <v>26</v>
      </c>
      <c r="D12" s="43">
        <v>517698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517698</v>
      </c>
      <c r="O12" s="44">
        <f t="shared" si="2"/>
        <v>197.5192674551698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335662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335662</v>
      </c>
      <c r="O13" s="41">
        <f t="shared" si="2"/>
        <v>128.06638687523846</v>
      </c>
      <c r="P13" s="10"/>
    </row>
    <row r="14" spans="1:133">
      <c r="A14" s="12"/>
      <c r="B14" s="42">
        <v>534</v>
      </c>
      <c r="C14" s="19" t="s">
        <v>29</v>
      </c>
      <c r="D14" s="43">
        <v>335662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335662</v>
      </c>
      <c r="O14" s="44">
        <f t="shared" si="2"/>
        <v>128.06638687523846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262072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262072</v>
      </c>
      <c r="O15" s="41">
        <f t="shared" si="2"/>
        <v>99.989317054559322</v>
      </c>
      <c r="P15" s="10"/>
    </row>
    <row r="16" spans="1:133" ht="15.75" thickBot="1">
      <c r="A16" s="12"/>
      <c r="B16" s="42">
        <v>541</v>
      </c>
      <c r="C16" s="19" t="s">
        <v>32</v>
      </c>
      <c r="D16" s="43">
        <v>0</v>
      </c>
      <c r="E16" s="43">
        <v>262072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262072</v>
      </c>
      <c r="O16" s="44">
        <f t="shared" si="2"/>
        <v>99.989317054559322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2704733</v>
      </c>
      <c r="E17" s="14">
        <f t="shared" ref="E17:M17" si="6">SUM(E5,E10,E13,E15)</f>
        <v>262072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2966805</v>
      </c>
      <c r="O17" s="35">
        <f t="shared" si="2"/>
        <v>1131.9362838611216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48</v>
      </c>
      <c r="M19" s="90"/>
      <c r="N19" s="90"/>
      <c r="O19" s="39">
        <v>2621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311788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311788</v>
      </c>
      <c r="O5" s="30">
        <f t="shared" ref="O5:O17" si="2">(N5/O$19)</f>
        <v>119.82628747117602</v>
      </c>
      <c r="P5" s="6"/>
    </row>
    <row r="6" spans="1:133">
      <c r="A6" s="12"/>
      <c r="B6" s="42">
        <v>513</v>
      </c>
      <c r="C6" s="19" t="s">
        <v>19</v>
      </c>
      <c r="D6" s="43">
        <v>217822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217822</v>
      </c>
      <c r="O6" s="44">
        <f t="shared" si="2"/>
        <v>83.713297463489624</v>
      </c>
      <c r="P6" s="9"/>
    </row>
    <row r="7" spans="1:133">
      <c r="A7" s="12"/>
      <c r="B7" s="42">
        <v>514</v>
      </c>
      <c r="C7" s="19" t="s">
        <v>20</v>
      </c>
      <c r="D7" s="43">
        <v>49227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49227</v>
      </c>
      <c r="O7" s="44">
        <f t="shared" si="2"/>
        <v>18.918908531898541</v>
      </c>
      <c r="P7" s="9"/>
    </row>
    <row r="8" spans="1:133">
      <c r="A8" s="12"/>
      <c r="B8" s="42">
        <v>515</v>
      </c>
      <c r="C8" s="19" t="s">
        <v>21</v>
      </c>
      <c r="D8" s="43">
        <v>24548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24548</v>
      </c>
      <c r="O8" s="44">
        <f t="shared" si="2"/>
        <v>9.4342813220599542</v>
      </c>
      <c r="P8" s="9"/>
    </row>
    <row r="9" spans="1:133">
      <c r="A9" s="12"/>
      <c r="B9" s="42">
        <v>519</v>
      </c>
      <c r="C9" s="19" t="s">
        <v>23</v>
      </c>
      <c r="D9" s="43">
        <v>20191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20191</v>
      </c>
      <c r="O9" s="44">
        <f t="shared" si="2"/>
        <v>7.7598001537279018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1962328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1962328</v>
      </c>
      <c r="O10" s="41">
        <f t="shared" si="2"/>
        <v>754.16141429669483</v>
      </c>
      <c r="P10" s="10"/>
    </row>
    <row r="11" spans="1:133">
      <c r="A11" s="12"/>
      <c r="B11" s="42">
        <v>521</v>
      </c>
      <c r="C11" s="19" t="s">
        <v>25</v>
      </c>
      <c r="D11" s="43">
        <v>1445217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1445217</v>
      </c>
      <c r="O11" s="44">
        <f t="shared" si="2"/>
        <v>555.42544196771712</v>
      </c>
      <c r="P11" s="9"/>
    </row>
    <row r="12" spans="1:133">
      <c r="A12" s="12"/>
      <c r="B12" s="42">
        <v>522</v>
      </c>
      <c r="C12" s="19" t="s">
        <v>26</v>
      </c>
      <c r="D12" s="43">
        <v>517111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517111</v>
      </c>
      <c r="O12" s="44">
        <f t="shared" si="2"/>
        <v>198.73597232897771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225658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225658</v>
      </c>
      <c r="O13" s="41">
        <f t="shared" si="2"/>
        <v>86.724827056110684</v>
      </c>
      <c r="P13" s="10"/>
    </row>
    <row r="14" spans="1:133">
      <c r="A14" s="12"/>
      <c r="B14" s="42">
        <v>534</v>
      </c>
      <c r="C14" s="19" t="s">
        <v>29</v>
      </c>
      <c r="D14" s="43">
        <v>225658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225658</v>
      </c>
      <c r="O14" s="44">
        <f t="shared" si="2"/>
        <v>86.724827056110684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119200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119200</v>
      </c>
      <c r="O15" s="41">
        <f t="shared" si="2"/>
        <v>45.810914681014602</v>
      </c>
      <c r="P15" s="10"/>
    </row>
    <row r="16" spans="1:133" ht="15.75" thickBot="1">
      <c r="A16" s="12"/>
      <c r="B16" s="42">
        <v>541</v>
      </c>
      <c r="C16" s="19" t="s">
        <v>32</v>
      </c>
      <c r="D16" s="43">
        <v>0</v>
      </c>
      <c r="E16" s="43">
        <v>119200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119200</v>
      </c>
      <c r="O16" s="44">
        <f t="shared" si="2"/>
        <v>45.810914681014602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2499774</v>
      </c>
      <c r="E17" s="14">
        <f t="shared" ref="E17:M17" si="6">SUM(E5,E10,E13,E15)</f>
        <v>119200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2618974</v>
      </c>
      <c r="O17" s="35">
        <f t="shared" si="2"/>
        <v>1006.5234435049962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44</v>
      </c>
      <c r="M19" s="90"/>
      <c r="N19" s="90"/>
      <c r="O19" s="39">
        <v>2602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352536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352536</v>
      </c>
      <c r="O5" s="30">
        <f t="shared" ref="O5:O17" si="2">(N5/O$19)</f>
        <v>140.84538553735518</v>
      </c>
      <c r="P5" s="6"/>
    </row>
    <row r="6" spans="1:133">
      <c r="A6" s="12"/>
      <c r="B6" s="42">
        <v>513</v>
      </c>
      <c r="C6" s="19" t="s">
        <v>19</v>
      </c>
      <c r="D6" s="43">
        <v>246381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246381</v>
      </c>
      <c r="O6" s="44">
        <f t="shared" si="2"/>
        <v>98.434278865361563</v>
      </c>
      <c r="P6" s="9"/>
    </row>
    <row r="7" spans="1:133">
      <c r="A7" s="12"/>
      <c r="B7" s="42">
        <v>514</v>
      </c>
      <c r="C7" s="19" t="s">
        <v>20</v>
      </c>
      <c r="D7" s="43">
        <v>76528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76528</v>
      </c>
      <c r="O7" s="44">
        <f t="shared" si="2"/>
        <v>30.574510587295247</v>
      </c>
      <c r="P7" s="9"/>
    </row>
    <row r="8" spans="1:133">
      <c r="A8" s="12"/>
      <c r="B8" s="42">
        <v>515</v>
      </c>
      <c r="C8" s="19" t="s">
        <v>21</v>
      </c>
      <c r="D8" s="43">
        <v>10844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10844</v>
      </c>
      <c r="O8" s="44">
        <f t="shared" si="2"/>
        <v>4.3324011186576108</v>
      </c>
      <c r="P8" s="9"/>
    </row>
    <row r="9" spans="1:133">
      <c r="A9" s="12"/>
      <c r="B9" s="42">
        <v>519</v>
      </c>
      <c r="C9" s="19" t="s">
        <v>23</v>
      </c>
      <c r="D9" s="43">
        <v>18783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18783</v>
      </c>
      <c r="O9" s="44">
        <f t="shared" si="2"/>
        <v>7.5041949660407514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2096718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2096718</v>
      </c>
      <c r="O10" s="41">
        <f t="shared" si="2"/>
        <v>837.68198162205351</v>
      </c>
      <c r="P10" s="10"/>
    </row>
    <row r="11" spans="1:133">
      <c r="A11" s="12"/>
      <c r="B11" s="42">
        <v>521</v>
      </c>
      <c r="C11" s="19" t="s">
        <v>25</v>
      </c>
      <c r="D11" s="43">
        <v>1567720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1567720</v>
      </c>
      <c r="O11" s="44">
        <f t="shared" si="2"/>
        <v>626.33639632441066</v>
      </c>
      <c r="P11" s="9"/>
    </row>
    <row r="12" spans="1:133">
      <c r="A12" s="12"/>
      <c r="B12" s="42">
        <v>522</v>
      </c>
      <c r="C12" s="19" t="s">
        <v>26</v>
      </c>
      <c r="D12" s="43">
        <v>528998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528998</v>
      </c>
      <c r="O12" s="44">
        <f t="shared" si="2"/>
        <v>211.34558529764283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229886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229886</v>
      </c>
      <c r="O13" s="41">
        <f t="shared" si="2"/>
        <v>91.844186975629242</v>
      </c>
      <c r="P13" s="10"/>
    </row>
    <row r="14" spans="1:133">
      <c r="A14" s="12"/>
      <c r="B14" s="42">
        <v>534</v>
      </c>
      <c r="C14" s="19" t="s">
        <v>29</v>
      </c>
      <c r="D14" s="43">
        <v>229886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229886</v>
      </c>
      <c r="O14" s="44">
        <f t="shared" si="2"/>
        <v>91.844186975629242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137038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137038</v>
      </c>
      <c r="O15" s="41">
        <f t="shared" si="2"/>
        <v>54.749500599280864</v>
      </c>
      <c r="P15" s="10"/>
    </row>
    <row r="16" spans="1:133" ht="15.75" thickBot="1">
      <c r="A16" s="12"/>
      <c r="B16" s="42">
        <v>541</v>
      </c>
      <c r="C16" s="19" t="s">
        <v>32</v>
      </c>
      <c r="D16" s="43">
        <v>0</v>
      </c>
      <c r="E16" s="43">
        <v>137038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137038</v>
      </c>
      <c r="O16" s="44">
        <f t="shared" si="2"/>
        <v>54.749500599280864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2679140</v>
      </c>
      <c r="E17" s="14">
        <f t="shared" ref="E17:M17" si="6">SUM(E5,E10,E13,E15)</f>
        <v>137038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2816178</v>
      </c>
      <c r="O17" s="35">
        <f t="shared" si="2"/>
        <v>1125.1210547343187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42</v>
      </c>
      <c r="M19" s="90"/>
      <c r="N19" s="90"/>
      <c r="O19" s="39">
        <v>2503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336043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336043</v>
      </c>
      <c r="O5" s="30">
        <f t="shared" ref="O5:O19" si="2">(N5/O$21)</f>
        <v>134.25609268877346</v>
      </c>
      <c r="P5" s="6"/>
    </row>
    <row r="6" spans="1:133">
      <c r="A6" s="12"/>
      <c r="B6" s="42">
        <v>513</v>
      </c>
      <c r="C6" s="19" t="s">
        <v>19</v>
      </c>
      <c r="D6" s="43">
        <v>238841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238841</v>
      </c>
      <c r="O6" s="44">
        <f t="shared" si="2"/>
        <v>95.421893727526964</v>
      </c>
      <c r="P6" s="9"/>
    </row>
    <row r="7" spans="1:133">
      <c r="A7" s="12"/>
      <c r="B7" s="42">
        <v>514</v>
      </c>
      <c r="C7" s="19" t="s">
        <v>20</v>
      </c>
      <c r="D7" s="43">
        <v>54104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54104</v>
      </c>
      <c r="O7" s="44">
        <f t="shared" si="2"/>
        <v>21.615661206552137</v>
      </c>
      <c r="P7" s="9"/>
    </row>
    <row r="8" spans="1:133">
      <c r="A8" s="12"/>
      <c r="B8" s="42">
        <v>515</v>
      </c>
      <c r="C8" s="19" t="s">
        <v>21</v>
      </c>
      <c r="D8" s="43">
        <v>16538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16538</v>
      </c>
      <c r="O8" s="44">
        <f t="shared" si="2"/>
        <v>6.6072712744706354</v>
      </c>
      <c r="P8" s="9"/>
    </row>
    <row r="9" spans="1:133">
      <c r="A9" s="12"/>
      <c r="B9" s="42">
        <v>519</v>
      </c>
      <c r="C9" s="19" t="s">
        <v>23</v>
      </c>
      <c r="D9" s="43">
        <v>26560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26560</v>
      </c>
      <c r="O9" s="44">
        <f t="shared" si="2"/>
        <v>10.611266480223732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2021950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2021950</v>
      </c>
      <c r="O10" s="41">
        <f t="shared" si="2"/>
        <v>807.81062724730327</v>
      </c>
      <c r="P10" s="10"/>
    </row>
    <row r="11" spans="1:133">
      <c r="A11" s="12"/>
      <c r="B11" s="42">
        <v>521</v>
      </c>
      <c r="C11" s="19" t="s">
        <v>25</v>
      </c>
      <c r="D11" s="43">
        <v>1417357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1417357</v>
      </c>
      <c r="O11" s="44">
        <f t="shared" si="2"/>
        <v>566.26328405912909</v>
      </c>
      <c r="P11" s="9"/>
    </row>
    <row r="12" spans="1:133">
      <c r="A12" s="12"/>
      <c r="B12" s="42">
        <v>522</v>
      </c>
      <c r="C12" s="19" t="s">
        <v>26</v>
      </c>
      <c r="D12" s="43">
        <v>604593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604593</v>
      </c>
      <c r="O12" s="44">
        <f t="shared" si="2"/>
        <v>241.54734318817418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229254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229254</v>
      </c>
      <c r="O13" s="41">
        <f t="shared" si="2"/>
        <v>91.591689972033564</v>
      </c>
      <c r="P13" s="10"/>
    </row>
    <row r="14" spans="1:133">
      <c r="A14" s="12"/>
      <c r="B14" s="42">
        <v>534</v>
      </c>
      <c r="C14" s="19" t="s">
        <v>29</v>
      </c>
      <c r="D14" s="43">
        <v>229254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229254</v>
      </c>
      <c r="O14" s="44">
        <f t="shared" si="2"/>
        <v>91.591689972033564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113410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113410</v>
      </c>
      <c r="O15" s="41">
        <f t="shared" si="2"/>
        <v>45.309628445864959</v>
      </c>
      <c r="P15" s="10"/>
    </row>
    <row r="16" spans="1:133">
      <c r="A16" s="12"/>
      <c r="B16" s="42">
        <v>541</v>
      </c>
      <c r="C16" s="19" t="s">
        <v>32</v>
      </c>
      <c r="D16" s="43">
        <v>0</v>
      </c>
      <c r="E16" s="43">
        <v>113410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113410</v>
      </c>
      <c r="O16" s="44">
        <f t="shared" si="2"/>
        <v>45.309628445864959</v>
      </c>
      <c r="P16" s="9"/>
    </row>
    <row r="17" spans="1:119" ht="15.75">
      <c r="A17" s="26" t="s">
        <v>34</v>
      </c>
      <c r="B17" s="27"/>
      <c r="C17" s="28"/>
      <c r="D17" s="29">
        <f t="shared" ref="D17:M17" si="6">SUM(D18:D18)</f>
        <v>134063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134063</v>
      </c>
      <c r="O17" s="41">
        <f t="shared" si="2"/>
        <v>53.560926887734716</v>
      </c>
      <c r="P17" s="9"/>
    </row>
    <row r="18" spans="1:119" ht="15.75" thickBot="1">
      <c r="A18" s="12"/>
      <c r="B18" s="42">
        <v>592</v>
      </c>
      <c r="C18" s="19" t="s">
        <v>38</v>
      </c>
      <c r="D18" s="43">
        <v>134063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134063</v>
      </c>
      <c r="O18" s="44">
        <f t="shared" si="2"/>
        <v>53.560926887734716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2721310</v>
      </c>
      <c r="E19" s="14">
        <f t="shared" ref="E19:M19" si="7">SUM(E5,E10,E13,E15,E17)</f>
        <v>113410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2834720</v>
      </c>
      <c r="O19" s="35">
        <f t="shared" si="2"/>
        <v>1132.52896524171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39</v>
      </c>
      <c r="M21" s="90"/>
      <c r="N21" s="90"/>
      <c r="O21" s="39">
        <v>2503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467618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467618</v>
      </c>
      <c r="O5" s="30">
        <f t="shared" ref="O5:O22" si="2">(N5/O$24)</f>
        <v>200.4363480497214</v>
      </c>
      <c r="P5" s="6"/>
    </row>
    <row r="6" spans="1:133">
      <c r="A6" s="12"/>
      <c r="B6" s="42">
        <v>513</v>
      </c>
      <c r="C6" s="19" t="s">
        <v>19</v>
      </c>
      <c r="D6" s="43">
        <v>293469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293469</v>
      </c>
      <c r="O6" s="44">
        <f t="shared" si="2"/>
        <v>125.79039862837548</v>
      </c>
      <c r="P6" s="9"/>
    </row>
    <row r="7" spans="1:133">
      <c r="A7" s="12"/>
      <c r="B7" s="42">
        <v>514</v>
      </c>
      <c r="C7" s="19" t="s">
        <v>20</v>
      </c>
      <c r="D7" s="43">
        <v>64253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64253</v>
      </c>
      <c r="O7" s="44">
        <f t="shared" si="2"/>
        <v>27.540934419202742</v>
      </c>
      <c r="P7" s="9"/>
    </row>
    <row r="8" spans="1:133">
      <c r="A8" s="12"/>
      <c r="B8" s="42">
        <v>515</v>
      </c>
      <c r="C8" s="19" t="s">
        <v>21</v>
      </c>
      <c r="D8" s="43">
        <v>18529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18529</v>
      </c>
      <c r="O8" s="44">
        <f t="shared" si="2"/>
        <v>7.9421345906558081</v>
      </c>
      <c r="P8" s="9"/>
    </row>
    <row r="9" spans="1:133">
      <c r="A9" s="12"/>
      <c r="B9" s="42">
        <v>517</v>
      </c>
      <c r="C9" s="19" t="s">
        <v>22</v>
      </c>
      <c r="D9" s="43">
        <v>66502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66502</v>
      </c>
      <c r="O9" s="44">
        <f t="shared" si="2"/>
        <v>28.504929275610802</v>
      </c>
      <c r="P9" s="9"/>
    </row>
    <row r="10" spans="1:133">
      <c r="A10" s="12"/>
      <c r="B10" s="42">
        <v>519</v>
      </c>
      <c r="C10" s="19" t="s">
        <v>23</v>
      </c>
      <c r="D10" s="43">
        <v>24865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24865</v>
      </c>
      <c r="O10" s="44">
        <f t="shared" si="2"/>
        <v>10.657951135876553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1782836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1782836</v>
      </c>
      <c r="O11" s="41">
        <f t="shared" si="2"/>
        <v>764.18174024860696</v>
      </c>
      <c r="P11" s="10"/>
    </row>
    <row r="12" spans="1:133">
      <c r="A12" s="12"/>
      <c r="B12" s="42">
        <v>521</v>
      </c>
      <c r="C12" s="19" t="s">
        <v>25</v>
      </c>
      <c r="D12" s="43">
        <v>1117782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1117782</v>
      </c>
      <c r="O12" s="44">
        <f t="shared" si="2"/>
        <v>479.11787398199743</v>
      </c>
      <c r="P12" s="9"/>
    </row>
    <row r="13" spans="1:133">
      <c r="A13" s="12"/>
      <c r="B13" s="42">
        <v>522</v>
      </c>
      <c r="C13" s="19" t="s">
        <v>26</v>
      </c>
      <c r="D13" s="43">
        <v>642899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642899</v>
      </c>
      <c r="O13" s="44">
        <f t="shared" si="2"/>
        <v>275.56750964423492</v>
      </c>
      <c r="P13" s="9"/>
    </row>
    <row r="14" spans="1:133">
      <c r="A14" s="12"/>
      <c r="B14" s="42">
        <v>524</v>
      </c>
      <c r="C14" s="19" t="s">
        <v>27</v>
      </c>
      <c r="D14" s="43">
        <v>22155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22155</v>
      </c>
      <c r="O14" s="44">
        <f t="shared" si="2"/>
        <v>9.4963566223746252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239300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239300</v>
      </c>
      <c r="O15" s="41">
        <f t="shared" si="2"/>
        <v>102.57179597085297</v>
      </c>
      <c r="P15" s="10"/>
    </row>
    <row r="16" spans="1:133">
      <c r="A16" s="12"/>
      <c r="B16" s="42">
        <v>534</v>
      </c>
      <c r="C16" s="19" t="s">
        <v>29</v>
      </c>
      <c r="D16" s="43">
        <v>166495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166495</v>
      </c>
      <c r="O16" s="44">
        <f t="shared" si="2"/>
        <v>71.36519502786112</v>
      </c>
      <c r="P16" s="9"/>
    </row>
    <row r="17" spans="1:119">
      <c r="A17" s="12"/>
      <c r="B17" s="42">
        <v>539</v>
      </c>
      <c r="C17" s="19" t="s">
        <v>30</v>
      </c>
      <c r="D17" s="43">
        <v>72805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72805</v>
      </c>
      <c r="O17" s="44">
        <f t="shared" si="2"/>
        <v>31.206600942991855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622712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622712</v>
      </c>
      <c r="O18" s="41">
        <f t="shared" si="2"/>
        <v>266.91470210030002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622712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622712</v>
      </c>
      <c r="O19" s="44">
        <f t="shared" si="2"/>
        <v>266.91470210030002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494696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494696</v>
      </c>
      <c r="O20" s="41">
        <f t="shared" si="2"/>
        <v>212.04286326618089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494696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494696</v>
      </c>
      <c r="O21" s="44">
        <f t="shared" si="2"/>
        <v>212.04286326618089</v>
      </c>
      <c r="P21" s="9"/>
    </row>
    <row r="22" spans="1:119" ht="16.5" thickBot="1">
      <c r="A22" s="13" t="s">
        <v>10</v>
      </c>
      <c r="B22" s="21"/>
      <c r="C22" s="20"/>
      <c r="D22" s="14">
        <f>SUM(D5,D11,D15,D18,D20)</f>
        <v>2984450</v>
      </c>
      <c r="E22" s="14">
        <f t="shared" ref="E22:M22" si="7">SUM(E5,E11,E15,E18,E20)</f>
        <v>622712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3607162</v>
      </c>
      <c r="O22" s="35">
        <f t="shared" si="2"/>
        <v>1546.1474496356623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2333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429796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429796</v>
      </c>
      <c r="O5" s="30">
        <f t="shared" ref="O5:O21" si="2">(N5/O$23)</f>
        <v>188.67251975417034</v>
      </c>
      <c r="P5" s="6"/>
    </row>
    <row r="6" spans="1:133">
      <c r="A6" s="12"/>
      <c r="B6" s="42">
        <v>513</v>
      </c>
      <c r="C6" s="19" t="s">
        <v>19</v>
      </c>
      <c r="D6" s="43">
        <v>217130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217130</v>
      </c>
      <c r="O6" s="44">
        <f t="shared" si="2"/>
        <v>95.316066725197544</v>
      </c>
      <c r="P6" s="9"/>
    </row>
    <row r="7" spans="1:133">
      <c r="A7" s="12"/>
      <c r="B7" s="42">
        <v>514</v>
      </c>
      <c r="C7" s="19" t="s">
        <v>20</v>
      </c>
      <c r="D7" s="43">
        <v>54580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54580</v>
      </c>
      <c r="O7" s="44">
        <f t="shared" si="2"/>
        <v>23.959613696224757</v>
      </c>
      <c r="P7" s="9"/>
    </row>
    <row r="8" spans="1:133">
      <c r="A8" s="12"/>
      <c r="B8" s="42">
        <v>515</v>
      </c>
      <c r="C8" s="19" t="s">
        <v>21</v>
      </c>
      <c r="D8" s="43">
        <v>31990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31990</v>
      </c>
      <c r="O8" s="44">
        <f t="shared" si="2"/>
        <v>14.043020193151888</v>
      </c>
      <c r="P8" s="9"/>
    </row>
    <row r="9" spans="1:133">
      <c r="A9" s="12"/>
      <c r="B9" s="42">
        <v>517</v>
      </c>
      <c r="C9" s="19" t="s">
        <v>22</v>
      </c>
      <c r="D9" s="43">
        <v>56271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56271</v>
      </c>
      <c r="O9" s="44">
        <f t="shared" si="2"/>
        <v>24.701931518876208</v>
      </c>
      <c r="P9" s="9"/>
    </row>
    <row r="10" spans="1:133">
      <c r="A10" s="12"/>
      <c r="B10" s="42">
        <v>519</v>
      </c>
      <c r="C10" s="19" t="s">
        <v>23</v>
      </c>
      <c r="D10" s="43">
        <v>69825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69825</v>
      </c>
      <c r="O10" s="44">
        <f t="shared" si="2"/>
        <v>30.651887620719929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1692793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1692793</v>
      </c>
      <c r="O11" s="41">
        <f t="shared" si="2"/>
        <v>743.10491659350305</v>
      </c>
      <c r="P11" s="10"/>
    </row>
    <row r="12" spans="1:133">
      <c r="A12" s="12"/>
      <c r="B12" s="42">
        <v>521</v>
      </c>
      <c r="C12" s="19" t="s">
        <v>25</v>
      </c>
      <c r="D12" s="43">
        <v>1091922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1091922</v>
      </c>
      <c r="O12" s="44">
        <f t="shared" si="2"/>
        <v>479.3336259877085</v>
      </c>
      <c r="P12" s="9"/>
    </row>
    <row r="13" spans="1:133">
      <c r="A13" s="12"/>
      <c r="B13" s="42">
        <v>522</v>
      </c>
      <c r="C13" s="19" t="s">
        <v>26</v>
      </c>
      <c r="D13" s="43">
        <v>574883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574883</v>
      </c>
      <c r="O13" s="44">
        <f t="shared" si="2"/>
        <v>252.36303775241439</v>
      </c>
      <c r="P13" s="9"/>
    </row>
    <row r="14" spans="1:133">
      <c r="A14" s="12"/>
      <c r="B14" s="42">
        <v>524</v>
      </c>
      <c r="C14" s="19" t="s">
        <v>27</v>
      </c>
      <c r="D14" s="43">
        <v>25988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25988</v>
      </c>
      <c r="O14" s="44">
        <f t="shared" si="2"/>
        <v>11.408252853380159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245946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245946</v>
      </c>
      <c r="O15" s="41">
        <f t="shared" si="2"/>
        <v>107.9657594381036</v>
      </c>
      <c r="P15" s="10"/>
    </row>
    <row r="16" spans="1:133">
      <c r="A16" s="12"/>
      <c r="B16" s="42">
        <v>534</v>
      </c>
      <c r="C16" s="19" t="s">
        <v>29</v>
      </c>
      <c r="D16" s="43">
        <v>245946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245946</v>
      </c>
      <c r="O16" s="44">
        <f t="shared" si="2"/>
        <v>107.9657594381036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477449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477449</v>
      </c>
      <c r="O17" s="41">
        <f t="shared" si="2"/>
        <v>209.59130816505706</v>
      </c>
      <c r="P17" s="10"/>
    </row>
    <row r="18" spans="1:119">
      <c r="A18" s="12"/>
      <c r="B18" s="42">
        <v>541</v>
      </c>
      <c r="C18" s="19" t="s">
        <v>32</v>
      </c>
      <c r="D18" s="43">
        <v>0</v>
      </c>
      <c r="E18" s="43">
        <v>477449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477449</v>
      </c>
      <c r="O18" s="44">
        <f t="shared" si="2"/>
        <v>209.59130816505706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240716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240716</v>
      </c>
      <c r="O19" s="41">
        <f t="shared" si="2"/>
        <v>105.66988586479368</v>
      </c>
      <c r="P19" s="9"/>
    </row>
    <row r="20" spans="1:119" ht="15.75" thickBot="1">
      <c r="A20" s="12"/>
      <c r="B20" s="42">
        <v>581</v>
      </c>
      <c r="C20" s="19" t="s">
        <v>33</v>
      </c>
      <c r="D20" s="43">
        <v>240716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240716</v>
      </c>
      <c r="O20" s="44">
        <f t="shared" si="2"/>
        <v>105.66988586479368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2609251</v>
      </c>
      <c r="E21" s="14">
        <f t="shared" ref="E21:M21" si="7">SUM(E5,E11,E15,E17,E19)</f>
        <v>477449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3086700</v>
      </c>
      <c r="O21" s="35">
        <f t="shared" si="2"/>
        <v>1355.0043898156277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46</v>
      </c>
      <c r="M23" s="90"/>
      <c r="N23" s="90"/>
      <c r="O23" s="39">
        <v>2278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329508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329508</v>
      </c>
      <c r="O5" s="30">
        <f t="shared" ref="O5:O20" si="2">(N5/O$22)</f>
        <v>147.3649373881932</v>
      </c>
      <c r="P5" s="6"/>
    </row>
    <row r="6" spans="1:133">
      <c r="A6" s="12"/>
      <c r="B6" s="42">
        <v>513</v>
      </c>
      <c r="C6" s="19" t="s">
        <v>19</v>
      </c>
      <c r="D6" s="43">
        <v>189213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189213</v>
      </c>
      <c r="O6" s="44">
        <f t="shared" si="2"/>
        <v>84.621198568872984</v>
      </c>
      <c r="P6" s="9"/>
    </row>
    <row r="7" spans="1:133">
      <c r="A7" s="12"/>
      <c r="B7" s="42">
        <v>514</v>
      </c>
      <c r="C7" s="19" t="s">
        <v>20</v>
      </c>
      <c r="D7" s="43">
        <v>51503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51503</v>
      </c>
      <c r="O7" s="44">
        <f t="shared" si="2"/>
        <v>23.033542039355993</v>
      </c>
      <c r="P7" s="9"/>
    </row>
    <row r="8" spans="1:133">
      <c r="A8" s="12"/>
      <c r="B8" s="42">
        <v>515</v>
      </c>
      <c r="C8" s="19" t="s">
        <v>21</v>
      </c>
      <c r="D8" s="43">
        <v>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</v>
      </c>
      <c r="O8" s="44">
        <f t="shared" si="2"/>
        <v>3.7567084078711989E-2</v>
      </c>
      <c r="P8" s="9"/>
    </row>
    <row r="9" spans="1:133">
      <c r="A9" s="12"/>
      <c r="B9" s="42">
        <v>519</v>
      </c>
      <c r="C9" s="19" t="s">
        <v>23</v>
      </c>
      <c r="D9" s="43">
        <v>88708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88708</v>
      </c>
      <c r="O9" s="44">
        <f t="shared" si="2"/>
        <v>39.672629695885512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1747532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1747532</v>
      </c>
      <c r="O10" s="41">
        <f t="shared" si="2"/>
        <v>781.54382826475853</v>
      </c>
      <c r="P10" s="10"/>
    </row>
    <row r="11" spans="1:133">
      <c r="A11" s="12"/>
      <c r="B11" s="42">
        <v>521</v>
      </c>
      <c r="C11" s="19" t="s">
        <v>25</v>
      </c>
      <c r="D11" s="43">
        <v>1057797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1057797</v>
      </c>
      <c r="O11" s="44">
        <f t="shared" si="2"/>
        <v>473.07558139534882</v>
      </c>
      <c r="P11" s="9"/>
    </row>
    <row r="12" spans="1:133">
      <c r="A12" s="12"/>
      <c r="B12" s="42">
        <v>522</v>
      </c>
      <c r="C12" s="19" t="s">
        <v>26</v>
      </c>
      <c r="D12" s="43">
        <v>642454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642454</v>
      </c>
      <c r="O12" s="44">
        <f t="shared" si="2"/>
        <v>287.32289803220038</v>
      </c>
      <c r="P12" s="9"/>
    </row>
    <row r="13" spans="1:133">
      <c r="A13" s="12"/>
      <c r="B13" s="42">
        <v>524</v>
      </c>
      <c r="C13" s="19" t="s">
        <v>27</v>
      </c>
      <c r="D13" s="43">
        <v>47281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47281</v>
      </c>
      <c r="O13" s="44">
        <f t="shared" si="2"/>
        <v>21.145348837209301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278799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278799</v>
      </c>
      <c r="O14" s="41">
        <f t="shared" si="2"/>
        <v>124.68649373881932</v>
      </c>
      <c r="P14" s="10"/>
    </row>
    <row r="15" spans="1:133">
      <c r="A15" s="12"/>
      <c r="B15" s="42">
        <v>534</v>
      </c>
      <c r="C15" s="19" t="s">
        <v>29</v>
      </c>
      <c r="D15" s="43">
        <v>278799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278799</v>
      </c>
      <c r="O15" s="44">
        <f t="shared" si="2"/>
        <v>124.68649373881932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0</v>
      </c>
      <c r="E16" s="29">
        <f t="shared" si="5"/>
        <v>412290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412290</v>
      </c>
      <c r="O16" s="41">
        <f t="shared" si="2"/>
        <v>184.38729874776385</v>
      </c>
      <c r="P16" s="10"/>
    </row>
    <row r="17" spans="1:119">
      <c r="A17" s="12"/>
      <c r="B17" s="42">
        <v>541</v>
      </c>
      <c r="C17" s="19" t="s">
        <v>32</v>
      </c>
      <c r="D17" s="43">
        <v>0</v>
      </c>
      <c r="E17" s="43">
        <v>412290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412290</v>
      </c>
      <c r="O17" s="44">
        <f t="shared" si="2"/>
        <v>184.38729874776385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SUM(D19:D19)</f>
        <v>87122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87122</v>
      </c>
      <c r="O18" s="41">
        <f t="shared" si="2"/>
        <v>38.963327370304114</v>
      </c>
      <c r="P18" s="9"/>
    </row>
    <row r="19" spans="1:119" ht="15.75" thickBot="1">
      <c r="A19" s="12"/>
      <c r="B19" s="42">
        <v>581</v>
      </c>
      <c r="C19" s="19" t="s">
        <v>33</v>
      </c>
      <c r="D19" s="43">
        <v>87122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87122</v>
      </c>
      <c r="O19" s="44">
        <f t="shared" si="2"/>
        <v>38.963327370304114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2442961</v>
      </c>
      <c r="E20" s="14">
        <f t="shared" ref="E20:M20" si="7">SUM(E5,E10,E14,E16,E18)</f>
        <v>412290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2855251</v>
      </c>
      <c r="O20" s="35">
        <f t="shared" si="2"/>
        <v>1276.9458855098389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57</v>
      </c>
      <c r="M22" s="90"/>
      <c r="N22" s="90"/>
      <c r="O22" s="39">
        <v>2236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982861</v>
      </c>
      <c r="E5" s="24">
        <f t="shared" si="0"/>
        <v>680539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1663400</v>
      </c>
      <c r="P5" s="30">
        <f t="shared" ref="P5:P18" si="2">(O5/P$20)</f>
        <v>619.97763697353707</v>
      </c>
      <c r="Q5" s="6"/>
    </row>
    <row r="6" spans="1:134">
      <c r="A6" s="12"/>
      <c r="B6" s="42">
        <v>511</v>
      </c>
      <c r="C6" s="19" t="s">
        <v>69</v>
      </c>
      <c r="D6" s="43">
        <v>47408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47408</v>
      </c>
      <c r="P6" s="44">
        <f t="shared" si="2"/>
        <v>17.669772642564293</v>
      </c>
      <c r="Q6" s="9"/>
    </row>
    <row r="7" spans="1:134">
      <c r="A7" s="12"/>
      <c r="B7" s="42">
        <v>513</v>
      </c>
      <c r="C7" s="19" t="s">
        <v>19</v>
      </c>
      <c r="D7" s="43">
        <v>272050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272050</v>
      </c>
      <c r="P7" s="44">
        <f t="shared" si="2"/>
        <v>101.39768915393216</v>
      </c>
      <c r="Q7" s="9"/>
    </row>
    <row r="8" spans="1:134">
      <c r="A8" s="12"/>
      <c r="B8" s="42">
        <v>514</v>
      </c>
      <c r="C8" s="19" t="s">
        <v>20</v>
      </c>
      <c r="D8" s="43">
        <v>73879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73879</v>
      </c>
      <c r="P8" s="44">
        <f t="shared" si="2"/>
        <v>27.535967200894522</v>
      </c>
      <c r="Q8" s="9"/>
    </row>
    <row r="9" spans="1:134">
      <c r="A9" s="12"/>
      <c r="B9" s="42">
        <v>515</v>
      </c>
      <c r="C9" s="19" t="s">
        <v>21</v>
      </c>
      <c r="D9" s="43">
        <v>61040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61040</v>
      </c>
      <c r="P9" s="44">
        <f t="shared" si="2"/>
        <v>22.750652254938501</v>
      </c>
      <c r="Q9" s="9"/>
    </row>
    <row r="10" spans="1:134">
      <c r="A10" s="12"/>
      <c r="B10" s="42">
        <v>516</v>
      </c>
      <c r="C10" s="19" t="s">
        <v>70</v>
      </c>
      <c r="D10" s="43">
        <v>98157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98157</v>
      </c>
      <c r="P10" s="44">
        <f t="shared" si="2"/>
        <v>36.584793142005218</v>
      </c>
      <c r="Q10" s="9"/>
    </row>
    <row r="11" spans="1:134">
      <c r="A11" s="12"/>
      <c r="B11" s="42">
        <v>519</v>
      </c>
      <c r="C11" s="19" t="s">
        <v>23</v>
      </c>
      <c r="D11" s="43">
        <v>430327</v>
      </c>
      <c r="E11" s="43">
        <v>680539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1110866</v>
      </c>
      <c r="P11" s="44">
        <f t="shared" si="2"/>
        <v>414.0387625792024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SUM(D13:D15)</f>
        <v>2840942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2840942</v>
      </c>
      <c r="P12" s="41">
        <f t="shared" si="2"/>
        <v>1058.867685426761</v>
      </c>
      <c r="Q12" s="10"/>
    </row>
    <row r="13" spans="1:134">
      <c r="A13" s="12"/>
      <c r="B13" s="42">
        <v>521</v>
      </c>
      <c r="C13" s="19" t="s">
        <v>25</v>
      </c>
      <c r="D13" s="43">
        <v>2061914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2061914</v>
      </c>
      <c r="P13" s="44">
        <f t="shared" si="2"/>
        <v>768.51062243756985</v>
      </c>
      <c r="Q13" s="9"/>
    </row>
    <row r="14" spans="1:134">
      <c r="A14" s="12"/>
      <c r="B14" s="42">
        <v>522</v>
      </c>
      <c r="C14" s="19" t="s">
        <v>26</v>
      </c>
      <c r="D14" s="43">
        <v>759691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759691</v>
      </c>
      <c r="P14" s="44">
        <f t="shared" si="2"/>
        <v>283.14983227730153</v>
      </c>
      <c r="Q14" s="9"/>
    </row>
    <row r="15" spans="1:134">
      <c r="A15" s="12"/>
      <c r="B15" s="42">
        <v>524</v>
      </c>
      <c r="C15" s="19" t="s">
        <v>27</v>
      </c>
      <c r="D15" s="43">
        <v>19337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19337</v>
      </c>
      <c r="P15" s="44">
        <f t="shared" si="2"/>
        <v>7.2072307118896761</v>
      </c>
      <c r="Q15" s="9"/>
    </row>
    <row r="16" spans="1:134" ht="15.75">
      <c r="A16" s="26" t="s">
        <v>34</v>
      </c>
      <c r="B16" s="27"/>
      <c r="C16" s="28"/>
      <c r="D16" s="29">
        <f t="shared" ref="D16:N16" si="4">SUM(D17:D17)</f>
        <v>397590</v>
      </c>
      <c r="E16" s="29">
        <f t="shared" si="4"/>
        <v>120553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1"/>
        <v>518143</v>
      </c>
      <c r="P16" s="41">
        <f t="shared" si="2"/>
        <v>193.12076034289973</v>
      </c>
      <c r="Q16" s="9"/>
    </row>
    <row r="17" spans="1:120" ht="15.75" thickBot="1">
      <c r="A17" s="12"/>
      <c r="B17" s="42">
        <v>581</v>
      </c>
      <c r="C17" s="19" t="s">
        <v>76</v>
      </c>
      <c r="D17" s="43">
        <v>397590</v>
      </c>
      <c r="E17" s="43">
        <v>120553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518143</v>
      </c>
      <c r="P17" s="44">
        <f t="shared" si="2"/>
        <v>193.12076034289973</v>
      </c>
      <c r="Q17" s="9"/>
    </row>
    <row r="18" spans="1:120" ht="16.5" thickBot="1">
      <c r="A18" s="13" t="s">
        <v>10</v>
      </c>
      <c r="B18" s="21"/>
      <c r="C18" s="20"/>
      <c r="D18" s="14">
        <f>SUM(D5,D12,D16)</f>
        <v>4221393</v>
      </c>
      <c r="E18" s="14">
        <f t="shared" ref="E18:N18" si="5">SUM(E5,E12,E16)</f>
        <v>801092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1"/>
        <v>5022485</v>
      </c>
      <c r="P18" s="35">
        <f t="shared" si="2"/>
        <v>1871.9660827431978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77</v>
      </c>
      <c r="N20" s="90"/>
      <c r="O20" s="90"/>
      <c r="P20" s="39">
        <v>2683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986568</v>
      </c>
      <c r="E5" s="24">
        <f t="shared" si="0"/>
        <v>136517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1123085</v>
      </c>
      <c r="O5" s="30">
        <f t="shared" ref="O5:O18" si="2">(N5/O$20)</f>
        <v>402.39519885345754</v>
      </c>
      <c r="P5" s="6"/>
    </row>
    <row r="6" spans="1:133">
      <c r="A6" s="12"/>
      <c r="B6" s="42">
        <v>511</v>
      </c>
      <c r="C6" s="19" t="s">
        <v>69</v>
      </c>
      <c r="D6" s="43">
        <v>52829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52829</v>
      </c>
      <c r="O6" s="44">
        <f t="shared" si="2"/>
        <v>18.928341096381224</v>
      </c>
      <c r="P6" s="9"/>
    </row>
    <row r="7" spans="1:133">
      <c r="A7" s="12"/>
      <c r="B7" s="42">
        <v>513</v>
      </c>
      <c r="C7" s="19" t="s">
        <v>19</v>
      </c>
      <c r="D7" s="43">
        <v>284705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284705</v>
      </c>
      <c r="O7" s="44">
        <f t="shared" si="2"/>
        <v>102.00824077391616</v>
      </c>
      <c r="P7" s="9"/>
    </row>
    <row r="8" spans="1:133">
      <c r="A8" s="12"/>
      <c r="B8" s="42">
        <v>514</v>
      </c>
      <c r="C8" s="19" t="s">
        <v>20</v>
      </c>
      <c r="D8" s="43">
        <v>90353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90353</v>
      </c>
      <c r="O8" s="44">
        <f t="shared" si="2"/>
        <v>32.372984593335723</v>
      </c>
      <c r="P8" s="9"/>
    </row>
    <row r="9" spans="1:133">
      <c r="A9" s="12"/>
      <c r="B9" s="42">
        <v>515</v>
      </c>
      <c r="C9" s="19" t="s">
        <v>21</v>
      </c>
      <c r="D9" s="43">
        <v>80520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80520</v>
      </c>
      <c r="O9" s="44">
        <f t="shared" si="2"/>
        <v>28.849874596918667</v>
      </c>
      <c r="P9" s="9"/>
    </row>
    <row r="10" spans="1:133">
      <c r="A10" s="12"/>
      <c r="B10" s="42">
        <v>516</v>
      </c>
      <c r="C10" s="19" t="s">
        <v>70</v>
      </c>
      <c r="D10" s="43">
        <v>113583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113583</v>
      </c>
      <c r="O10" s="44">
        <f t="shared" si="2"/>
        <v>40.696166248656397</v>
      </c>
      <c r="P10" s="9"/>
    </row>
    <row r="11" spans="1:133">
      <c r="A11" s="12"/>
      <c r="B11" s="42">
        <v>519</v>
      </c>
      <c r="C11" s="19" t="s">
        <v>50</v>
      </c>
      <c r="D11" s="43">
        <v>364578</v>
      </c>
      <c r="E11" s="43">
        <v>136517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501095</v>
      </c>
      <c r="O11" s="44">
        <f t="shared" si="2"/>
        <v>179.53959154424936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2661012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2661012</v>
      </c>
      <c r="O12" s="41">
        <f t="shared" si="2"/>
        <v>953.42601218201366</v>
      </c>
      <c r="P12" s="10"/>
    </row>
    <row r="13" spans="1:133">
      <c r="A13" s="12"/>
      <c r="B13" s="42">
        <v>521</v>
      </c>
      <c r="C13" s="19" t="s">
        <v>25</v>
      </c>
      <c r="D13" s="43">
        <v>1912656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1912656</v>
      </c>
      <c r="O13" s="44">
        <f t="shared" si="2"/>
        <v>685.29415979935504</v>
      </c>
      <c r="P13" s="9"/>
    </row>
    <row r="14" spans="1:133">
      <c r="A14" s="12"/>
      <c r="B14" s="42">
        <v>522</v>
      </c>
      <c r="C14" s="19" t="s">
        <v>26</v>
      </c>
      <c r="D14" s="43">
        <v>708305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708305</v>
      </c>
      <c r="O14" s="44">
        <f t="shared" si="2"/>
        <v>253.78179863848084</v>
      </c>
      <c r="P14" s="9"/>
    </row>
    <row r="15" spans="1:133">
      <c r="A15" s="12"/>
      <c r="B15" s="42">
        <v>524</v>
      </c>
      <c r="C15" s="19" t="s">
        <v>27</v>
      </c>
      <c r="D15" s="43">
        <v>40051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40051</v>
      </c>
      <c r="O15" s="44">
        <f t="shared" si="2"/>
        <v>14.350053744177714</v>
      </c>
      <c r="P15" s="9"/>
    </row>
    <row r="16" spans="1:133" ht="15.75">
      <c r="A16" s="26" t="s">
        <v>53</v>
      </c>
      <c r="B16" s="27"/>
      <c r="C16" s="28"/>
      <c r="D16" s="29">
        <f t="shared" ref="D16:M16" si="4">SUM(D17:D17)</f>
        <v>50000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50000</v>
      </c>
      <c r="O16" s="41">
        <f t="shared" si="2"/>
        <v>17.914725904693658</v>
      </c>
      <c r="P16" s="9"/>
    </row>
    <row r="17" spans="1:119" ht="15.75" thickBot="1">
      <c r="A17" s="12"/>
      <c r="B17" s="42">
        <v>581</v>
      </c>
      <c r="C17" s="19" t="s">
        <v>54</v>
      </c>
      <c r="D17" s="43">
        <v>50000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50000</v>
      </c>
      <c r="O17" s="44">
        <f t="shared" si="2"/>
        <v>17.914725904693658</v>
      </c>
      <c r="P17" s="9"/>
    </row>
    <row r="18" spans="1:119" ht="16.5" thickBot="1">
      <c r="A18" s="13" t="s">
        <v>10</v>
      </c>
      <c r="B18" s="21"/>
      <c r="C18" s="20"/>
      <c r="D18" s="14">
        <f>SUM(D5,D12,D16)</f>
        <v>3697580</v>
      </c>
      <c r="E18" s="14">
        <f t="shared" ref="E18:M18" si="5">SUM(E5,E12,E16)</f>
        <v>136517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1"/>
        <v>3834097</v>
      </c>
      <c r="O18" s="35">
        <f t="shared" si="2"/>
        <v>1373.7359369401647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2791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626652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626652</v>
      </c>
      <c r="O5" s="30">
        <f t="shared" ref="O5:O19" si="2">(N5/O$21)</f>
        <v>230.64114832535884</v>
      </c>
      <c r="P5" s="6"/>
    </row>
    <row r="6" spans="1:133">
      <c r="A6" s="12"/>
      <c r="B6" s="42">
        <v>513</v>
      </c>
      <c r="C6" s="19" t="s">
        <v>19</v>
      </c>
      <c r="D6" s="43">
        <v>450332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450332</v>
      </c>
      <c r="O6" s="44">
        <f t="shared" si="2"/>
        <v>165.74604343025396</v>
      </c>
      <c r="P6" s="9"/>
    </row>
    <row r="7" spans="1:133">
      <c r="A7" s="12"/>
      <c r="B7" s="42">
        <v>514</v>
      </c>
      <c r="C7" s="19" t="s">
        <v>20</v>
      </c>
      <c r="D7" s="43">
        <v>79314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79314</v>
      </c>
      <c r="O7" s="44">
        <f t="shared" si="2"/>
        <v>29.191755612808244</v>
      </c>
      <c r="P7" s="9"/>
    </row>
    <row r="8" spans="1:133">
      <c r="A8" s="12"/>
      <c r="B8" s="42">
        <v>515</v>
      </c>
      <c r="C8" s="19" t="s">
        <v>21</v>
      </c>
      <c r="D8" s="43">
        <v>63087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63087</v>
      </c>
      <c r="O8" s="44">
        <f t="shared" si="2"/>
        <v>23.219359587780641</v>
      </c>
      <c r="P8" s="9"/>
    </row>
    <row r="9" spans="1:133">
      <c r="A9" s="12"/>
      <c r="B9" s="42">
        <v>519</v>
      </c>
      <c r="C9" s="19" t="s">
        <v>50</v>
      </c>
      <c r="D9" s="43">
        <v>33919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33919</v>
      </c>
      <c r="O9" s="44">
        <f t="shared" si="2"/>
        <v>12.48398969451601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2562122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2562122</v>
      </c>
      <c r="O10" s="41">
        <f t="shared" si="2"/>
        <v>942.99668752300329</v>
      </c>
      <c r="P10" s="10"/>
    </row>
    <row r="11" spans="1:133">
      <c r="A11" s="12"/>
      <c r="B11" s="42">
        <v>521</v>
      </c>
      <c r="C11" s="19" t="s">
        <v>25</v>
      </c>
      <c r="D11" s="43">
        <v>1898462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1898462</v>
      </c>
      <c r="O11" s="44">
        <f t="shared" si="2"/>
        <v>698.73463378726535</v>
      </c>
      <c r="P11" s="9"/>
    </row>
    <row r="12" spans="1:133">
      <c r="A12" s="12"/>
      <c r="B12" s="42">
        <v>522</v>
      </c>
      <c r="C12" s="19" t="s">
        <v>26</v>
      </c>
      <c r="D12" s="43">
        <v>663660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663660</v>
      </c>
      <c r="O12" s="44">
        <f t="shared" si="2"/>
        <v>244.26205373573794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265885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265885</v>
      </c>
      <c r="O13" s="41">
        <f t="shared" si="2"/>
        <v>97.859771807140234</v>
      </c>
      <c r="P13" s="10"/>
    </row>
    <row r="14" spans="1:133">
      <c r="A14" s="12"/>
      <c r="B14" s="42">
        <v>534</v>
      </c>
      <c r="C14" s="19" t="s">
        <v>51</v>
      </c>
      <c r="D14" s="43">
        <v>265885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265885</v>
      </c>
      <c r="O14" s="44">
        <f t="shared" si="2"/>
        <v>97.859771807140234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191079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191079</v>
      </c>
      <c r="O15" s="41">
        <f t="shared" si="2"/>
        <v>70.327199116672801</v>
      </c>
      <c r="P15" s="10"/>
    </row>
    <row r="16" spans="1:133">
      <c r="A16" s="12"/>
      <c r="B16" s="42">
        <v>541</v>
      </c>
      <c r="C16" s="19" t="s">
        <v>52</v>
      </c>
      <c r="D16" s="43">
        <v>0</v>
      </c>
      <c r="E16" s="43">
        <v>191079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191079</v>
      </c>
      <c r="O16" s="44">
        <f t="shared" si="2"/>
        <v>70.327199116672801</v>
      </c>
      <c r="P16" s="9"/>
    </row>
    <row r="17" spans="1:119" ht="15.75">
      <c r="A17" s="26" t="s">
        <v>53</v>
      </c>
      <c r="B17" s="27"/>
      <c r="C17" s="28"/>
      <c r="D17" s="29">
        <f t="shared" ref="D17:M17" si="6">SUM(D18:D18)</f>
        <v>6000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6000</v>
      </c>
      <c r="O17" s="41">
        <f t="shared" si="2"/>
        <v>2.2083179977916818</v>
      </c>
      <c r="P17" s="9"/>
    </row>
    <row r="18" spans="1:119" ht="15.75" thickBot="1">
      <c r="A18" s="12"/>
      <c r="B18" s="42">
        <v>581</v>
      </c>
      <c r="C18" s="19" t="s">
        <v>54</v>
      </c>
      <c r="D18" s="43">
        <v>6000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6000</v>
      </c>
      <c r="O18" s="44">
        <f t="shared" si="2"/>
        <v>2.2083179977916818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3460659</v>
      </c>
      <c r="E19" s="14">
        <f t="shared" ref="E19:M19" si="7">SUM(E5,E10,E13,E15,E17)</f>
        <v>191079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3651738</v>
      </c>
      <c r="O19" s="35">
        <f t="shared" si="2"/>
        <v>1344.0331247699669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67</v>
      </c>
      <c r="M21" s="90"/>
      <c r="N21" s="90"/>
      <c r="O21" s="39">
        <v>2717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722686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722686</v>
      </c>
      <c r="O5" s="30">
        <f t="shared" ref="O5:O19" si="2">(N5/O$21)</f>
        <v>266.47713864306786</v>
      </c>
      <c r="P5" s="6"/>
    </row>
    <row r="6" spans="1:133">
      <c r="A6" s="12"/>
      <c r="B6" s="42">
        <v>513</v>
      </c>
      <c r="C6" s="19" t="s">
        <v>19</v>
      </c>
      <c r="D6" s="43">
        <v>505797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505797</v>
      </c>
      <c r="O6" s="44">
        <f t="shared" si="2"/>
        <v>186.5033185840708</v>
      </c>
      <c r="P6" s="9"/>
    </row>
    <row r="7" spans="1:133">
      <c r="A7" s="12"/>
      <c r="B7" s="42">
        <v>514</v>
      </c>
      <c r="C7" s="19" t="s">
        <v>20</v>
      </c>
      <c r="D7" s="43">
        <v>87842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87842</v>
      </c>
      <c r="O7" s="44">
        <f t="shared" si="2"/>
        <v>32.390117994100294</v>
      </c>
      <c r="P7" s="9"/>
    </row>
    <row r="8" spans="1:133">
      <c r="A8" s="12"/>
      <c r="B8" s="42">
        <v>515</v>
      </c>
      <c r="C8" s="19" t="s">
        <v>21</v>
      </c>
      <c r="D8" s="43">
        <v>91141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91141</v>
      </c>
      <c r="O8" s="44">
        <f t="shared" si="2"/>
        <v>33.606563421828909</v>
      </c>
      <c r="P8" s="9"/>
    </row>
    <row r="9" spans="1:133">
      <c r="A9" s="12"/>
      <c r="B9" s="42">
        <v>519</v>
      </c>
      <c r="C9" s="19" t="s">
        <v>50</v>
      </c>
      <c r="D9" s="43">
        <v>37906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37906</v>
      </c>
      <c r="O9" s="44">
        <f t="shared" si="2"/>
        <v>13.977138643067846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2491192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2491192</v>
      </c>
      <c r="O10" s="41">
        <f t="shared" si="2"/>
        <v>918.58112094395278</v>
      </c>
      <c r="P10" s="10"/>
    </row>
    <row r="11" spans="1:133">
      <c r="A11" s="12"/>
      <c r="B11" s="42">
        <v>521</v>
      </c>
      <c r="C11" s="19" t="s">
        <v>25</v>
      </c>
      <c r="D11" s="43">
        <v>1866638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1866638</v>
      </c>
      <c r="O11" s="44">
        <f t="shared" si="2"/>
        <v>688.28834808259592</v>
      </c>
      <c r="P11" s="9"/>
    </row>
    <row r="12" spans="1:133">
      <c r="A12" s="12"/>
      <c r="B12" s="42">
        <v>522</v>
      </c>
      <c r="C12" s="19" t="s">
        <v>26</v>
      </c>
      <c r="D12" s="43">
        <v>624554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624554</v>
      </c>
      <c r="O12" s="44">
        <f t="shared" si="2"/>
        <v>230.29277286135692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266503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266503</v>
      </c>
      <c r="O13" s="41">
        <f t="shared" si="2"/>
        <v>98.268067846607664</v>
      </c>
      <c r="P13" s="10"/>
    </row>
    <row r="14" spans="1:133">
      <c r="A14" s="12"/>
      <c r="B14" s="42">
        <v>534</v>
      </c>
      <c r="C14" s="19" t="s">
        <v>51</v>
      </c>
      <c r="D14" s="43">
        <v>266503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266503</v>
      </c>
      <c r="O14" s="44">
        <f t="shared" si="2"/>
        <v>98.268067846607664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398192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398192</v>
      </c>
      <c r="O15" s="41">
        <f t="shared" si="2"/>
        <v>146.8259587020649</v>
      </c>
      <c r="P15" s="10"/>
    </row>
    <row r="16" spans="1:133">
      <c r="A16" s="12"/>
      <c r="B16" s="42">
        <v>541</v>
      </c>
      <c r="C16" s="19" t="s">
        <v>52</v>
      </c>
      <c r="D16" s="43">
        <v>0</v>
      </c>
      <c r="E16" s="43">
        <v>398192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398192</v>
      </c>
      <c r="O16" s="44">
        <f t="shared" si="2"/>
        <v>146.8259587020649</v>
      </c>
      <c r="P16" s="9"/>
    </row>
    <row r="17" spans="1:119" ht="15.75">
      <c r="A17" s="26" t="s">
        <v>53</v>
      </c>
      <c r="B17" s="27"/>
      <c r="C17" s="28"/>
      <c r="D17" s="29">
        <f t="shared" ref="D17:M17" si="6">SUM(D18:D18)</f>
        <v>100000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100000</v>
      </c>
      <c r="O17" s="41">
        <f t="shared" si="2"/>
        <v>36.873156342182888</v>
      </c>
      <c r="P17" s="9"/>
    </row>
    <row r="18" spans="1:119" ht="15.75" thickBot="1">
      <c r="A18" s="12"/>
      <c r="B18" s="42">
        <v>581</v>
      </c>
      <c r="C18" s="19" t="s">
        <v>54</v>
      </c>
      <c r="D18" s="43">
        <v>100000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100000</v>
      </c>
      <c r="O18" s="44">
        <f t="shared" si="2"/>
        <v>36.873156342182888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3580381</v>
      </c>
      <c r="E19" s="14">
        <f t="shared" ref="E19:M19" si="7">SUM(E5,E10,E13,E15,E17)</f>
        <v>398192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3978573</v>
      </c>
      <c r="O19" s="35">
        <f t="shared" si="2"/>
        <v>1467.0254424778761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65</v>
      </c>
      <c r="M21" s="90"/>
      <c r="N21" s="90"/>
      <c r="O21" s="39">
        <v>2712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567406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567406</v>
      </c>
      <c r="O5" s="30">
        <f t="shared" ref="O5:O19" si="2">(N5/O$21)</f>
        <v>214.68255769958381</v>
      </c>
      <c r="P5" s="6"/>
    </row>
    <row r="6" spans="1:133">
      <c r="A6" s="12"/>
      <c r="B6" s="42">
        <v>513</v>
      </c>
      <c r="C6" s="19" t="s">
        <v>19</v>
      </c>
      <c r="D6" s="43">
        <v>409188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409188</v>
      </c>
      <c r="O6" s="44">
        <f t="shared" si="2"/>
        <v>154.81952326901248</v>
      </c>
      <c r="P6" s="9"/>
    </row>
    <row r="7" spans="1:133">
      <c r="A7" s="12"/>
      <c r="B7" s="42">
        <v>514</v>
      </c>
      <c r="C7" s="19" t="s">
        <v>20</v>
      </c>
      <c r="D7" s="43">
        <v>70305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70305</v>
      </c>
      <c r="O7" s="44">
        <f t="shared" si="2"/>
        <v>26.600454029511919</v>
      </c>
      <c r="P7" s="9"/>
    </row>
    <row r="8" spans="1:133">
      <c r="A8" s="12"/>
      <c r="B8" s="42">
        <v>515</v>
      </c>
      <c r="C8" s="19" t="s">
        <v>21</v>
      </c>
      <c r="D8" s="43">
        <v>55145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55145</v>
      </c>
      <c r="O8" s="44">
        <f t="shared" si="2"/>
        <v>20.864547862277714</v>
      </c>
      <c r="P8" s="9"/>
    </row>
    <row r="9" spans="1:133">
      <c r="A9" s="12"/>
      <c r="B9" s="42">
        <v>519</v>
      </c>
      <c r="C9" s="19" t="s">
        <v>50</v>
      </c>
      <c r="D9" s="43">
        <v>32768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32768</v>
      </c>
      <c r="O9" s="44">
        <f t="shared" si="2"/>
        <v>12.398032538781688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2443076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2443076</v>
      </c>
      <c r="O10" s="41">
        <f t="shared" si="2"/>
        <v>924.35716988270906</v>
      </c>
      <c r="P10" s="10"/>
    </row>
    <row r="11" spans="1:133">
      <c r="A11" s="12"/>
      <c r="B11" s="42">
        <v>521</v>
      </c>
      <c r="C11" s="19" t="s">
        <v>25</v>
      </c>
      <c r="D11" s="43">
        <v>1854336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1854336</v>
      </c>
      <c r="O11" s="44">
        <f t="shared" si="2"/>
        <v>701.60272417707154</v>
      </c>
      <c r="P11" s="9"/>
    </row>
    <row r="12" spans="1:133">
      <c r="A12" s="12"/>
      <c r="B12" s="42">
        <v>522</v>
      </c>
      <c r="C12" s="19" t="s">
        <v>26</v>
      </c>
      <c r="D12" s="43">
        <v>588740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588740</v>
      </c>
      <c r="O12" s="44">
        <f t="shared" si="2"/>
        <v>222.75444570563752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236771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236771</v>
      </c>
      <c r="O13" s="41">
        <f t="shared" si="2"/>
        <v>89.584184638668177</v>
      </c>
      <c r="P13" s="10"/>
    </row>
    <row r="14" spans="1:133">
      <c r="A14" s="12"/>
      <c r="B14" s="42">
        <v>534</v>
      </c>
      <c r="C14" s="19" t="s">
        <v>51</v>
      </c>
      <c r="D14" s="43">
        <v>236771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236771</v>
      </c>
      <c r="O14" s="44">
        <f t="shared" si="2"/>
        <v>89.584184638668177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237149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237149</v>
      </c>
      <c r="O15" s="41">
        <f t="shared" si="2"/>
        <v>89.727203934922443</v>
      </c>
      <c r="P15" s="10"/>
    </row>
    <row r="16" spans="1:133">
      <c r="A16" s="12"/>
      <c r="B16" s="42">
        <v>541</v>
      </c>
      <c r="C16" s="19" t="s">
        <v>52</v>
      </c>
      <c r="D16" s="43">
        <v>0</v>
      </c>
      <c r="E16" s="43">
        <v>237149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237149</v>
      </c>
      <c r="O16" s="44">
        <f t="shared" si="2"/>
        <v>89.727203934922443</v>
      </c>
      <c r="P16" s="9"/>
    </row>
    <row r="17" spans="1:119" ht="15.75">
      <c r="A17" s="26" t="s">
        <v>53</v>
      </c>
      <c r="B17" s="27"/>
      <c r="C17" s="28"/>
      <c r="D17" s="29">
        <f t="shared" ref="D17:M17" si="6">SUM(D18:D18)</f>
        <v>110000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110000</v>
      </c>
      <c r="O17" s="41">
        <f t="shared" si="2"/>
        <v>41.619371925841847</v>
      </c>
      <c r="P17" s="9"/>
    </row>
    <row r="18" spans="1:119" ht="15.75" thickBot="1">
      <c r="A18" s="12"/>
      <c r="B18" s="42">
        <v>581</v>
      </c>
      <c r="C18" s="19" t="s">
        <v>54</v>
      </c>
      <c r="D18" s="43">
        <v>110000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110000</v>
      </c>
      <c r="O18" s="44">
        <f t="shared" si="2"/>
        <v>41.619371925841847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3357253</v>
      </c>
      <c r="E19" s="14">
        <f t="shared" ref="E19:M19" si="7">SUM(E5,E10,E13,E15,E17)</f>
        <v>237149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3594402</v>
      </c>
      <c r="O19" s="35">
        <f t="shared" si="2"/>
        <v>1359.9704880817253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63</v>
      </c>
      <c r="M21" s="90"/>
      <c r="N21" s="90"/>
      <c r="O21" s="39">
        <v>2643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577669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577669</v>
      </c>
      <c r="O5" s="30">
        <f t="shared" ref="O5:O19" si="2">(N5/O$21)</f>
        <v>218.64837244511733</v>
      </c>
      <c r="P5" s="6"/>
    </row>
    <row r="6" spans="1:133">
      <c r="A6" s="12"/>
      <c r="B6" s="42">
        <v>513</v>
      </c>
      <c r="C6" s="19" t="s">
        <v>19</v>
      </c>
      <c r="D6" s="43">
        <v>427385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427385</v>
      </c>
      <c r="O6" s="44">
        <f t="shared" si="2"/>
        <v>161.76570779712338</v>
      </c>
      <c r="P6" s="9"/>
    </row>
    <row r="7" spans="1:133">
      <c r="A7" s="12"/>
      <c r="B7" s="42">
        <v>514</v>
      </c>
      <c r="C7" s="19" t="s">
        <v>20</v>
      </c>
      <c r="D7" s="43">
        <v>71305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71305</v>
      </c>
      <c r="O7" s="44">
        <f t="shared" si="2"/>
        <v>26.9890234670704</v>
      </c>
      <c r="P7" s="9"/>
    </row>
    <row r="8" spans="1:133">
      <c r="A8" s="12"/>
      <c r="B8" s="42">
        <v>515</v>
      </c>
      <c r="C8" s="19" t="s">
        <v>21</v>
      </c>
      <c r="D8" s="43">
        <v>37081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37081</v>
      </c>
      <c r="O8" s="44">
        <f t="shared" si="2"/>
        <v>14.035200605601817</v>
      </c>
      <c r="P8" s="9"/>
    </row>
    <row r="9" spans="1:133">
      <c r="A9" s="12"/>
      <c r="B9" s="42">
        <v>519</v>
      </c>
      <c r="C9" s="19" t="s">
        <v>50</v>
      </c>
      <c r="D9" s="43">
        <v>41898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41898</v>
      </c>
      <c r="O9" s="44">
        <f t="shared" si="2"/>
        <v>15.858440575321726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2426127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2426127</v>
      </c>
      <c r="O10" s="41">
        <f t="shared" si="2"/>
        <v>918.29182437547308</v>
      </c>
      <c r="P10" s="10"/>
    </row>
    <row r="11" spans="1:133">
      <c r="A11" s="12"/>
      <c r="B11" s="42">
        <v>521</v>
      </c>
      <c r="C11" s="19" t="s">
        <v>25</v>
      </c>
      <c r="D11" s="43">
        <v>1860933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1860933</v>
      </c>
      <c r="O11" s="44">
        <f t="shared" si="2"/>
        <v>704.36525359576081</v>
      </c>
      <c r="P11" s="9"/>
    </row>
    <row r="12" spans="1:133">
      <c r="A12" s="12"/>
      <c r="B12" s="42">
        <v>522</v>
      </c>
      <c r="C12" s="19" t="s">
        <v>26</v>
      </c>
      <c r="D12" s="43">
        <v>565194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565194</v>
      </c>
      <c r="O12" s="44">
        <f t="shared" si="2"/>
        <v>213.92657077971234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237624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237624</v>
      </c>
      <c r="O13" s="41">
        <f t="shared" si="2"/>
        <v>89.940953822861474</v>
      </c>
      <c r="P13" s="10"/>
    </row>
    <row r="14" spans="1:133">
      <c r="A14" s="12"/>
      <c r="B14" s="42">
        <v>534</v>
      </c>
      <c r="C14" s="19" t="s">
        <v>51</v>
      </c>
      <c r="D14" s="43">
        <v>237624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237624</v>
      </c>
      <c r="O14" s="44">
        <f t="shared" si="2"/>
        <v>89.940953822861474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359177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359177</v>
      </c>
      <c r="O15" s="41">
        <f t="shared" si="2"/>
        <v>135.94890234670703</v>
      </c>
      <c r="P15" s="10"/>
    </row>
    <row r="16" spans="1:133">
      <c r="A16" s="12"/>
      <c r="B16" s="42">
        <v>541</v>
      </c>
      <c r="C16" s="19" t="s">
        <v>52</v>
      </c>
      <c r="D16" s="43">
        <v>0</v>
      </c>
      <c r="E16" s="43">
        <v>359177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359177</v>
      </c>
      <c r="O16" s="44">
        <f t="shared" si="2"/>
        <v>135.94890234670703</v>
      </c>
      <c r="P16" s="9"/>
    </row>
    <row r="17" spans="1:119" ht="15.75">
      <c r="A17" s="26" t="s">
        <v>53</v>
      </c>
      <c r="B17" s="27"/>
      <c r="C17" s="28"/>
      <c r="D17" s="29">
        <f t="shared" ref="D17:M17" si="6">SUM(D18:D18)</f>
        <v>317172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317172</v>
      </c>
      <c r="O17" s="41">
        <f t="shared" si="2"/>
        <v>120.04996214988645</v>
      </c>
      <c r="P17" s="9"/>
    </row>
    <row r="18" spans="1:119" ht="15.75" thickBot="1">
      <c r="A18" s="12"/>
      <c r="B18" s="42">
        <v>581</v>
      </c>
      <c r="C18" s="19" t="s">
        <v>54</v>
      </c>
      <c r="D18" s="43">
        <v>317172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317172</v>
      </c>
      <c r="O18" s="44">
        <f t="shared" si="2"/>
        <v>120.04996214988645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3558592</v>
      </c>
      <c r="E19" s="14">
        <f t="shared" ref="E19:M19" si="7">SUM(E5,E10,E13,E15,E17)</f>
        <v>359177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3917769</v>
      </c>
      <c r="O19" s="35">
        <f t="shared" si="2"/>
        <v>1482.8800151400453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2642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445181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445181</v>
      </c>
      <c r="O5" s="30">
        <f t="shared" ref="O5:O19" si="2">(N5/O$21)</f>
        <v>168.94914611005692</v>
      </c>
      <c r="P5" s="6"/>
    </row>
    <row r="6" spans="1:133">
      <c r="A6" s="12"/>
      <c r="B6" s="42">
        <v>513</v>
      </c>
      <c r="C6" s="19" t="s">
        <v>19</v>
      </c>
      <c r="D6" s="43">
        <v>338459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338459</v>
      </c>
      <c r="O6" s="44">
        <f t="shared" si="2"/>
        <v>128.44743833017077</v>
      </c>
      <c r="P6" s="9"/>
    </row>
    <row r="7" spans="1:133">
      <c r="A7" s="12"/>
      <c r="B7" s="42">
        <v>514</v>
      </c>
      <c r="C7" s="19" t="s">
        <v>20</v>
      </c>
      <c r="D7" s="43">
        <v>45371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45371</v>
      </c>
      <c r="O7" s="44">
        <f t="shared" si="2"/>
        <v>17.218595825426945</v>
      </c>
      <c r="P7" s="9"/>
    </row>
    <row r="8" spans="1:133">
      <c r="A8" s="12"/>
      <c r="B8" s="42">
        <v>515</v>
      </c>
      <c r="C8" s="19" t="s">
        <v>21</v>
      </c>
      <c r="D8" s="43">
        <v>26719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26719</v>
      </c>
      <c r="O8" s="44">
        <f t="shared" si="2"/>
        <v>10.140037950664137</v>
      </c>
      <c r="P8" s="9"/>
    </row>
    <row r="9" spans="1:133">
      <c r="A9" s="12"/>
      <c r="B9" s="42">
        <v>519</v>
      </c>
      <c r="C9" s="19" t="s">
        <v>50</v>
      </c>
      <c r="D9" s="43">
        <v>34632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34632</v>
      </c>
      <c r="O9" s="44">
        <f t="shared" si="2"/>
        <v>13.143074003795066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2210732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2210732</v>
      </c>
      <c r="O10" s="41">
        <f t="shared" si="2"/>
        <v>838.98747628083493</v>
      </c>
      <c r="P10" s="10"/>
    </row>
    <row r="11" spans="1:133">
      <c r="A11" s="12"/>
      <c r="B11" s="42">
        <v>521</v>
      </c>
      <c r="C11" s="19" t="s">
        <v>25</v>
      </c>
      <c r="D11" s="43">
        <v>1674634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1674634</v>
      </c>
      <c r="O11" s="44">
        <f t="shared" si="2"/>
        <v>635.53472485768498</v>
      </c>
      <c r="P11" s="9"/>
    </row>
    <row r="12" spans="1:133">
      <c r="A12" s="12"/>
      <c r="B12" s="42">
        <v>522</v>
      </c>
      <c r="C12" s="19" t="s">
        <v>26</v>
      </c>
      <c r="D12" s="43">
        <v>536098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536098</v>
      </c>
      <c r="O12" s="44">
        <f t="shared" si="2"/>
        <v>203.45275142314989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240186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240186</v>
      </c>
      <c r="O13" s="41">
        <f t="shared" si="2"/>
        <v>91.152182163187859</v>
      </c>
      <c r="P13" s="10"/>
    </row>
    <row r="14" spans="1:133">
      <c r="A14" s="12"/>
      <c r="B14" s="42">
        <v>534</v>
      </c>
      <c r="C14" s="19" t="s">
        <v>51</v>
      </c>
      <c r="D14" s="43">
        <v>240186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240186</v>
      </c>
      <c r="O14" s="44">
        <f t="shared" si="2"/>
        <v>91.152182163187859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0</v>
      </c>
      <c r="E15" s="29">
        <f t="shared" si="5"/>
        <v>939384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939384</v>
      </c>
      <c r="O15" s="41">
        <f t="shared" si="2"/>
        <v>356.50246679316888</v>
      </c>
      <c r="P15" s="10"/>
    </row>
    <row r="16" spans="1:133">
      <c r="A16" s="12"/>
      <c r="B16" s="42">
        <v>541</v>
      </c>
      <c r="C16" s="19" t="s">
        <v>52</v>
      </c>
      <c r="D16" s="43">
        <v>0</v>
      </c>
      <c r="E16" s="43">
        <v>939384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939384</v>
      </c>
      <c r="O16" s="44">
        <f t="shared" si="2"/>
        <v>356.50246679316888</v>
      </c>
      <c r="P16" s="9"/>
    </row>
    <row r="17" spans="1:119" ht="15.75">
      <c r="A17" s="26" t="s">
        <v>53</v>
      </c>
      <c r="B17" s="27"/>
      <c r="C17" s="28"/>
      <c r="D17" s="29">
        <f t="shared" ref="D17:M17" si="6">SUM(D18:D18)</f>
        <v>807000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807000</v>
      </c>
      <c r="O17" s="41">
        <f t="shared" si="2"/>
        <v>306.26185958254268</v>
      </c>
      <c r="P17" s="9"/>
    </row>
    <row r="18" spans="1:119" ht="15.75" thickBot="1">
      <c r="A18" s="12"/>
      <c r="B18" s="42">
        <v>581</v>
      </c>
      <c r="C18" s="19" t="s">
        <v>54</v>
      </c>
      <c r="D18" s="43">
        <v>807000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807000</v>
      </c>
      <c r="O18" s="44">
        <f t="shared" si="2"/>
        <v>306.26185958254268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3703099</v>
      </c>
      <c r="E19" s="14">
        <f t="shared" ref="E19:M19" si="7">SUM(E5,E10,E13,E15,E17)</f>
        <v>939384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4642483</v>
      </c>
      <c r="O19" s="35">
        <f t="shared" si="2"/>
        <v>1761.8531309297912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2635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464828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464828</v>
      </c>
      <c r="O5" s="58">
        <f t="shared" ref="O5:O19" si="2">(N5/O$21)</f>
        <v>177.009900990099</v>
      </c>
      <c r="P5" s="59"/>
    </row>
    <row r="6" spans="1:133">
      <c r="A6" s="61"/>
      <c r="B6" s="62">
        <v>513</v>
      </c>
      <c r="C6" s="63" t="s">
        <v>19</v>
      </c>
      <c r="D6" s="64">
        <v>329199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329199</v>
      </c>
      <c r="O6" s="65">
        <f t="shared" si="2"/>
        <v>125.36138613861387</v>
      </c>
      <c r="P6" s="66"/>
    </row>
    <row r="7" spans="1:133">
      <c r="A7" s="61"/>
      <c r="B7" s="62">
        <v>514</v>
      </c>
      <c r="C7" s="63" t="s">
        <v>20</v>
      </c>
      <c r="D7" s="64">
        <v>60294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60294</v>
      </c>
      <c r="O7" s="65">
        <f t="shared" si="2"/>
        <v>22.96039603960396</v>
      </c>
      <c r="P7" s="66"/>
    </row>
    <row r="8" spans="1:133">
      <c r="A8" s="61"/>
      <c r="B8" s="62">
        <v>515</v>
      </c>
      <c r="C8" s="63" t="s">
        <v>21</v>
      </c>
      <c r="D8" s="64">
        <v>37096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37096</v>
      </c>
      <c r="O8" s="65">
        <f t="shared" si="2"/>
        <v>14.126428027418127</v>
      </c>
      <c r="P8" s="66"/>
    </row>
    <row r="9" spans="1:133">
      <c r="A9" s="61"/>
      <c r="B9" s="62">
        <v>519</v>
      </c>
      <c r="C9" s="63" t="s">
        <v>50</v>
      </c>
      <c r="D9" s="64">
        <v>38239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38239</v>
      </c>
      <c r="O9" s="65">
        <f t="shared" si="2"/>
        <v>14.561690784463062</v>
      </c>
      <c r="P9" s="66"/>
    </row>
    <row r="10" spans="1:133" ht="15.75">
      <c r="A10" s="67" t="s">
        <v>24</v>
      </c>
      <c r="B10" s="68"/>
      <c r="C10" s="69"/>
      <c r="D10" s="70">
        <f t="shared" ref="D10:M10" si="3">SUM(D11:D12)</f>
        <v>2216419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2216419</v>
      </c>
      <c r="O10" s="72">
        <f t="shared" si="2"/>
        <v>844.02856054836252</v>
      </c>
      <c r="P10" s="73"/>
    </row>
    <row r="11" spans="1:133">
      <c r="A11" s="61"/>
      <c r="B11" s="62">
        <v>521</v>
      </c>
      <c r="C11" s="63" t="s">
        <v>25</v>
      </c>
      <c r="D11" s="64">
        <v>1696287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1696287</v>
      </c>
      <c r="O11" s="65">
        <f t="shared" si="2"/>
        <v>645.95849200304644</v>
      </c>
      <c r="P11" s="66"/>
    </row>
    <row r="12" spans="1:133">
      <c r="A12" s="61"/>
      <c r="B12" s="62">
        <v>522</v>
      </c>
      <c r="C12" s="63" t="s">
        <v>26</v>
      </c>
      <c r="D12" s="64">
        <v>520132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520132</v>
      </c>
      <c r="O12" s="65">
        <f t="shared" si="2"/>
        <v>198.07006854531608</v>
      </c>
      <c r="P12" s="66"/>
    </row>
    <row r="13" spans="1:133" ht="15.75">
      <c r="A13" s="67" t="s">
        <v>28</v>
      </c>
      <c r="B13" s="68"/>
      <c r="C13" s="69"/>
      <c r="D13" s="70">
        <f t="shared" ref="D13:M13" si="4">SUM(D14:D14)</f>
        <v>265102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265102</v>
      </c>
      <c r="O13" s="72">
        <f t="shared" si="2"/>
        <v>100.95277989337396</v>
      </c>
      <c r="P13" s="73"/>
    </row>
    <row r="14" spans="1:133">
      <c r="A14" s="61"/>
      <c r="B14" s="62">
        <v>534</v>
      </c>
      <c r="C14" s="63" t="s">
        <v>51</v>
      </c>
      <c r="D14" s="64">
        <v>265102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265102</v>
      </c>
      <c r="O14" s="65">
        <f t="shared" si="2"/>
        <v>100.95277989337396</v>
      </c>
      <c r="P14" s="66"/>
    </row>
    <row r="15" spans="1:133" ht="15.75">
      <c r="A15" s="67" t="s">
        <v>31</v>
      </c>
      <c r="B15" s="68"/>
      <c r="C15" s="69"/>
      <c r="D15" s="70">
        <f t="shared" ref="D15:M15" si="5">SUM(D16:D16)</f>
        <v>0</v>
      </c>
      <c r="E15" s="70">
        <f t="shared" si="5"/>
        <v>290944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290944</v>
      </c>
      <c r="O15" s="72">
        <f t="shared" si="2"/>
        <v>110.7936024371668</v>
      </c>
      <c r="P15" s="73"/>
    </row>
    <row r="16" spans="1:133">
      <c r="A16" s="61"/>
      <c r="B16" s="62">
        <v>541</v>
      </c>
      <c r="C16" s="63" t="s">
        <v>52</v>
      </c>
      <c r="D16" s="64">
        <v>0</v>
      </c>
      <c r="E16" s="64">
        <v>290944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290944</v>
      </c>
      <c r="O16" s="65">
        <f t="shared" si="2"/>
        <v>110.7936024371668</v>
      </c>
      <c r="P16" s="66"/>
    </row>
    <row r="17" spans="1:119" ht="15.75">
      <c r="A17" s="67" t="s">
        <v>53</v>
      </c>
      <c r="B17" s="68"/>
      <c r="C17" s="69"/>
      <c r="D17" s="70">
        <f t="shared" ref="D17:M17" si="6">SUM(D18:D18)</f>
        <v>160000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160000</v>
      </c>
      <c r="O17" s="72">
        <f t="shared" si="2"/>
        <v>60.929169840060929</v>
      </c>
      <c r="P17" s="66"/>
    </row>
    <row r="18" spans="1:119" ht="15.75" thickBot="1">
      <c r="A18" s="61"/>
      <c r="B18" s="62">
        <v>581</v>
      </c>
      <c r="C18" s="63" t="s">
        <v>54</v>
      </c>
      <c r="D18" s="64">
        <v>160000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160000</v>
      </c>
      <c r="O18" s="65">
        <f t="shared" si="2"/>
        <v>60.929169840060929</v>
      </c>
      <c r="P18" s="66"/>
    </row>
    <row r="19" spans="1:119" ht="16.5" thickBot="1">
      <c r="A19" s="74" t="s">
        <v>10</v>
      </c>
      <c r="B19" s="75"/>
      <c r="C19" s="76"/>
      <c r="D19" s="77">
        <f>SUM(D5,D10,D13,D15,D17)</f>
        <v>3106349</v>
      </c>
      <c r="E19" s="77">
        <f t="shared" ref="E19:M19" si="7">SUM(E5,E10,E13,E15,E17)</f>
        <v>290944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3397293</v>
      </c>
      <c r="O19" s="78">
        <f t="shared" si="2"/>
        <v>1293.7140137090632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2626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40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2023-06-12T17:27:43Z</cp:lastPrinted>
  <dcterms:created xsi:type="dcterms:W3CDTF">2000-08-31T21:26:31Z</dcterms:created>
  <dcterms:modified xsi:type="dcterms:W3CDTF">2023-06-12T17:27:57Z</dcterms:modified>
</cp:coreProperties>
</file>