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'2007'!$A$1:$O$24</definedName>
    <definedName name="_xlnm.Print_Area" localSheetId="14">'2008'!$A$1:$O$24</definedName>
    <definedName name="_xlnm.Print_Area" localSheetId="13">'2009'!$A$1:$O$24</definedName>
    <definedName name="_xlnm.Print_Area" localSheetId="12">'2010'!$A$1:$O$21</definedName>
    <definedName name="_xlnm.Print_Area" localSheetId="11">'2011'!$A$1:$O$23</definedName>
    <definedName name="_xlnm.Print_Area" localSheetId="10">'2012'!$A$1:$O$23</definedName>
    <definedName name="_xlnm.Print_Area" localSheetId="9">'2013'!$A$1:$O$24</definedName>
    <definedName name="_xlnm.Print_Area" localSheetId="8">'2014'!$A$1:$O$23</definedName>
    <definedName name="_xlnm.Print_Area" localSheetId="7">'2015'!$A$1:$O$23</definedName>
    <definedName name="_xlnm.Print_Area" localSheetId="6">'2016'!$A$1:$O$23</definedName>
    <definedName name="_xlnm.Print_Area" localSheetId="5">'2017'!$A$1:$O$24</definedName>
    <definedName name="_xlnm.Print_Area" localSheetId="4">'2018'!$A$1:$O$17</definedName>
    <definedName name="_xlnm.Print_Area" localSheetId="3">'2019'!$A$1:$O$14</definedName>
    <definedName name="_xlnm.Print_Area" localSheetId="2">'2020'!$A$1:$O$14</definedName>
    <definedName name="_xlnm.Print_Area" localSheetId="1">'2021'!$A$1:$P$14</definedName>
    <definedName name="_xlnm.Print_Area" localSheetId="0">'2022'!$A$1:$P$28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4" i="48" l="1"/>
  <c r="F24" i="48"/>
  <c r="G24" i="48"/>
  <c r="H24" i="48"/>
  <c r="I24" i="48"/>
  <c r="J24" i="48"/>
  <c r="K24" i="48"/>
  <c r="L24" i="48"/>
  <c r="M24" i="48"/>
  <c r="N24" i="48"/>
  <c r="D24" i="48"/>
  <c r="O23" i="48" l="1"/>
  <c r="P23" i="48" s="1"/>
  <c r="O22" i="48"/>
  <c r="P22" i="48" s="1"/>
  <c r="N21" i="48"/>
  <c r="M21" i="48"/>
  <c r="L21" i="48"/>
  <c r="K21" i="48"/>
  <c r="J21" i="48"/>
  <c r="I21" i="48"/>
  <c r="H21" i="48"/>
  <c r="G21" i="48"/>
  <c r="F21" i="48"/>
  <c r="E21" i="48"/>
  <c r="D21" i="48"/>
  <c r="O20" i="48"/>
  <c r="P20" i="48" s="1"/>
  <c r="N19" i="48"/>
  <c r="M19" i="48"/>
  <c r="L19" i="48"/>
  <c r="K19" i="48"/>
  <c r="J19" i="48"/>
  <c r="I19" i="48"/>
  <c r="H19" i="48"/>
  <c r="G19" i="48"/>
  <c r="F19" i="48"/>
  <c r="E19" i="48"/>
  <c r="D19" i="48"/>
  <c r="O18" i="48"/>
  <c r="P18" i="48" s="1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 s="1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N11" i="48"/>
  <c r="M11" i="48"/>
  <c r="L11" i="48"/>
  <c r="K11" i="48"/>
  <c r="J11" i="48"/>
  <c r="I11" i="48"/>
  <c r="H11" i="48"/>
  <c r="G11" i="48"/>
  <c r="F11" i="48"/>
  <c r="E11" i="48"/>
  <c r="D11" i="48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1" i="48" l="1"/>
  <c r="P21" i="48" s="1"/>
  <c r="O19" i="48"/>
  <c r="P19" i="48" s="1"/>
  <c r="O17" i="48"/>
  <c r="P17" i="48" s="1"/>
  <c r="O14" i="48"/>
  <c r="P14" i="48" s="1"/>
  <c r="O5" i="48"/>
  <c r="P5" i="48" s="1"/>
  <c r="O11" i="48"/>
  <c r="P11" i="48" s="1"/>
  <c r="E10" i="47"/>
  <c r="G10" i="47"/>
  <c r="H10" i="47"/>
  <c r="I10" i="47"/>
  <c r="J10" i="47"/>
  <c r="O9" i="47"/>
  <c r="P9" i="47"/>
  <c r="O8" i="47"/>
  <c r="P8" i="47"/>
  <c r="N7" i="47"/>
  <c r="M7" i="47"/>
  <c r="L7" i="47"/>
  <c r="K7" i="47"/>
  <c r="K10" i="47" s="1"/>
  <c r="J7" i="47"/>
  <c r="I7" i="47"/>
  <c r="H7" i="47"/>
  <c r="G7" i="47"/>
  <c r="F7" i="47"/>
  <c r="E7" i="47"/>
  <c r="O7" i="47" s="1"/>
  <c r="P7" i="47" s="1"/>
  <c r="D7" i="47"/>
  <c r="O6" i="47"/>
  <c r="P6" i="47" s="1"/>
  <c r="N5" i="47"/>
  <c r="N10" i="47" s="1"/>
  <c r="M5" i="47"/>
  <c r="M10" i="47" s="1"/>
  <c r="L5" i="47"/>
  <c r="L10" i="47" s="1"/>
  <c r="K5" i="47"/>
  <c r="J5" i="47"/>
  <c r="I5" i="47"/>
  <c r="H5" i="47"/>
  <c r="G5" i="47"/>
  <c r="F5" i="47"/>
  <c r="F10" i="47" s="1"/>
  <c r="E5" i="47"/>
  <c r="D5" i="47"/>
  <c r="O5" i="47" s="1"/>
  <c r="P5" i="47" s="1"/>
  <c r="E10" i="46"/>
  <c r="G10" i="46"/>
  <c r="H10" i="46"/>
  <c r="I10" i="46"/>
  <c r="N9" i="46"/>
  <c r="O9" i="46"/>
  <c r="N8" i="46"/>
  <c r="O8" i="46"/>
  <c r="M7" i="46"/>
  <c r="L7" i="46"/>
  <c r="K7" i="46"/>
  <c r="J7" i="46"/>
  <c r="I7" i="46"/>
  <c r="H7" i="46"/>
  <c r="G7" i="46"/>
  <c r="F7" i="46"/>
  <c r="E7" i="46"/>
  <c r="D7" i="46"/>
  <c r="N7" i="46" s="1"/>
  <c r="O7" i="46" s="1"/>
  <c r="N6" i="46"/>
  <c r="O6" i="46"/>
  <c r="M5" i="46"/>
  <c r="M10" i="46" s="1"/>
  <c r="L5" i="46"/>
  <c r="L10" i="46" s="1"/>
  <c r="K5" i="46"/>
  <c r="K10" i="46" s="1"/>
  <c r="J5" i="46"/>
  <c r="J10" i="46" s="1"/>
  <c r="I5" i="46"/>
  <c r="H5" i="46"/>
  <c r="G5" i="46"/>
  <c r="F5" i="46"/>
  <c r="F10" i="46" s="1"/>
  <c r="E5" i="46"/>
  <c r="D5" i="46"/>
  <c r="N5" i="46" s="1"/>
  <c r="O5" i="46" s="1"/>
  <c r="E10" i="45"/>
  <c r="G10" i="45"/>
  <c r="H10" i="45"/>
  <c r="I10" i="45"/>
  <c r="N9" i="45"/>
  <c r="O9" i="45"/>
  <c r="N8" i="45"/>
  <c r="O8" i="45"/>
  <c r="M7" i="45"/>
  <c r="L7" i="45"/>
  <c r="K7" i="45"/>
  <c r="J7" i="45"/>
  <c r="I7" i="45"/>
  <c r="H7" i="45"/>
  <c r="G7" i="45"/>
  <c r="F7" i="45"/>
  <c r="E7" i="45"/>
  <c r="D7" i="45"/>
  <c r="N7" i="45" s="1"/>
  <c r="O7" i="45" s="1"/>
  <c r="N6" i="45"/>
  <c r="O6" i="45"/>
  <c r="M5" i="45"/>
  <c r="M10" i="45" s="1"/>
  <c r="L5" i="45"/>
  <c r="L10" i="45" s="1"/>
  <c r="K5" i="45"/>
  <c r="K10" i="45" s="1"/>
  <c r="J5" i="45"/>
  <c r="J10" i="45" s="1"/>
  <c r="I5" i="45"/>
  <c r="H5" i="45"/>
  <c r="G5" i="45"/>
  <c r="F5" i="45"/>
  <c r="F10" i="45" s="1"/>
  <c r="E5" i="45"/>
  <c r="D5" i="45"/>
  <c r="D10" i="45" s="1"/>
  <c r="G13" i="44"/>
  <c r="I13" i="44"/>
  <c r="N12" i="44"/>
  <c r="O12" i="44"/>
  <c r="N11" i="44"/>
  <c r="O11" i="44"/>
  <c r="M10" i="44"/>
  <c r="L10" i="44"/>
  <c r="K10" i="44"/>
  <c r="J10" i="44"/>
  <c r="I10" i="44"/>
  <c r="H10" i="44"/>
  <c r="G10" i="44"/>
  <c r="F10" i="44"/>
  <c r="E10" i="44"/>
  <c r="D10" i="44"/>
  <c r="N10" i="44" s="1"/>
  <c r="O10" i="44" s="1"/>
  <c r="N9" i="44"/>
  <c r="O9" i="44"/>
  <c r="N8" i="44"/>
  <c r="O8" i="44" s="1"/>
  <c r="M7" i="44"/>
  <c r="L7" i="44"/>
  <c r="K7" i="44"/>
  <c r="J7" i="44"/>
  <c r="I7" i="44"/>
  <c r="H7" i="44"/>
  <c r="G7" i="44"/>
  <c r="F7" i="44"/>
  <c r="N7" i="44" s="1"/>
  <c r="O7" i="44" s="1"/>
  <c r="E7" i="44"/>
  <c r="D7" i="44"/>
  <c r="N6" i="44"/>
  <c r="O6" i="44" s="1"/>
  <c r="M5" i="44"/>
  <c r="M13" i="44" s="1"/>
  <c r="L5" i="44"/>
  <c r="L13" i="44" s="1"/>
  <c r="K5" i="44"/>
  <c r="K13" i="44" s="1"/>
  <c r="J5" i="44"/>
  <c r="J13" i="44" s="1"/>
  <c r="I5" i="44"/>
  <c r="H5" i="44"/>
  <c r="H13" i="44" s="1"/>
  <c r="G5" i="44"/>
  <c r="F5" i="44"/>
  <c r="F13" i="44" s="1"/>
  <c r="E5" i="44"/>
  <c r="E13" i="44" s="1"/>
  <c r="D5" i="44"/>
  <c r="D20" i="43"/>
  <c r="N19" i="43"/>
  <c r="O19" i="43"/>
  <c r="N18" i="43"/>
  <c r="O18" i="43" s="1"/>
  <c r="M17" i="43"/>
  <c r="L17" i="43"/>
  <c r="K17" i="43"/>
  <c r="J17" i="43"/>
  <c r="I17" i="43"/>
  <c r="H17" i="43"/>
  <c r="G17" i="43"/>
  <c r="F17" i="43"/>
  <c r="N17" i="43" s="1"/>
  <c r="O17" i="43" s="1"/>
  <c r="E17" i="43"/>
  <c r="D17" i="43"/>
  <c r="N16" i="43"/>
  <c r="O16" i="43" s="1"/>
  <c r="M15" i="43"/>
  <c r="L15" i="43"/>
  <c r="K15" i="43"/>
  <c r="J15" i="43"/>
  <c r="I15" i="43"/>
  <c r="H15" i="43"/>
  <c r="G15" i="43"/>
  <c r="F15" i="43"/>
  <c r="N15" i="43" s="1"/>
  <c r="O15" i="43" s="1"/>
  <c r="E15" i="43"/>
  <c r="D15" i="43"/>
  <c r="N14" i="43"/>
  <c r="O14" i="43" s="1"/>
  <c r="M13" i="43"/>
  <c r="L13" i="43"/>
  <c r="K13" i="43"/>
  <c r="J13" i="43"/>
  <c r="I13" i="43"/>
  <c r="H13" i="43"/>
  <c r="G13" i="43"/>
  <c r="F13" i="43"/>
  <c r="N13" i="43" s="1"/>
  <c r="O13" i="43" s="1"/>
  <c r="E13" i="43"/>
  <c r="D13" i="43"/>
  <c r="N12" i="43"/>
  <c r="O12" i="43" s="1"/>
  <c r="N11" i="43"/>
  <c r="O11" i="43" s="1"/>
  <c r="M10" i="43"/>
  <c r="L10" i="43"/>
  <c r="K10" i="43"/>
  <c r="J10" i="43"/>
  <c r="I10" i="43"/>
  <c r="H10" i="43"/>
  <c r="N10" i="43" s="1"/>
  <c r="O10" i="43" s="1"/>
  <c r="G10" i="43"/>
  <c r="F10" i="43"/>
  <c r="E10" i="43"/>
  <c r="D10" i="43"/>
  <c r="N9" i="43"/>
  <c r="O9" i="43" s="1"/>
  <c r="M8" i="43"/>
  <c r="L8" i="43"/>
  <c r="K8" i="43"/>
  <c r="J8" i="43"/>
  <c r="I8" i="43"/>
  <c r="H8" i="43"/>
  <c r="N8" i="43" s="1"/>
  <c r="O8" i="43" s="1"/>
  <c r="G8" i="43"/>
  <c r="F8" i="43"/>
  <c r="E8" i="43"/>
  <c r="E20" i="43" s="1"/>
  <c r="D8" i="43"/>
  <c r="N7" i="43"/>
  <c r="O7" i="43" s="1"/>
  <c r="N6" i="43"/>
  <c r="O6" i="43" s="1"/>
  <c r="M5" i="43"/>
  <c r="M20" i="43" s="1"/>
  <c r="L5" i="43"/>
  <c r="L20" i="43" s="1"/>
  <c r="K5" i="43"/>
  <c r="K20" i="43" s="1"/>
  <c r="J5" i="43"/>
  <c r="N5" i="43" s="1"/>
  <c r="O5" i="43" s="1"/>
  <c r="I5" i="43"/>
  <c r="I20" i="43" s="1"/>
  <c r="H5" i="43"/>
  <c r="H20" i="43" s="1"/>
  <c r="G5" i="43"/>
  <c r="G20" i="43" s="1"/>
  <c r="F5" i="43"/>
  <c r="F20" i="43" s="1"/>
  <c r="E5" i="43"/>
  <c r="D5" i="43"/>
  <c r="N18" i="42"/>
  <c r="O18" i="42" s="1"/>
  <c r="M17" i="42"/>
  <c r="L17" i="42"/>
  <c r="K17" i="42"/>
  <c r="J17" i="42"/>
  <c r="I17" i="42"/>
  <c r="H17" i="42"/>
  <c r="N17" i="42" s="1"/>
  <c r="O17" i="42" s="1"/>
  <c r="G17" i="42"/>
  <c r="F17" i="42"/>
  <c r="E17" i="42"/>
  <c r="D17" i="42"/>
  <c r="N16" i="42"/>
  <c r="O16" i="42" s="1"/>
  <c r="M15" i="42"/>
  <c r="L15" i="42"/>
  <c r="K15" i="42"/>
  <c r="J15" i="42"/>
  <c r="I15" i="42"/>
  <c r="H15" i="42"/>
  <c r="N15" i="42" s="1"/>
  <c r="O15" i="42" s="1"/>
  <c r="G15" i="42"/>
  <c r="F15" i="42"/>
  <c r="E15" i="42"/>
  <c r="D15" i="42"/>
  <c r="N14" i="42"/>
  <c r="O14" i="42" s="1"/>
  <c r="M13" i="42"/>
  <c r="L13" i="42"/>
  <c r="K13" i="42"/>
  <c r="J13" i="42"/>
  <c r="I13" i="42"/>
  <c r="H13" i="42"/>
  <c r="H19" i="42" s="1"/>
  <c r="G13" i="42"/>
  <c r="F13" i="42"/>
  <c r="E13" i="42"/>
  <c r="D13" i="42"/>
  <c r="N12" i="42"/>
  <c r="O12" i="42" s="1"/>
  <c r="N11" i="42"/>
  <c r="O11" i="42" s="1"/>
  <c r="M10" i="42"/>
  <c r="L10" i="42"/>
  <c r="K10" i="42"/>
  <c r="J10" i="42"/>
  <c r="N10" i="42" s="1"/>
  <c r="O10" i="42" s="1"/>
  <c r="I10" i="42"/>
  <c r="H10" i="42"/>
  <c r="G10" i="42"/>
  <c r="F10" i="42"/>
  <c r="E10" i="42"/>
  <c r="D10" i="42"/>
  <c r="N9" i="42"/>
  <c r="O9" i="42" s="1"/>
  <c r="M8" i="42"/>
  <c r="L8" i="42"/>
  <c r="K8" i="42"/>
  <c r="J8" i="42"/>
  <c r="N8" i="42" s="1"/>
  <c r="O8" i="42" s="1"/>
  <c r="I8" i="42"/>
  <c r="H8" i="42"/>
  <c r="G8" i="42"/>
  <c r="F8" i="42"/>
  <c r="E8" i="42"/>
  <c r="D8" i="42"/>
  <c r="N7" i="42"/>
  <c r="O7" i="42" s="1"/>
  <c r="N6" i="42"/>
  <c r="O6" i="42"/>
  <c r="M5" i="42"/>
  <c r="M19" i="42" s="1"/>
  <c r="L5" i="42"/>
  <c r="N5" i="42" s="1"/>
  <c r="O5" i="42" s="1"/>
  <c r="K5" i="42"/>
  <c r="K19" i="42" s="1"/>
  <c r="J5" i="42"/>
  <c r="I5" i="42"/>
  <c r="I19" i="42" s="1"/>
  <c r="H5" i="42"/>
  <c r="G5" i="42"/>
  <c r="G19" i="42" s="1"/>
  <c r="F5" i="42"/>
  <c r="F19" i="42" s="1"/>
  <c r="E5" i="42"/>
  <c r="E19" i="42" s="1"/>
  <c r="D5" i="42"/>
  <c r="D19" i="42" s="1"/>
  <c r="F19" i="41"/>
  <c r="H19" i="41"/>
  <c r="N18" i="41"/>
  <c r="O18" i="41" s="1"/>
  <c r="M17" i="41"/>
  <c r="L17" i="41"/>
  <c r="K17" i="41"/>
  <c r="J17" i="41"/>
  <c r="N17" i="41" s="1"/>
  <c r="O17" i="41" s="1"/>
  <c r="I17" i="41"/>
  <c r="H17" i="41"/>
  <c r="G17" i="41"/>
  <c r="F17" i="41"/>
  <c r="E17" i="41"/>
  <c r="D17" i="41"/>
  <c r="N16" i="41"/>
  <c r="O16" i="41" s="1"/>
  <c r="M15" i="41"/>
  <c r="L15" i="41"/>
  <c r="K15" i="41"/>
  <c r="J15" i="41"/>
  <c r="N15" i="41" s="1"/>
  <c r="O15" i="41" s="1"/>
  <c r="I15" i="41"/>
  <c r="H15" i="41"/>
  <c r="G15" i="41"/>
  <c r="F15" i="41"/>
  <c r="E15" i="41"/>
  <c r="D15" i="41"/>
  <c r="N14" i="41"/>
  <c r="O14" i="41" s="1"/>
  <c r="M13" i="41"/>
  <c r="L13" i="41"/>
  <c r="K13" i="41"/>
  <c r="J13" i="41"/>
  <c r="N13" i="41" s="1"/>
  <c r="O13" i="41" s="1"/>
  <c r="I13" i="41"/>
  <c r="H13" i="41"/>
  <c r="G13" i="41"/>
  <c r="F13" i="41"/>
  <c r="E13" i="41"/>
  <c r="D13" i="41"/>
  <c r="N12" i="41"/>
  <c r="O12" i="41" s="1"/>
  <c r="N11" i="41"/>
  <c r="O11" i="41"/>
  <c r="M10" i="41"/>
  <c r="L10" i="41"/>
  <c r="N10" i="41" s="1"/>
  <c r="O10" i="41" s="1"/>
  <c r="K10" i="41"/>
  <c r="J10" i="41"/>
  <c r="I10" i="41"/>
  <c r="H10" i="41"/>
  <c r="G10" i="41"/>
  <c r="F10" i="41"/>
  <c r="E10" i="41"/>
  <c r="D10" i="41"/>
  <c r="N9" i="41"/>
  <c r="O9" i="41"/>
  <c r="M8" i="41"/>
  <c r="L8" i="41"/>
  <c r="N8" i="41" s="1"/>
  <c r="O8" i="41" s="1"/>
  <c r="K8" i="41"/>
  <c r="J8" i="41"/>
  <c r="J19" i="41" s="1"/>
  <c r="I8" i="41"/>
  <c r="H8" i="41"/>
  <c r="G8" i="41"/>
  <c r="F8" i="41"/>
  <c r="E8" i="41"/>
  <c r="D8" i="41"/>
  <c r="N7" i="41"/>
  <c r="O7" i="41"/>
  <c r="N6" i="41"/>
  <c r="O6" i="41"/>
  <c r="M5" i="41"/>
  <c r="M19" i="41" s="1"/>
  <c r="L5" i="41"/>
  <c r="L19" i="41" s="1"/>
  <c r="K5" i="41"/>
  <c r="K19" i="41" s="1"/>
  <c r="J5" i="41"/>
  <c r="I5" i="41"/>
  <c r="I19" i="41" s="1"/>
  <c r="H5" i="41"/>
  <c r="G5" i="41"/>
  <c r="G19" i="41" s="1"/>
  <c r="F5" i="41"/>
  <c r="E5" i="41"/>
  <c r="E19" i="41" s="1"/>
  <c r="D5" i="41"/>
  <c r="D19" i="41" s="1"/>
  <c r="N19" i="40"/>
  <c r="O19" i="40"/>
  <c r="M18" i="40"/>
  <c r="L18" i="40"/>
  <c r="K18" i="40"/>
  <c r="J18" i="40"/>
  <c r="I18" i="40"/>
  <c r="H18" i="40"/>
  <c r="G18" i="40"/>
  <c r="F18" i="40"/>
  <c r="E18" i="40"/>
  <c r="D18" i="40"/>
  <c r="N18" i="40" s="1"/>
  <c r="O18" i="40" s="1"/>
  <c r="N17" i="40"/>
  <c r="O17" i="40"/>
  <c r="M16" i="40"/>
  <c r="L16" i="40"/>
  <c r="K16" i="40"/>
  <c r="J16" i="40"/>
  <c r="I16" i="40"/>
  <c r="H16" i="40"/>
  <c r="G16" i="40"/>
  <c r="F16" i="40"/>
  <c r="E16" i="40"/>
  <c r="D16" i="40"/>
  <c r="N16" i="40" s="1"/>
  <c r="O16" i="40" s="1"/>
  <c r="N15" i="40"/>
  <c r="O15" i="40"/>
  <c r="M14" i="40"/>
  <c r="L14" i="40"/>
  <c r="K14" i="40"/>
  <c r="J14" i="40"/>
  <c r="I14" i="40"/>
  <c r="H14" i="40"/>
  <c r="G14" i="40"/>
  <c r="F14" i="40"/>
  <c r="E14" i="40"/>
  <c r="D14" i="40"/>
  <c r="D20" i="40" s="1"/>
  <c r="N13" i="40"/>
  <c r="O13" i="40" s="1"/>
  <c r="N12" i="40"/>
  <c r="O12" i="40" s="1"/>
  <c r="M11" i="40"/>
  <c r="L11" i="40"/>
  <c r="K11" i="40"/>
  <c r="J11" i="40"/>
  <c r="I11" i="40"/>
  <c r="H11" i="40"/>
  <c r="G11" i="40"/>
  <c r="F11" i="40"/>
  <c r="N11" i="40" s="1"/>
  <c r="O11" i="40" s="1"/>
  <c r="E11" i="40"/>
  <c r="D11" i="40"/>
  <c r="N10" i="40"/>
  <c r="O10" i="40" s="1"/>
  <c r="N9" i="40"/>
  <c r="O9" i="40" s="1"/>
  <c r="M8" i="40"/>
  <c r="L8" i="40"/>
  <c r="K8" i="40"/>
  <c r="K20" i="40"/>
  <c r="J8" i="40"/>
  <c r="I8" i="40"/>
  <c r="N8" i="40" s="1"/>
  <c r="O8" i="40" s="1"/>
  <c r="H8" i="40"/>
  <c r="G8" i="40"/>
  <c r="F8" i="40"/>
  <c r="E8" i="40"/>
  <c r="D8" i="40"/>
  <c r="N7" i="40"/>
  <c r="O7" i="40" s="1"/>
  <c r="N6" i="40"/>
  <c r="O6" i="40" s="1"/>
  <c r="M5" i="40"/>
  <c r="M20" i="40" s="1"/>
  <c r="L5" i="40"/>
  <c r="L20" i="40"/>
  <c r="K5" i="40"/>
  <c r="J5" i="40"/>
  <c r="J20" i="40"/>
  <c r="I5" i="40"/>
  <c r="H5" i="40"/>
  <c r="H20" i="40"/>
  <c r="G5" i="40"/>
  <c r="F5" i="40"/>
  <c r="N5" i="40" s="1"/>
  <c r="O5" i="40" s="1"/>
  <c r="E5" i="40"/>
  <c r="E20" i="40"/>
  <c r="D5" i="40"/>
  <c r="N18" i="39"/>
  <c r="O18" i="39" s="1"/>
  <c r="M17" i="39"/>
  <c r="L17" i="39"/>
  <c r="K17" i="39"/>
  <c r="J17" i="39"/>
  <c r="I17" i="39"/>
  <c r="I19" i="39" s="1"/>
  <c r="H17" i="39"/>
  <c r="G17" i="39"/>
  <c r="F17" i="39"/>
  <c r="E17" i="39"/>
  <c r="D17" i="39"/>
  <c r="N17" i="39" s="1"/>
  <c r="O17" i="39" s="1"/>
  <c r="N16" i="39"/>
  <c r="O16" i="39" s="1"/>
  <c r="M15" i="39"/>
  <c r="L15" i="39"/>
  <c r="K15" i="39"/>
  <c r="J15" i="39"/>
  <c r="I15" i="39"/>
  <c r="H15" i="39"/>
  <c r="G15" i="39"/>
  <c r="F15" i="39"/>
  <c r="E15" i="39"/>
  <c r="D15" i="39"/>
  <c r="N15" i="39" s="1"/>
  <c r="O15" i="39" s="1"/>
  <c r="N14" i="39"/>
  <c r="O14" i="39" s="1"/>
  <c r="M13" i="39"/>
  <c r="N13" i="39" s="1"/>
  <c r="O13" i="39" s="1"/>
  <c r="L13" i="39"/>
  <c r="K13" i="39"/>
  <c r="J13" i="39"/>
  <c r="I13" i="39"/>
  <c r="H13" i="39"/>
  <c r="G13" i="39"/>
  <c r="F13" i="39"/>
  <c r="E13" i="39"/>
  <c r="D13" i="39"/>
  <c r="N12" i="39"/>
  <c r="O12" i="39" s="1"/>
  <c r="N11" i="39"/>
  <c r="O11" i="39" s="1"/>
  <c r="M10" i="39"/>
  <c r="L10" i="39"/>
  <c r="K10" i="39"/>
  <c r="J10" i="39"/>
  <c r="I10" i="39"/>
  <c r="H10" i="39"/>
  <c r="G10" i="39"/>
  <c r="F10" i="39"/>
  <c r="E10" i="39"/>
  <c r="N10" i="39" s="1"/>
  <c r="O10" i="39" s="1"/>
  <c r="D10" i="39"/>
  <c r="N9" i="39"/>
  <c r="O9" i="39" s="1"/>
  <c r="M8" i="39"/>
  <c r="L8" i="39"/>
  <c r="K8" i="39"/>
  <c r="J8" i="39"/>
  <c r="I8" i="39"/>
  <c r="H8" i="39"/>
  <c r="G8" i="39"/>
  <c r="G19" i="39" s="1"/>
  <c r="F8" i="39"/>
  <c r="E8" i="39"/>
  <c r="D8" i="39"/>
  <c r="N7" i="39"/>
  <c r="O7" i="39" s="1"/>
  <c r="N6" i="39"/>
  <c r="O6" i="39" s="1"/>
  <c r="M5" i="39"/>
  <c r="L5" i="39"/>
  <c r="L19" i="39"/>
  <c r="K5" i="39"/>
  <c r="K19" i="39" s="1"/>
  <c r="J5" i="39"/>
  <c r="J19" i="39" s="1"/>
  <c r="I5" i="39"/>
  <c r="H5" i="39"/>
  <c r="H19" i="39"/>
  <c r="G5" i="39"/>
  <c r="F5" i="39"/>
  <c r="F19" i="39"/>
  <c r="E5" i="39"/>
  <c r="E19" i="39" s="1"/>
  <c r="D5" i="39"/>
  <c r="D19" i="39" s="1"/>
  <c r="N19" i="38"/>
  <c r="O19" i="38" s="1"/>
  <c r="N18" i="38"/>
  <c r="O18" i="38" s="1"/>
  <c r="M17" i="38"/>
  <c r="L17" i="38"/>
  <c r="K17" i="38"/>
  <c r="J17" i="38"/>
  <c r="I17" i="38"/>
  <c r="H17" i="38"/>
  <c r="G17" i="38"/>
  <c r="N17" i="38" s="1"/>
  <c r="O17" i="38" s="1"/>
  <c r="F17" i="38"/>
  <c r="E17" i="38"/>
  <c r="D17" i="38"/>
  <c r="N16" i="38"/>
  <c r="O16" i="38" s="1"/>
  <c r="M15" i="38"/>
  <c r="L15" i="38"/>
  <c r="K15" i="38"/>
  <c r="J15" i="38"/>
  <c r="I15" i="38"/>
  <c r="H15" i="38"/>
  <c r="G15" i="38"/>
  <c r="N15" i="38" s="1"/>
  <c r="O15" i="38" s="1"/>
  <c r="F15" i="38"/>
  <c r="E15" i="38"/>
  <c r="D15" i="38"/>
  <c r="N14" i="38"/>
  <c r="O14" i="38" s="1"/>
  <c r="M13" i="38"/>
  <c r="L13" i="38"/>
  <c r="K13" i="38"/>
  <c r="J13" i="38"/>
  <c r="I13" i="38"/>
  <c r="N13" i="38" s="1"/>
  <c r="O13" i="38" s="1"/>
  <c r="H13" i="38"/>
  <c r="G13" i="38"/>
  <c r="F13" i="38"/>
  <c r="E13" i="38"/>
  <c r="D13" i="38"/>
  <c r="N12" i="38"/>
  <c r="O12" i="38" s="1"/>
  <c r="N11" i="38"/>
  <c r="O11" i="38" s="1"/>
  <c r="M10" i="38"/>
  <c r="L10" i="38"/>
  <c r="K10" i="38"/>
  <c r="J10" i="38"/>
  <c r="I10" i="38"/>
  <c r="H10" i="38"/>
  <c r="G10" i="38"/>
  <c r="F10" i="38"/>
  <c r="N10" i="38" s="1"/>
  <c r="O10" i="38" s="1"/>
  <c r="E10" i="38"/>
  <c r="D10" i="38"/>
  <c r="N9" i="38"/>
  <c r="O9" i="38" s="1"/>
  <c r="M8" i="38"/>
  <c r="L8" i="38"/>
  <c r="K8" i="38"/>
  <c r="J8" i="38"/>
  <c r="I8" i="38"/>
  <c r="H8" i="38"/>
  <c r="G8" i="38"/>
  <c r="F8" i="38"/>
  <c r="E8" i="38"/>
  <c r="D8" i="38"/>
  <c r="N8" i="38"/>
  <c r="O8" i="38" s="1"/>
  <c r="N7" i="38"/>
  <c r="O7" i="38" s="1"/>
  <c r="N6" i="38"/>
  <c r="O6" i="38" s="1"/>
  <c r="M5" i="38"/>
  <c r="M20" i="38" s="1"/>
  <c r="L5" i="38"/>
  <c r="L20" i="38" s="1"/>
  <c r="K5" i="38"/>
  <c r="K20" i="38" s="1"/>
  <c r="J5" i="38"/>
  <c r="J20" i="38" s="1"/>
  <c r="I5" i="38"/>
  <c r="I20" i="38" s="1"/>
  <c r="H5" i="38"/>
  <c r="H20" i="38"/>
  <c r="G5" i="38"/>
  <c r="F5" i="38"/>
  <c r="F20" i="38" s="1"/>
  <c r="E5" i="38"/>
  <c r="E20" i="38" s="1"/>
  <c r="D5" i="38"/>
  <c r="N5" i="38" s="1"/>
  <c r="O5" i="38" s="1"/>
  <c r="N19" i="37"/>
  <c r="O19" i="37" s="1"/>
  <c r="M18" i="37"/>
  <c r="L18" i="37"/>
  <c r="K18" i="37"/>
  <c r="J18" i="37"/>
  <c r="I18" i="37"/>
  <c r="H18" i="37"/>
  <c r="G18" i="37"/>
  <c r="F18" i="37"/>
  <c r="F20" i="37" s="1"/>
  <c r="E18" i="37"/>
  <c r="D18" i="37"/>
  <c r="N18" i="37" s="1"/>
  <c r="O18" i="37" s="1"/>
  <c r="N17" i="37"/>
  <c r="O17" i="37" s="1"/>
  <c r="M16" i="37"/>
  <c r="L16" i="37"/>
  <c r="K16" i="37"/>
  <c r="J16" i="37"/>
  <c r="I16" i="37"/>
  <c r="H16" i="37"/>
  <c r="G16" i="37"/>
  <c r="F16" i="37"/>
  <c r="E16" i="37"/>
  <c r="D16" i="37"/>
  <c r="N16" i="37" s="1"/>
  <c r="O16" i="37" s="1"/>
  <c r="N15" i="37"/>
  <c r="O15" i="37" s="1"/>
  <c r="M14" i="37"/>
  <c r="L14" i="37"/>
  <c r="K14" i="37"/>
  <c r="J14" i="37"/>
  <c r="N14" i="37" s="1"/>
  <c r="O14" i="37" s="1"/>
  <c r="I14" i="37"/>
  <c r="H14" i="37"/>
  <c r="G14" i="37"/>
  <c r="F14" i="37"/>
  <c r="E14" i="37"/>
  <c r="D14" i="37"/>
  <c r="N13" i="37"/>
  <c r="O13" i="37"/>
  <c r="N12" i="37"/>
  <c r="O12" i="37"/>
  <c r="M11" i="37"/>
  <c r="L11" i="37"/>
  <c r="K11" i="37"/>
  <c r="J11" i="37"/>
  <c r="I11" i="37"/>
  <c r="H11" i="37"/>
  <c r="G11" i="37"/>
  <c r="F11" i="37"/>
  <c r="E11" i="37"/>
  <c r="D11" i="37"/>
  <c r="N11" i="37"/>
  <c r="O11" i="37" s="1"/>
  <c r="N10" i="37"/>
  <c r="O10" i="37" s="1"/>
  <c r="N9" i="37"/>
  <c r="O9" i="37" s="1"/>
  <c r="M8" i="37"/>
  <c r="L8" i="37"/>
  <c r="K8" i="37"/>
  <c r="J8" i="37"/>
  <c r="I8" i="37"/>
  <c r="H8" i="37"/>
  <c r="N8" i="37" s="1"/>
  <c r="O8" i="37" s="1"/>
  <c r="G8" i="37"/>
  <c r="F8" i="37"/>
  <c r="E8" i="37"/>
  <c r="D8" i="37"/>
  <c r="N7" i="37"/>
  <c r="O7" i="37" s="1"/>
  <c r="N6" i="37"/>
  <c r="O6" i="37" s="1"/>
  <c r="M5" i="37"/>
  <c r="M20" i="37"/>
  <c r="L5" i="37"/>
  <c r="L20" i="37"/>
  <c r="K5" i="37"/>
  <c r="K20" i="37" s="1"/>
  <c r="J5" i="37"/>
  <c r="J20" i="37" s="1"/>
  <c r="I5" i="37"/>
  <c r="I20" i="37" s="1"/>
  <c r="H5" i="37"/>
  <c r="G5" i="37"/>
  <c r="G20" i="37" s="1"/>
  <c r="F5" i="37"/>
  <c r="E5" i="37"/>
  <c r="E20" i="37"/>
  <c r="D5" i="37"/>
  <c r="N5" i="37" s="1"/>
  <c r="O5" i="37" s="1"/>
  <c r="N18" i="36"/>
  <c r="O18" i="36" s="1"/>
  <c r="M17" i="36"/>
  <c r="L17" i="36"/>
  <c r="K17" i="36"/>
  <c r="J17" i="36"/>
  <c r="I17" i="36"/>
  <c r="H17" i="36"/>
  <c r="G17" i="36"/>
  <c r="N17" i="36" s="1"/>
  <c r="O17" i="36" s="1"/>
  <c r="F17" i="36"/>
  <c r="E17" i="36"/>
  <c r="D17" i="36"/>
  <c r="N16" i="36"/>
  <c r="O16" i="36" s="1"/>
  <c r="M15" i="36"/>
  <c r="L15" i="36"/>
  <c r="K15" i="36"/>
  <c r="J15" i="36"/>
  <c r="I15" i="36"/>
  <c r="I19" i="36" s="1"/>
  <c r="H15" i="36"/>
  <c r="G15" i="36"/>
  <c r="F15" i="36"/>
  <c r="E15" i="36"/>
  <c r="D15" i="36"/>
  <c r="N14" i="36"/>
  <c r="O14" i="36" s="1"/>
  <c r="M13" i="36"/>
  <c r="L13" i="36"/>
  <c r="K13" i="36"/>
  <c r="N13" i="36" s="1"/>
  <c r="O13" i="36" s="1"/>
  <c r="J13" i="36"/>
  <c r="I13" i="36"/>
  <c r="H13" i="36"/>
  <c r="G13" i="36"/>
  <c r="F13" i="36"/>
  <c r="E13" i="36"/>
  <c r="D13" i="36"/>
  <c r="N12" i="36"/>
  <c r="O12" i="36" s="1"/>
  <c r="N11" i="36"/>
  <c r="O11" i="36" s="1"/>
  <c r="M10" i="36"/>
  <c r="L10" i="36"/>
  <c r="K10" i="36"/>
  <c r="J10" i="36"/>
  <c r="I10" i="36"/>
  <c r="H10" i="36"/>
  <c r="G10" i="36"/>
  <c r="F10" i="36"/>
  <c r="E10" i="36"/>
  <c r="D10" i="36"/>
  <c r="N10" i="36"/>
  <c r="O10" i="36" s="1"/>
  <c r="N9" i="36"/>
  <c r="O9" i="36" s="1"/>
  <c r="M8" i="36"/>
  <c r="L8" i="36"/>
  <c r="K8" i="36"/>
  <c r="J8" i="36"/>
  <c r="I8" i="36"/>
  <c r="H8" i="36"/>
  <c r="G8" i="36"/>
  <c r="F8" i="36"/>
  <c r="E8" i="36"/>
  <c r="N8" i="36" s="1"/>
  <c r="O8" i="36" s="1"/>
  <c r="D8" i="36"/>
  <c r="N7" i="36"/>
  <c r="O7" i="36" s="1"/>
  <c r="N6" i="36"/>
  <c r="O6" i="36" s="1"/>
  <c r="M5" i="36"/>
  <c r="M19" i="36" s="1"/>
  <c r="L5" i="36"/>
  <c r="L19" i="36" s="1"/>
  <c r="K5" i="36"/>
  <c r="K19" i="36" s="1"/>
  <c r="J5" i="36"/>
  <c r="J19" i="36" s="1"/>
  <c r="I5" i="36"/>
  <c r="H5" i="36"/>
  <c r="G5" i="36"/>
  <c r="F5" i="36"/>
  <c r="F19" i="36"/>
  <c r="E5" i="36"/>
  <c r="D5" i="36"/>
  <c r="N5" i="36" s="1"/>
  <c r="O5" i="36" s="1"/>
  <c r="D19" i="36"/>
  <c r="N18" i="35"/>
  <c r="O18" i="35" s="1"/>
  <c r="M17" i="35"/>
  <c r="L17" i="35"/>
  <c r="K17" i="35"/>
  <c r="J17" i="35"/>
  <c r="I17" i="35"/>
  <c r="H17" i="35"/>
  <c r="N17" i="35" s="1"/>
  <c r="O17" i="35" s="1"/>
  <c r="G17" i="35"/>
  <c r="F17" i="35"/>
  <c r="E17" i="35"/>
  <c r="D17" i="35"/>
  <c r="N16" i="35"/>
  <c r="O16" i="35" s="1"/>
  <c r="M15" i="35"/>
  <c r="L15" i="35"/>
  <c r="K15" i="35"/>
  <c r="J15" i="35"/>
  <c r="I15" i="35"/>
  <c r="H15" i="35"/>
  <c r="G15" i="35"/>
  <c r="F15" i="35"/>
  <c r="E15" i="35"/>
  <c r="D15" i="35"/>
  <c r="N15" i="35" s="1"/>
  <c r="O15" i="35" s="1"/>
  <c r="N14" i="35"/>
  <c r="O14" i="35" s="1"/>
  <c r="M13" i="35"/>
  <c r="L13" i="35"/>
  <c r="K13" i="35"/>
  <c r="N13" i="35" s="1"/>
  <c r="O13" i="35" s="1"/>
  <c r="J13" i="35"/>
  <c r="I13" i="35"/>
  <c r="H13" i="35"/>
  <c r="G13" i="35"/>
  <c r="F13" i="35"/>
  <c r="E13" i="35"/>
  <c r="D13" i="35"/>
  <c r="N12" i="35"/>
  <c r="O12" i="35" s="1"/>
  <c r="N11" i="35"/>
  <c r="O11" i="35" s="1"/>
  <c r="M10" i="35"/>
  <c r="N10" i="35" s="1"/>
  <c r="O10" i="35" s="1"/>
  <c r="L10" i="35"/>
  <c r="K10" i="35"/>
  <c r="J10" i="35"/>
  <c r="I10" i="35"/>
  <c r="H10" i="35"/>
  <c r="G10" i="35"/>
  <c r="F10" i="35"/>
  <c r="E10" i="35"/>
  <c r="D10" i="35"/>
  <c r="N9" i="35"/>
  <c r="O9" i="35" s="1"/>
  <c r="M8" i="35"/>
  <c r="L8" i="35"/>
  <c r="K8" i="35"/>
  <c r="J8" i="35"/>
  <c r="I8" i="35"/>
  <c r="H8" i="35"/>
  <c r="G8" i="35"/>
  <c r="F8" i="35"/>
  <c r="F19" i="35" s="1"/>
  <c r="E8" i="35"/>
  <c r="N8" i="35"/>
  <c r="O8" i="35" s="1"/>
  <c r="D8" i="35"/>
  <c r="N7" i="35"/>
  <c r="O7" i="35" s="1"/>
  <c r="N6" i="35"/>
  <c r="O6" i="35" s="1"/>
  <c r="M5" i="35"/>
  <c r="M19" i="35" s="1"/>
  <c r="L5" i="35"/>
  <c r="L19" i="35"/>
  <c r="K5" i="35"/>
  <c r="K19" i="35"/>
  <c r="J5" i="35"/>
  <c r="J19" i="35" s="1"/>
  <c r="I5" i="35"/>
  <c r="I19" i="35" s="1"/>
  <c r="H5" i="35"/>
  <c r="G5" i="35"/>
  <c r="G19" i="35" s="1"/>
  <c r="F5" i="35"/>
  <c r="E5" i="35"/>
  <c r="E19" i="35"/>
  <c r="D5" i="35"/>
  <c r="D19" i="35" s="1"/>
  <c r="N16" i="34"/>
  <c r="O16" i="34" s="1"/>
  <c r="M15" i="34"/>
  <c r="L15" i="34"/>
  <c r="K15" i="34"/>
  <c r="J15" i="34"/>
  <c r="I15" i="34"/>
  <c r="H15" i="34"/>
  <c r="G15" i="34"/>
  <c r="F15" i="34"/>
  <c r="E15" i="34"/>
  <c r="E17" i="34" s="1"/>
  <c r="D15" i="34"/>
  <c r="N15" i="34" s="1"/>
  <c r="O15" i="34" s="1"/>
  <c r="N14" i="34"/>
  <c r="O14" i="34" s="1"/>
  <c r="M13" i="34"/>
  <c r="L13" i="34"/>
  <c r="K13" i="34"/>
  <c r="J13" i="34"/>
  <c r="I13" i="34"/>
  <c r="H13" i="34"/>
  <c r="G13" i="34"/>
  <c r="N13" i="34" s="1"/>
  <c r="O13" i="34" s="1"/>
  <c r="F13" i="34"/>
  <c r="E13" i="34"/>
  <c r="D13" i="34"/>
  <c r="N12" i="34"/>
  <c r="O12" i="34"/>
  <c r="N11" i="34"/>
  <c r="O11" i="34" s="1"/>
  <c r="M10" i="34"/>
  <c r="L10" i="34"/>
  <c r="K10" i="34"/>
  <c r="N10" i="34" s="1"/>
  <c r="O10" i="34" s="1"/>
  <c r="J10" i="34"/>
  <c r="I10" i="34"/>
  <c r="H10" i="34"/>
  <c r="G10" i="34"/>
  <c r="F10" i="34"/>
  <c r="E10" i="34"/>
  <c r="D10" i="34"/>
  <c r="N9" i="34"/>
  <c r="O9" i="34" s="1"/>
  <c r="M8" i="34"/>
  <c r="M17" i="34" s="1"/>
  <c r="L8" i="34"/>
  <c r="K8" i="34"/>
  <c r="J8" i="34"/>
  <c r="I8" i="34"/>
  <c r="H8" i="34"/>
  <c r="G8" i="34"/>
  <c r="F8" i="34"/>
  <c r="E8" i="34"/>
  <c r="D8" i="34"/>
  <c r="D17" i="34" s="1"/>
  <c r="N7" i="34"/>
  <c r="O7" i="34" s="1"/>
  <c r="N6" i="34"/>
  <c r="O6" i="34" s="1"/>
  <c r="M5" i="34"/>
  <c r="L5" i="34"/>
  <c r="K5" i="34"/>
  <c r="K17" i="34" s="1"/>
  <c r="J5" i="34"/>
  <c r="J17" i="34"/>
  <c r="I5" i="34"/>
  <c r="I17" i="34" s="1"/>
  <c r="H5" i="34"/>
  <c r="H17" i="34" s="1"/>
  <c r="G5" i="34"/>
  <c r="F5" i="34"/>
  <c r="F17" i="34"/>
  <c r="E5" i="34"/>
  <c r="D5" i="34"/>
  <c r="E18" i="33"/>
  <c r="F18" i="33"/>
  <c r="G18" i="33"/>
  <c r="H18" i="33"/>
  <c r="N18" i="33"/>
  <c r="O18" i="33" s="1"/>
  <c r="I18" i="33"/>
  <c r="J18" i="33"/>
  <c r="K18" i="33"/>
  <c r="L18" i="33"/>
  <c r="M18" i="33"/>
  <c r="D18" i="33"/>
  <c r="E16" i="33"/>
  <c r="F16" i="33"/>
  <c r="G16" i="33"/>
  <c r="N16" i="33" s="1"/>
  <c r="O16" i="33" s="1"/>
  <c r="H16" i="33"/>
  <c r="I16" i="33"/>
  <c r="J16" i="33"/>
  <c r="K16" i="33"/>
  <c r="L16" i="33"/>
  <c r="M16" i="33"/>
  <c r="E14" i="33"/>
  <c r="F14" i="33"/>
  <c r="G14" i="33"/>
  <c r="H14" i="33"/>
  <c r="N14" i="33" s="1"/>
  <c r="O14" i="33" s="1"/>
  <c r="I14" i="33"/>
  <c r="J14" i="33"/>
  <c r="J20" i="33" s="1"/>
  <c r="K14" i="33"/>
  <c r="L14" i="33"/>
  <c r="M14" i="33"/>
  <c r="E11" i="33"/>
  <c r="F11" i="33"/>
  <c r="G11" i="33"/>
  <c r="H11" i="33"/>
  <c r="I11" i="33"/>
  <c r="J11" i="33"/>
  <c r="N11" i="33" s="1"/>
  <c r="O11" i="33" s="1"/>
  <c r="K11" i="33"/>
  <c r="L11" i="33"/>
  <c r="M11" i="33"/>
  <c r="E9" i="33"/>
  <c r="F9" i="33"/>
  <c r="G9" i="33"/>
  <c r="H9" i="33"/>
  <c r="I9" i="33"/>
  <c r="J9" i="33"/>
  <c r="K9" i="33"/>
  <c r="K20" i="33"/>
  <c r="L9" i="33"/>
  <c r="M9" i="33"/>
  <c r="E5" i="33"/>
  <c r="E20" i="33" s="1"/>
  <c r="F5" i="33"/>
  <c r="F20" i="33" s="1"/>
  <c r="G5" i="33"/>
  <c r="G20" i="33" s="1"/>
  <c r="H5" i="33"/>
  <c r="I5" i="33"/>
  <c r="I20" i="33" s="1"/>
  <c r="J5" i="33"/>
  <c r="K5" i="33"/>
  <c r="L5" i="33"/>
  <c r="L20" i="33" s="1"/>
  <c r="M5" i="33"/>
  <c r="M20" i="33" s="1"/>
  <c r="D16" i="33"/>
  <c r="D14" i="33"/>
  <c r="D11" i="33"/>
  <c r="D9" i="33"/>
  <c r="N9" i="33" s="1"/>
  <c r="O9" i="33" s="1"/>
  <c r="D5" i="33"/>
  <c r="N5" i="33" s="1"/>
  <c r="O5" i="33" s="1"/>
  <c r="N19" i="33"/>
  <c r="O19" i="33" s="1"/>
  <c r="N17" i="33"/>
  <c r="O17" i="33" s="1"/>
  <c r="N15" i="33"/>
  <c r="O15" i="33"/>
  <c r="N10" i="33"/>
  <c r="O10" i="33"/>
  <c r="N7" i="33"/>
  <c r="O7" i="33"/>
  <c r="N8" i="33"/>
  <c r="O8" i="33" s="1"/>
  <c r="N6" i="33"/>
  <c r="O6" i="33" s="1"/>
  <c r="N12" i="33"/>
  <c r="O12" i="33" s="1"/>
  <c r="N13" i="33"/>
  <c r="O13" i="33"/>
  <c r="N5" i="35"/>
  <c r="O5" i="35"/>
  <c r="L17" i="34"/>
  <c r="D20" i="37"/>
  <c r="N8" i="39"/>
  <c r="O8" i="39" s="1"/>
  <c r="H19" i="36"/>
  <c r="G20" i="40"/>
  <c r="O24" i="48" l="1"/>
  <c r="P24" i="48" s="1"/>
  <c r="N19" i="41"/>
  <c r="O19" i="41" s="1"/>
  <c r="N10" i="45"/>
  <c r="O10" i="45" s="1"/>
  <c r="N19" i="35"/>
  <c r="O19" i="35" s="1"/>
  <c r="N20" i="43"/>
  <c r="O20" i="43" s="1"/>
  <c r="N5" i="44"/>
  <c r="O5" i="44" s="1"/>
  <c r="N5" i="41"/>
  <c r="O5" i="41" s="1"/>
  <c r="H20" i="33"/>
  <c r="I20" i="40"/>
  <c r="N20" i="40" s="1"/>
  <c r="O20" i="40" s="1"/>
  <c r="N14" i="40"/>
  <c r="O14" i="40" s="1"/>
  <c r="J20" i="43"/>
  <c r="D10" i="47"/>
  <c r="O10" i="47" s="1"/>
  <c r="P10" i="47" s="1"/>
  <c r="N8" i="34"/>
  <c r="O8" i="34" s="1"/>
  <c r="N13" i="42"/>
  <c r="O13" i="42" s="1"/>
  <c r="H20" i="37"/>
  <c r="N20" i="37" s="1"/>
  <c r="O20" i="37" s="1"/>
  <c r="G20" i="38"/>
  <c r="M19" i="39"/>
  <c r="N19" i="39" s="1"/>
  <c r="O19" i="39" s="1"/>
  <c r="G17" i="34"/>
  <c r="N17" i="34" s="1"/>
  <c r="O17" i="34" s="1"/>
  <c r="N5" i="34"/>
  <c r="O5" i="34" s="1"/>
  <c r="H19" i="35"/>
  <c r="N15" i="36"/>
  <c r="O15" i="36" s="1"/>
  <c r="G19" i="36"/>
  <c r="N5" i="39"/>
  <c r="O5" i="39" s="1"/>
  <c r="D13" i="44"/>
  <c r="N13" i="44" s="1"/>
  <c r="O13" i="44" s="1"/>
  <c r="D10" i="46"/>
  <c r="N10" i="46" s="1"/>
  <c r="O10" i="46" s="1"/>
  <c r="N5" i="45"/>
  <c r="O5" i="45" s="1"/>
  <c r="E19" i="36"/>
  <c r="L19" i="42"/>
  <c r="D20" i="38"/>
  <c r="D20" i="33"/>
  <c r="N20" i="33" s="1"/>
  <c r="O20" i="33" s="1"/>
  <c r="F20" i="40"/>
  <c r="J19" i="42"/>
  <c r="N19" i="42" s="1"/>
  <c r="O19" i="42" s="1"/>
  <c r="N20" i="38" l="1"/>
  <c r="O20" i="38" s="1"/>
  <c r="N19" i="36"/>
  <c r="O19" i="36" s="1"/>
</calcChain>
</file>

<file path=xl/sharedStrings.xml><?xml version="1.0" encoding="utf-8"?>
<sst xmlns="http://schemas.openxmlformats.org/spreadsheetml/2006/main" count="537" uniqueCount="87">
  <si>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</si>
  <si>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</si>
  <si>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</si>
  <si>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</si>
  <si>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</si>
  <si>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</si>
  <si>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</si>
  <si>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</si>
  <si>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</si>
  <si>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</si>
  <si>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</si>
  <si>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</si>
  <si>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</si>
  <si>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</si>
  <si>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</si>
  <si>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</si>
  <si>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</si>
  <si>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</si>
  <si>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</si>
  <si>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</si>
  <si>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</si>
  <si>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Other General Government Services</t>
  </si>
  <si>
    <t>Public Safety</t>
  </si>
  <si>
    <t>Other Public Safety</t>
  </si>
  <si>
    <t>Physical Environment</t>
  </si>
  <si>
    <t>Water-Sewer Combination Services</t>
  </si>
  <si>
    <t>Other Physical Environment</t>
  </si>
  <si>
    <t>Transportation</t>
  </si>
  <si>
    <t>Road and Street Facilities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</si>
  <si>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</si>
  <si>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</si>
  <si>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</si>
  <si>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</si>
  <si>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</si>
  <si>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Everglades Expenditures Reported by Account Code and Fund Type</t>
  </si>
  <si>
    <t>Local Fiscal Year Ended September 30, 2010</t>
  </si>
  <si>
    <t>Executive</t>
  </si>
  <si>
    <t>Protective Inspections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</si>
  <si>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</si>
  <si>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</si>
  <si>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</si>
  <si>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</si>
  <si>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</si>
  <si>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</si>
  <si>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</si>
  <si>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Emergency and Disaster Relief Services</t>
  </si>
  <si>
    <t>2008 Municipal Population:</t>
  </si>
  <si>
    <t>Local Fiscal Year Ended September 30, 2013</t>
  </si>
  <si>
    <t>Proprietary - Non-Operating Interest Expense</t>
  </si>
  <si>
    <t>2013 Municipal Population:</t>
  </si>
  <si>
    <t>Local Fiscal Year Ended September 30, 2014</t>
  </si>
  <si>
    <t>Road / Street Facilities</t>
  </si>
  <si>
    <t>Parks / Recreation</t>
  </si>
  <si>
    <t>Other Uses</t>
  </si>
  <si>
    <t>Interfund Transfers Out</t>
  </si>
  <si>
    <t>2014 Municipal Population:</t>
  </si>
  <si>
    <t>Water / Sewer Services</t>
  </si>
  <si>
    <t>Local Fiscal Year Ended September 30, 2007</t>
  </si>
  <si>
    <t>2007 Municipal Population:</t>
  </si>
  <si>
    <t>Local Fiscal Year Ended September 30, 2015</t>
  </si>
  <si>
    <t>Non-Operating Interest Expense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</si>
  <si>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</si>
  <si>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</si>
  <si>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</si>
  <si>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</si>
  <si>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</si>
  <si>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</si>
  <si>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Other General Government</t>
  </si>
  <si>
    <t>Water Utility Services</t>
  </si>
  <si>
    <t>Sewer / Wastewater Services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</si>
  <si>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</si>
  <si>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</si>
  <si>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</si>
  <si>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</si>
  <si>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</si>
  <si>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</si>
  <si>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</si>
  <si>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</si>
  <si>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</si>
  <si>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</si>
  <si>
    <t>Local Fiscal Year Ended September 30, 2022</t>
  </si>
  <si>
    <t>Legal Counsel</t>
  </si>
  <si>
    <t>Comprehensive Planning</t>
  </si>
  <si>
    <t>Human Services</t>
  </si>
  <si>
    <t>Health Services</t>
  </si>
  <si>
    <t>Special Events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</si>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</sst>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76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77</v>
      </c>
      <c r="N4" s="32" t="s">
        <v>5</v>
      </c>
      <c r="O4" s="32" t="s">
        <v>78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SUM(D6:D10)</f>
        <v>417339</v>
      </c>
      <c r="E5" s="24">
        <f>SUM(E6:E10)</f>
        <v>0</v>
      </c>
      <c r="F5" s="24">
        <f>SUM(F6:F10)</f>
        <v>0</v>
      </c>
      <c r="G5" s="24">
        <f>SUM(G6:G10)</f>
        <v>0</v>
      </c>
      <c r="H5" s="24">
        <f>SUM(H6:H10)</f>
        <v>0</v>
      </c>
      <c r="I5" s="24">
        <f>SUM(I6:I10)</f>
        <v>0</v>
      </c>
      <c r="J5" s="24">
        <f>SUM(J6:J10)</f>
        <v>0</v>
      </c>
      <c r="K5" s="24">
        <f>SUM(K6:K10)</f>
        <v>0</v>
      </c>
      <c r="L5" s="24">
        <f>SUM(L6:L10)</f>
        <v>0</v>
      </c>
      <c r="M5" s="24">
        <f>SUM(M6:M10)</f>
        <v>0</v>
      </c>
      <c r="N5" s="24">
        <f>SUM(N6:N10)</f>
        <v>0</v>
      </c>
      <c r="O5" s="25">
        <f>SUM(D5:N5)</f>
        <v>417339</v>
      </c>
      <c r="P5" s="30">
        <f>(O5/P$26)</f>
        <v>1089.6579634464752</v>
      </c>
      <c r="Q5" s="6"/>
    </row>
    <row r="6" spans="1:134">
      <c r="A6" s="12"/>
      <c r="B6" s="42">
        <v>512</v>
      </c>
      <c r="C6" s="19" t="s">
        <v>36</v>
      </c>
      <c r="D6" s="43">
        <v>25960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ref="O6:O10" si="0">SUM(D6:N6)</f>
        <v>25960</v>
      </c>
      <c r="P6" s="44">
        <f>(O6/P$26)</f>
        <v>67.78067885117494</v>
      </c>
      <c r="Q6" s="9"/>
    </row>
    <row r="7" spans="1:134">
      <c r="A7" s="12"/>
      <c r="B7" s="42">
        <v>513</v>
      </c>
      <c r="C7" s="19" t="s">
        <v>20</v>
      </c>
      <c r="D7" s="43">
        <v>246058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0"/>
        <v>246058</v>
      </c>
      <c r="P7" s="44">
        <f>(O7/P$26)</f>
        <v>642.4490861618799</v>
      </c>
      <c r="Q7" s="9"/>
    </row>
    <row r="8" spans="1:134">
      <c r="A8" s="12"/>
      <c r="B8" s="42">
        <v>514</v>
      </c>
      <c r="C8" s="19" t="s">
        <v>81</v>
      </c>
      <c r="D8" s="43">
        <v>86834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86834</v>
      </c>
      <c r="P8" s="44">
        <f>(O8/P$26)</f>
        <v>226.72062663185378</v>
      </c>
      <c r="Q8" s="9"/>
    </row>
    <row r="9" spans="1:134">
      <c r="A9" s="12"/>
      <c r="B9" s="42">
        <v>515</v>
      </c>
      <c r="C9" s="19" t="s">
        <v>82</v>
      </c>
      <c r="D9" s="43">
        <v>45748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45748</v>
      </c>
      <c r="P9" s="44">
        <f>(O9/P$26)</f>
        <v>119.44647519582246</v>
      </c>
      <c r="Q9" s="9"/>
    </row>
    <row r="10" spans="1:134">
      <c r="A10" s="12"/>
      <c r="B10" s="42">
        <v>519</v>
      </c>
      <c r="C10" s="19" t="s">
        <v>21</v>
      </c>
      <c r="D10" s="43">
        <v>12739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12739</v>
      </c>
      <c r="P10" s="44">
        <f>(O10/P$26)</f>
        <v>33.261096605744129</v>
      </c>
      <c r="Q10" s="9"/>
    </row>
    <row r="11" spans="1:134" ht="15.75">
      <c r="A11" s="26" t="s">
        <v>22</v>
      </c>
      <c r="B11" s="27"/>
      <c r="C11" s="28"/>
      <c r="D11" s="29">
        <f>SUM(D12:D13)</f>
        <v>107724</v>
      </c>
      <c r="E11" s="29">
        <f>SUM(E12:E13)</f>
        <v>0</v>
      </c>
      <c r="F11" s="29">
        <f>SUM(F12:F13)</f>
        <v>0</v>
      </c>
      <c r="G11" s="29">
        <f>SUM(G12:G13)</f>
        <v>0</v>
      </c>
      <c r="H11" s="29">
        <f>SUM(H12:H13)</f>
        <v>0</v>
      </c>
      <c r="I11" s="29">
        <f>SUM(I12:I13)</f>
        <v>0</v>
      </c>
      <c r="J11" s="29">
        <f>SUM(J12:J13)</f>
        <v>0</v>
      </c>
      <c r="K11" s="29">
        <f>SUM(K12:K13)</f>
        <v>0</v>
      </c>
      <c r="L11" s="29">
        <f>SUM(L12:L13)</f>
        <v>0</v>
      </c>
      <c r="M11" s="29">
        <f>SUM(M12:M13)</f>
        <v>0</v>
      </c>
      <c r="N11" s="29">
        <f>SUM(N12:N13)</f>
        <v>0</v>
      </c>
      <c r="O11" s="40">
        <f>SUM(D11:N11)</f>
        <v>107724</v>
      </c>
      <c r="P11" s="41">
        <f>(O11/P$26)</f>
        <v>281.26370757180155</v>
      </c>
      <c r="Q11" s="10"/>
    </row>
    <row r="12" spans="1:134">
      <c r="A12" s="12"/>
      <c r="B12" s="42">
        <v>524</v>
      </c>
      <c r="C12" s="19" t="s">
        <v>37</v>
      </c>
      <c r="D12" s="43">
        <v>105041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ref="O12:O13" si="1">SUM(D12:N12)</f>
        <v>105041</v>
      </c>
      <c r="P12" s="44">
        <f>(O12/P$26)</f>
        <v>274.25848563968668</v>
      </c>
      <c r="Q12" s="9"/>
    </row>
    <row r="13" spans="1:134">
      <c r="A13" s="12"/>
      <c r="B13" s="42">
        <v>525</v>
      </c>
      <c r="C13" s="19" t="s">
        <v>45</v>
      </c>
      <c r="D13" s="43">
        <v>2683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2683</v>
      </c>
      <c r="P13" s="44">
        <f>(O13/P$26)</f>
        <v>7.0052219321148828</v>
      </c>
      <c r="Q13" s="9"/>
    </row>
    <row r="14" spans="1:134" ht="15.75">
      <c r="A14" s="26" t="s">
        <v>24</v>
      </c>
      <c r="B14" s="27"/>
      <c r="C14" s="28"/>
      <c r="D14" s="29">
        <f>SUM(D15:D16)</f>
        <v>0</v>
      </c>
      <c r="E14" s="29">
        <f>SUM(E15:E16)</f>
        <v>0</v>
      </c>
      <c r="F14" s="29">
        <f>SUM(F15:F16)</f>
        <v>0</v>
      </c>
      <c r="G14" s="29">
        <f>SUM(G15:G16)</f>
        <v>0</v>
      </c>
      <c r="H14" s="29">
        <f>SUM(H15:H16)</f>
        <v>0</v>
      </c>
      <c r="I14" s="29">
        <f>SUM(I15:I16)</f>
        <v>1815726</v>
      </c>
      <c r="J14" s="29">
        <f>SUM(J15:J16)</f>
        <v>0</v>
      </c>
      <c r="K14" s="29">
        <f>SUM(K15:K16)</f>
        <v>0</v>
      </c>
      <c r="L14" s="29">
        <f>SUM(L15:L16)</f>
        <v>0</v>
      </c>
      <c r="M14" s="29">
        <f>SUM(M15:M16)</f>
        <v>0</v>
      </c>
      <c r="N14" s="29">
        <f>SUM(N15:N16)</f>
        <v>0</v>
      </c>
      <c r="O14" s="40">
        <f>SUM(D14:N14)</f>
        <v>1815726</v>
      </c>
      <c r="P14" s="41">
        <f>(O14/P$26)</f>
        <v>4740.7989556135772</v>
      </c>
      <c r="Q14" s="10"/>
    </row>
    <row r="15" spans="1:134">
      <c r="A15" s="12"/>
      <c r="B15" s="42">
        <v>533</v>
      </c>
      <c r="C15" s="19" t="s">
        <v>68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865703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ref="O15:O23" si="2">SUM(D15:N15)</f>
        <v>865703</v>
      </c>
      <c r="P15" s="44">
        <f>(O15/P$26)</f>
        <v>2260.3211488250654</v>
      </c>
      <c r="Q15" s="9"/>
    </row>
    <row r="16" spans="1:134">
      <c r="A16" s="12"/>
      <c r="B16" s="42">
        <v>535</v>
      </c>
      <c r="C16" s="19" t="s">
        <v>69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950023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2"/>
        <v>950023</v>
      </c>
      <c r="P16" s="44">
        <f>(O16/P$26)</f>
        <v>2480.4778067885118</v>
      </c>
      <c r="Q16" s="9"/>
    </row>
    <row r="17" spans="1:120" ht="15.75">
      <c r="A17" s="26" t="s">
        <v>27</v>
      </c>
      <c r="B17" s="27"/>
      <c r="C17" s="28"/>
      <c r="D17" s="29">
        <f>SUM(D18:D18)</f>
        <v>252146</v>
      </c>
      <c r="E17" s="29">
        <f>SUM(E18:E18)</f>
        <v>0</v>
      </c>
      <c r="F17" s="29">
        <f>SUM(F18:F18)</f>
        <v>0</v>
      </c>
      <c r="G17" s="29">
        <f>SUM(G18:G18)</f>
        <v>0</v>
      </c>
      <c r="H17" s="29">
        <f>SUM(H18:H18)</f>
        <v>0</v>
      </c>
      <c r="I17" s="29">
        <f>SUM(I18:I18)</f>
        <v>0</v>
      </c>
      <c r="J17" s="29">
        <f>SUM(J18:J18)</f>
        <v>0</v>
      </c>
      <c r="K17" s="29">
        <f>SUM(K18:K18)</f>
        <v>0</v>
      </c>
      <c r="L17" s="29">
        <f>SUM(L18:L18)</f>
        <v>0</v>
      </c>
      <c r="M17" s="29">
        <f>SUM(M18:M18)</f>
        <v>0</v>
      </c>
      <c r="N17" s="29">
        <f>SUM(N18:N18)</f>
        <v>0</v>
      </c>
      <c r="O17" s="29">
        <f t="shared" si="2"/>
        <v>252146</v>
      </c>
      <c r="P17" s="41">
        <f>(O17/P$26)</f>
        <v>658.34464751958228</v>
      </c>
      <c r="Q17" s="10"/>
    </row>
    <row r="18" spans="1:120">
      <c r="A18" s="12"/>
      <c r="B18" s="42">
        <v>541</v>
      </c>
      <c r="C18" s="19" t="s">
        <v>28</v>
      </c>
      <c r="D18" s="43">
        <v>252146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252146</v>
      </c>
      <c r="P18" s="44">
        <f>(O18/P$26)</f>
        <v>658.34464751958228</v>
      </c>
      <c r="Q18" s="9"/>
    </row>
    <row r="19" spans="1:120" ht="15.75">
      <c r="A19" s="26" t="s">
        <v>83</v>
      </c>
      <c r="B19" s="27"/>
      <c r="C19" s="28"/>
      <c r="D19" s="29">
        <f>SUM(D20:D20)</f>
        <v>19429</v>
      </c>
      <c r="E19" s="29">
        <f>SUM(E20:E20)</f>
        <v>0</v>
      </c>
      <c r="F19" s="29">
        <f>SUM(F20:F20)</f>
        <v>0</v>
      </c>
      <c r="G19" s="29">
        <f>SUM(G20:G20)</f>
        <v>0</v>
      </c>
      <c r="H19" s="29">
        <f>SUM(H20:H20)</f>
        <v>0</v>
      </c>
      <c r="I19" s="29">
        <f>SUM(I20:I20)</f>
        <v>0</v>
      </c>
      <c r="J19" s="29">
        <f>SUM(J20:J20)</f>
        <v>0</v>
      </c>
      <c r="K19" s="29">
        <f>SUM(K20:K20)</f>
        <v>0</v>
      </c>
      <c r="L19" s="29">
        <f>SUM(L20:L20)</f>
        <v>0</v>
      </c>
      <c r="M19" s="29">
        <f>SUM(M20:M20)</f>
        <v>0</v>
      </c>
      <c r="N19" s="29">
        <f>SUM(N20:N20)</f>
        <v>0</v>
      </c>
      <c r="O19" s="29">
        <f t="shared" si="2"/>
        <v>19429</v>
      </c>
      <c r="P19" s="41">
        <f>(O19/P$26)</f>
        <v>50.728459530026107</v>
      </c>
      <c r="Q19" s="10"/>
    </row>
    <row r="20" spans="1:120">
      <c r="A20" s="12"/>
      <c r="B20" s="42">
        <v>562</v>
      </c>
      <c r="C20" s="19" t="s">
        <v>84</v>
      </c>
      <c r="D20" s="43">
        <v>19429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19429</v>
      </c>
      <c r="P20" s="44">
        <f>(O20/P$26)</f>
        <v>50.728459530026107</v>
      </c>
      <c r="Q20" s="9"/>
    </row>
    <row r="21" spans="1:120" ht="15.75">
      <c r="A21" s="26" t="s">
        <v>29</v>
      </c>
      <c r="B21" s="27"/>
      <c r="C21" s="28"/>
      <c r="D21" s="29">
        <f>SUM(D22:D23)</f>
        <v>183502</v>
      </c>
      <c r="E21" s="29">
        <f>SUM(E22:E23)</f>
        <v>0</v>
      </c>
      <c r="F21" s="29">
        <f>SUM(F22:F23)</f>
        <v>0</v>
      </c>
      <c r="G21" s="29">
        <f>SUM(G22:G23)</f>
        <v>0</v>
      </c>
      <c r="H21" s="29">
        <f>SUM(H22:H23)</f>
        <v>0</v>
      </c>
      <c r="I21" s="29">
        <f>SUM(I22:I23)</f>
        <v>0</v>
      </c>
      <c r="J21" s="29">
        <f>SUM(J22:J23)</f>
        <v>0</v>
      </c>
      <c r="K21" s="29">
        <f>SUM(K22:K23)</f>
        <v>0</v>
      </c>
      <c r="L21" s="29">
        <f>SUM(L22:L23)</f>
        <v>0</v>
      </c>
      <c r="M21" s="29">
        <f>SUM(M22:M23)</f>
        <v>0</v>
      </c>
      <c r="N21" s="29">
        <f>SUM(N22:N23)</f>
        <v>0</v>
      </c>
      <c r="O21" s="29">
        <f>SUM(D21:N21)</f>
        <v>183502</v>
      </c>
      <c r="P21" s="41">
        <f>(O21/P$26)</f>
        <v>479.11749347258484</v>
      </c>
      <c r="Q21" s="9"/>
    </row>
    <row r="22" spans="1:120">
      <c r="A22" s="12"/>
      <c r="B22" s="42">
        <v>572</v>
      </c>
      <c r="C22" s="19" t="s">
        <v>30</v>
      </c>
      <c r="D22" s="43">
        <v>163936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2"/>
        <v>163936</v>
      </c>
      <c r="P22" s="44">
        <f>(O22/P$26)</f>
        <v>428.0313315926893</v>
      </c>
      <c r="Q22" s="9"/>
    </row>
    <row r="23" spans="1:120" ht="15.75" thickBot="1">
      <c r="A23" s="12"/>
      <c r="B23" s="42">
        <v>574</v>
      </c>
      <c r="C23" s="19" t="s">
        <v>85</v>
      </c>
      <c r="D23" s="43">
        <v>19566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2"/>
        <v>19566</v>
      </c>
      <c r="P23" s="44">
        <f>(O23/P$26)</f>
        <v>51.086161879895563</v>
      </c>
      <c r="Q23" s="9"/>
    </row>
    <row r="24" spans="1:120" ht="16.5" thickBot="1">
      <c r="A24" s="13" t="s">
        <v>10</v>
      </c>
      <c r="B24" s="21"/>
      <c r="C24" s="20"/>
      <c r="D24" s="14">
        <f>SUM(D5,D11,D14,D17,D19,D21)</f>
        <v>980140</v>
      </c>
      <c r="E24" s="14">
        <f t="shared" ref="E24:N24" si="3">SUM(E5,E11,E14,E17,E19,E21)</f>
        <v>0</v>
      </c>
      <c r="F24" s="14">
        <f t="shared" si="3"/>
        <v>0</v>
      </c>
      <c r="G24" s="14">
        <f t="shared" si="3"/>
        <v>0</v>
      </c>
      <c r="H24" s="14">
        <f t="shared" si="3"/>
        <v>0</v>
      </c>
      <c r="I24" s="14">
        <f t="shared" si="3"/>
        <v>1815726</v>
      </c>
      <c r="J24" s="14">
        <f t="shared" si="3"/>
        <v>0</v>
      </c>
      <c r="K24" s="14">
        <f t="shared" si="3"/>
        <v>0</v>
      </c>
      <c r="L24" s="14">
        <f t="shared" si="3"/>
        <v>0</v>
      </c>
      <c r="M24" s="14">
        <f t="shared" si="3"/>
        <v>0</v>
      </c>
      <c r="N24" s="14">
        <f t="shared" si="3"/>
        <v>0</v>
      </c>
      <c r="O24" s="14">
        <f>SUM(D24:N24)</f>
        <v>2795866</v>
      </c>
      <c r="P24" s="35">
        <f>(O24/P$26)</f>
        <v>7299.9112271540471</v>
      </c>
      <c r="Q24" s="6"/>
      <c r="R24" s="2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</row>
    <row r="25" spans="1:120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8"/>
    </row>
    <row r="26" spans="1:120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38"/>
      <c r="M26" s="90" t="s">
        <v>86</v>
      </c>
      <c r="N26" s="90"/>
      <c r="O26" s="90"/>
      <c r="P26" s="39">
        <v>383</v>
      </c>
    </row>
    <row r="27" spans="1:120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3"/>
    </row>
    <row r="28" spans="1:120" ht="15.75" customHeight="1" thickBot="1">
      <c r="A28" s="94" t="s">
        <v>39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6"/>
    </row>
  </sheetData>
  <mergeCells count="10">
    <mergeCell ref="M26:O26"/>
    <mergeCell ref="A27:P27"/>
    <mergeCell ref="A28:P2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638006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638006</v>
      </c>
      <c r="O5" s="30">
        <f t="shared" ref="O5:O20" si="2">(N5/O$22)</f>
        <v>1559.916870415648</v>
      </c>
      <c r="P5" s="6"/>
    </row>
    <row r="6" spans="1:133">
      <c r="A6" s="12"/>
      <c r="B6" s="42">
        <v>512</v>
      </c>
      <c r="C6" s="19" t="s">
        <v>36</v>
      </c>
      <c r="D6" s="43">
        <v>1200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1200</v>
      </c>
      <c r="O6" s="44">
        <f t="shared" si="2"/>
        <v>2.9339853300733498</v>
      </c>
      <c r="P6" s="9"/>
    </row>
    <row r="7" spans="1:133">
      <c r="A7" s="12"/>
      <c r="B7" s="42">
        <v>513</v>
      </c>
      <c r="C7" s="19" t="s">
        <v>20</v>
      </c>
      <c r="D7" s="43">
        <v>636806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636806</v>
      </c>
      <c r="O7" s="44">
        <f t="shared" si="2"/>
        <v>1556.9828850855745</v>
      </c>
      <c r="P7" s="9"/>
    </row>
    <row r="8" spans="1:133" ht="15.75">
      <c r="A8" s="26" t="s">
        <v>22</v>
      </c>
      <c r="B8" s="27"/>
      <c r="C8" s="28"/>
      <c r="D8" s="29">
        <f t="shared" ref="D8:M8" si="3">SUM(D9:D9)</f>
        <v>36484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36484</v>
      </c>
      <c r="O8" s="41">
        <f t="shared" si="2"/>
        <v>89.202933985330077</v>
      </c>
      <c r="P8" s="10"/>
    </row>
    <row r="9" spans="1:133">
      <c r="A9" s="12"/>
      <c r="B9" s="42">
        <v>529</v>
      </c>
      <c r="C9" s="19" t="s">
        <v>23</v>
      </c>
      <c r="D9" s="43">
        <v>36484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36484</v>
      </c>
      <c r="O9" s="44">
        <f t="shared" si="2"/>
        <v>89.202933985330077</v>
      </c>
      <c r="P9" s="9"/>
    </row>
    <row r="10" spans="1:133" ht="15.75">
      <c r="A10" s="26" t="s">
        <v>24</v>
      </c>
      <c r="B10" s="27"/>
      <c r="C10" s="28"/>
      <c r="D10" s="29">
        <f t="shared" ref="D10:M10" si="4">SUM(D11:D12)</f>
        <v>20272</v>
      </c>
      <c r="E10" s="29">
        <f t="shared" si="4"/>
        <v>0</v>
      </c>
      <c r="F10" s="29">
        <f t="shared" si="4"/>
        <v>104768</v>
      </c>
      <c r="G10" s="29">
        <f t="shared" si="4"/>
        <v>0</v>
      </c>
      <c r="H10" s="29">
        <f t="shared" si="4"/>
        <v>0</v>
      </c>
      <c r="I10" s="29">
        <f t="shared" si="4"/>
        <v>779367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904407</v>
      </c>
      <c r="O10" s="41">
        <f t="shared" si="2"/>
        <v>2211.2640586797065</v>
      </c>
      <c r="P10" s="10"/>
    </row>
    <row r="11" spans="1:133">
      <c r="A11" s="12"/>
      <c r="B11" s="42">
        <v>536</v>
      </c>
      <c r="C11" s="19" t="s">
        <v>25</v>
      </c>
      <c r="D11" s="43">
        <v>0</v>
      </c>
      <c r="E11" s="43">
        <v>0</v>
      </c>
      <c r="F11" s="43">
        <v>104768</v>
      </c>
      <c r="G11" s="43">
        <v>0</v>
      </c>
      <c r="H11" s="43">
        <v>0</v>
      </c>
      <c r="I11" s="43">
        <v>779367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884135</v>
      </c>
      <c r="O11" s="44">
        <f t="shared" si="2"/>
        <v>2161.6992665036673</v>
      </c>
      <c r="P11" s="9"/>
    </row>
    <row r="12" spans="1:133">
      <c r="A12" s="12"/>
      <c r="B12" s="42">
        <v>539</v>
      </c>
      <c r="C12" s="19" t="s">
        <v>26</v>
      </c>
      <c r="D12" s="43">
        <v>20272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20272</v>
      </c>
      <c r="O12" s="44">
        <f t="shared" si="2"/>
        <v>49.56479217603912</v>
      </c>
      <c r="P12" s="9"/>
    </row>
    <row r="13" spans="1:133" ht="15.75">
      <c r="A13" s="26" t="s">
        <v>27</v>
      </c>
      <c r="B13" s="27"/>
      <c r="C13" s="28"/>
      <c r="D13" s="29">
        <f t="shared" ref="D13:M13" si="5">SUM(D14:D14)</f>
        <v>103169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103169</v>
      </c>
      <c r="O13" s="41">
        <f t="shared" si="2"/>
        <v>252.24694376528117</v>
      </c>
      <c r="P13" s="10"/>
    </row>
    <row r="14" spans="1:133">
      <c r="A14" s="12"/>
      <c r="B14" s="42">
        <v>541</v>
      </c>
      <c r="C14" s="19" t="s">
        <v>28</v>
      </c>
      <c r="D14" s="43">
        <v>103169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103169</v>
      </c>
      <c r="O14" s="44">
        <f t="shared" si="2"/>
        <v>252.24694376528117</v>
      </c>
      <c r="P14" s="9"/>
    </row>
    <row r="15" spans="1:133" ht="15.75">
      <c r="A15" s="26" t="s">
        <v>29</v>
      </c>
      <c r="B15" s="27"/>
      <c r="C15" s="28"/>
      <c r="D15" s="29">
        <f t="shared" ref="D15:M15" si="6">SUM(D16:D16)</f>
        <v>38462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38462</v>
      </c>
      <c r="O15" s="41">
        <f t="shared" si="2"/>
        <v>94.039119804400983</v>
      </c>
      <c r="P15" s="9"/>
    </row>
    <row r="16" spans="1:133">
      <c r="A16" s="12"/>
      <c r="B16" s="42">
        <v>572</v>
      </c>
      <c r="C16" s="19" t="s">
        <v>30</v>
      </c>
      <c r="D16" s="43">
        <v>38462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38462</v>
      </c>
      <c r="O16" s="44">
        <f t="shared" si="2"/>
        <v>94.039119804400983</v>
      </c>
      <c r="P16" s="9"/>
    </row>
    <row r="17" spans="1:119" ht="15.75">
      <c r="A17" s="26" t="s">
        <v>32</v>
      </c>
      <c r="B17" s="27"/>
      <c r="C17" s="28"/>
      <c r="D17" s="29">
        <f t="shared" ref="D17:M17" si="7">SUM(D18:D19)</f>
        <v>0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107422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107422</v>
      </c>
      <c r="O17" s="41">
        <f t="shared" si="2"/>
        <v>262.64547677261612</v>
      </c>
      <c r="P17" s="9"/>
    </row>
    <row r="18" spans="1:119">
      <c r="A18" s="12"/>
      <c r="B18" s="42">
        <v>581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105617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105617</v>
      </c>
      <c r="O18" s="44">
        <f t="shared" si="2"/>
        <v>258.23227383863082</v>
      </c>
      <c r="P18" s="9"/>
    </row>
    <row r="19" spans="1:119" ht="15.75" thickBot="1">
      <c r="A19" s="12"/>
      <c r="B19" s="42">
        <v>591</v>
      </c>
      <c r="C19" s="19" t="s">
        <v>48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1805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1805</v>
      </c>
      <c r="O19" s="44">
        <f t="shared" si="2"/>
        <v>4.41320293398533</v>
      </c>
      <c r="P19" s="9"/>
    </row>
    <row r="20" spans="1:119" ht="16.5" thickBot="1">
      <c r="A20" s="13" t="s">
        <v>10</v>
      </c>
      <c r="B20" s="21"/>
      <c r="C20" s="20"/>
      <c r="D20" s="14">
        <f>SUM(D5,D8,D10,D13,D15,D17)</f>
        <v>836393</v>
      </c>
      <c r="E20" s="14">
        <f t="shared" ref="E20:M20" si="8">SUM(E5,E8,E10,E13,E15,E17)</f>
        <v>0</v>
      </c>
      <c r="F20" s="14">
        <f t="shared" si="8"/>
        <v>104768</v>
      </c>
      <c r="G20" s="14">
        <f t="shared" si="8"/>
        <v>0</v>
      </c>
      <c r="H20" s="14">
        <f t="shared" si="8"/>
        <v>0</v>
      </c>
      <c r="I20" s="14">
        <f t="shared" si="8"/>
        <v>886789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1827950</v>
      </c>
      <c r="O20" s="35">
        <f t="shared" si="2"/>
        <v>4469.3154034229829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49</v>
      </c>
      <c r="M22" s="90"/>
      <c r="N22" s="90"/>
      <c r="O22" s="39">
        <v>409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298517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298517</v>
      </c>
      <c r="O5" s="30">
        <f t="shared" ref="O5:O19" si="2">(N5/O$21)</f>
        <v>744.43142144638409</v>
      </c>
      <c r="P5" s="6"/>
    </row>
    <row r="6" spans="1:133">
      <c r="A6" s="12"/>
      <c r="B6" s="42">
        <v>512</v>
      </c>
      <c r="C6" s="19" t="s">
        <v>36</v>
      </c>
      <c r="D6" s="43">
        <v>9924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9924</v>
      </c>
      <c r="O6" s="44">
        <f t="shared" si="2"/>
        <v>24.748129675810475</v>
      </c>
      <c r="P6" s="9"/>
    </row>
    <row r="7" spans="1:133">
      <c r="A7" s="12"/>
      <c r="B7" s="42">
        <v>513</v>
      </c>
      <c r="C7" s="19" t="s">
        <v>20</v>
      </c>
      <c r="D7" s="43">
        <v>288593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288593</v>
      </c>
      <c r="O7" s="44">
        <f t="shared" si="2"/>
        <v>719.68329177057353</v>
      </c>
      <c r="P7" s="9"/>
    </row>
    <row r="8" spans="1:133" ht="15.75">
      <c r="A8" s="26" t="s">
        <v>22</v>
      </c>
      <c r="B8" s="27"/>
      <c r="C8" s="28"/>
      <c r="D8" s="29">
        <f t="shared" ref="D8:M8" si="3">SUM(D9:D9)</f>
        <v>42184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42184</v>
      </c>
      <c r="O8" s="41">
        <f t="shared" si="2"/>
        <v>105.19700748129675</v>
      </c>
      <c r="P8" s="10"/>
    </row>
    <row r="9" spans="1:133">
      <c r="A9" s="12"/>
      <c r="B9" s="42">
        <v>524</v>
      </c>
      <c r="C9" s="19" t="s">
        <v>37</v>
      </c>
      <c r="D9" s="43">
        <v>42184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42184</v>
      </c>
      <c r="O9" s="44">
        <f t="shared" si="2"/>
        <v>105.19700748129675</v>
      </c>
      <c r="P9" s="9"/>
    </row>
    <row r="10" spans="1:133" ht="15.75">
      <c r="A10" s="26" t="s">
        <v>24</v>
      </c>
      <c r="B10" s="27"/>
      <c r="C10" s="28"/>
      <c r="D10" s="29">
        <f t="shared" ref="D10:M10" si="4">SUM(D11:D12)</f>
        <v>29481</v>
      </c>
      <c r="E10" s="29">
        <f t="shared" si="4"/>
        <v>0</v>
      </c>
      <c r="F10" s="29">
        <f t="shared" si="4"/>
        <v>103658</v>
      </c>
      <c r="G10" s="29">
        <f t="shared" si="4"/>
        <v>0</v>
      </c>
      <c r="H10" s="29">
        <f t="shared" si="4"/>
        <v>0</v>
      </c>
      <c r="I10" s="29">
        <f t="shared" si="4"/>
        <v>901937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1035076</v>
      </c>
      <c r="O10" s="41">
        <f t="shared" si="2"/>
        <v>2581.2369077306735</v>
      </c>
      <c r="P10" s="10"/>
    </row>
    <row r="11" spans="1:133">
      <c r="A11" s="12"/>
      <c r="B11" s="42">
        <v>536</v>
      </c>
      <c r="C11" s="19" t="s">
        <v>25</v>
      </c>
      <c r="D11" s="43">
        <v>0</v>
      </c>
      <c r="E11" s="43">
        <v>0</v>
      </c>
      <c r="F11" s="43">
        <v>103658</v>
      </c>
      <c r="G11" s="43">
        <v>0</v>
      </c>
      <c r="H11" s="43">
        <v>0</v>
      </c>
      <c r="I11" s="43">
        <v>901937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1005595</v>
      </c>
      <c r="O11" s="44">
        <f t="shared" si="2"/>
        <v>2507.7182044887782</v>
      </c>
      <c r="P11" s="9"/>
    </row>
    <row r="12" spans="1:133">
      <c r="A12" s="12"/>
      <c r="B12" s="42">
        <v>539</v>
      </c>
      <c r="C12" s="19" t="s">
        <v>26</v>
      </c>
      <c r="D12" s="43">
        <v>29481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29481</v>
      </c>
      <c r="O12" s="44">
        <f t="shared" si="2"/>
        <v>73.518703241895267</v>
      </c>
      <c r="P12" s="9"/>
    </row>
    <row r="13" spans="1:133" ht="15.75">
      <c r="A13" s="26" t="s">
        <v>27</v>
      </c>
      <c r="B13" s="27"/>
      <c r="C13" s="28"/>
      <c r="D13" s="29">
        <f t="shared" ref="D13:M13" si="5">SUM(D14:D14)</f>
        <v>102591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102591</v>
      </c>
      <c r="O13" s="41">
        <f t="shared" si="2"/>
        <v>255.83790523690774</v>
      </c>
      <c r="P13" s="10"/>
    </row>
    <row r="14" spans="1:133">
      <c r="A14" s="12"/>
      <c r="B14" s="42">
        <v>541</v>
      </c>
      <c r="C14" s="19" t="s">
        <v>28</v>
      </c>
      <c r="D14" s="43">
        <v>102591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102591</v>
      </c>
      <c r="O14" s="44">
        <f t="shared" si="2"/>
        <v>255.83790523690774</v>
      </c>
      <c r="P14" s="9"/>
    </row>
    <row r="15" spans="1:133" ht="15.75">
      <c r="A15" s="26" t="s">
        <v>29</v>
      </c>
      <c r="B15" s="27"/>
      <c r="C15" s="28"/>
      <c r="D15" s="29">
        <f t="shared" ref="D15:M15" si="6">SUM(D16:D16)</f>
        <v>58258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58258</v>
      </c>
      <c r="O15" s="41">
        <f t="shared" si="2"/>
        <v>145.28179551122196</v>
      </c>
      <c r="P15" s="9"/>
    </row>
    <row r="16" spans="1:133">
      <c r="A16" s="12"/>
      <c r="B16" s="42">
        <v>572</v>
      </c>
      <c r="C16" s="19" t="s">
        <v>30</v>
      </c>
      <c r="D16" s="43">
        <v>58258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58258</v>
      </c>
      <c r="O16" s="44">
        <f t="shared" si="2"/>
        <v>145.28179551122196</v>
      </c>
      <c r="P16" s="9"/>
    </row>
    <row r="17" spans="1:119" ht="15.75">
      <c r="A17" s="26" t="s">
        <v>32</v>
      </c>
      <c r="B17" s="27"/>
      <c r="C17" s="28"/>
      <c r="D17" s="29">
        <f t="shared" ref="D17:M17" si="7">SUM(D18:D18)</f>
        <v>0</v>
      </c>
      <c r="E17" s="29">
        <f t="shared" si="7"/>
        <v>0</v>
      </c>
      <c r="F17" s="29">
        <f t="shared" si="7"/>
        <v>1100</v>
      </c>
      <c r="G17" s="29">
        <f t="shared" si="7"/>
        <v>0</v>
      </c>
      <c r="H17" s="29">
        <f t="shared" si="7"/>
        <v>0</v>
      </c>
      <c r="I17" s="29">
        <f t="shared" si="7"/>
        <v>123146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124246</v>
      </c>
      <c r="O17" s="41">
        <f t="shared" si="2"/>
        <v>309.84039900249377</v>
      </c>
      <c r="P17" s="9"/>
    </row>
    <row r="18" spans="1:119" ht="15.75" thickBot="1">
      <c r="A18" s="12"/>
      <c r="B18" s="42">
        <v>581</v>
      </c>
      <c r="C18" s="19" t="s">
        <v>31</v>
      </c>
      <c r="D18" s="43">
        <v>0</v>
      </c>
      <c r="E18" s="43">
        <v>0</v>
      </c>
      <c r="F18" s="43">
        <v>1100</v>
      </c>
      <c r="G18" s="43">
        <v>0</v>
      </c>
      <c r="H18" s="43">
        <v>0</v>
      </c>
      <c r="I18" s="43">
        <v>123146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124246</v>
      </c>
      <c r="O18" s="44">
        <f t="shared" si="2"/>
        <v>309.84039900249377</v>
      </c>
      <c r="P18" s="9"/>
    </row>
    <row r="19" spans="1:119" ht="16.5" thickBot="1">
      <c r="A19" s="13" t="s">
        <v>10</v>
      </c>
      <c r="B19" s="21"/>
      <c r="C19" s="20"/>
      <c r="D19" s="14">
        <f>SUM(D5,D8,D10,D13,D15,D17)</f>
        <v>531031</v>
      </c>
      <c r="E19" s="14">
        <f t="shared" ref="E19:M19" si="8">SUM(E5,E8,E10,E13,E15,E17)</f>
        <v>0</v>
      </c>
      <c r="F19" s="14">
        <f t="shared" si="8"/>
        <v>104758</v>
      </c>
      <c r="G19" s="14">
        <f t="shared" si="8"/>
        <v>0</v>
      </c>
      <c r="H19" s="14">
        <f t="shared" si="8"/>
        <v>0</v>
      </c>
      <c r="I19" s="14">
        <f t="shared" si="8"/>
        <v>1025083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1660872</v>
      </c>
      <c r="O19" s="35">
        <f t="shared" si="2"/>
        <v>4141.8254364089771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43</v>
      </c>
      <c r="M21" s="90"/>
      <c r="N21" s="90"/>
      <c r="O21" s="39">
        <v>401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289567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289567</v>
      </c>
      <c r="O5" s="30">
        <f t="shared" ref="O5:O19" si="2">(N5/O$21)</f>
        <v>713.2192118226601</v>
      </c>
      <c r="P5" s="6"/>
    </row>
    <row r="6" spans="1:133">
      <c r="A6" s="12"/>
      <c r="B6" s="42">
        <v>512</v>
      </c>
      <c r="C6" s="19" t="s">
        <v>36</v>
      </c>
      <c r="D6" s="43">
        <v>870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870</v>
      </c>
      <c r="O6" s="44">
        <f t="shared" si="2"/>
        <v>2.1428571428571428</v>
      </c>
      <c r="P6" s="9"/>
    </row>
    <row r="7" spans="1:133">
      <c r="A7" s="12"/>
      <c r="B7" s="42">
        <v>513</v>
      </c>
      <c r="C7" s="19" t="s">
        <v>20</v>
      </c>
      <c r="D7" s="43">
        <v>288697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288697</v>
      </c>
      <c r="O7" s="44">
        <f t="shared" si="2"/>
        <v>711.07635467980299</v>
      </c>
      <c r="P7" s="9"/>
    </row>
    <row r="8" spans="1:133" ht="15.75">
      <c r="A8" s="26" t="s">
        <v>22</v>
      </c>
      <c r="B8" s="27"/>
      <c r="C8" s="28"/>
      <c r="D8" s="29">
        <f t="shared" ref="D8:M8" si="3">SUM(D9:D9)</f>
        <v>21755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21755</v>
      </c>
      <c r="O8" s="41">
        <f t="shared" si="2"/>
        <v>53.583743842364534</v>
      </c>
      <c r="P8" s="10"/>
    </row>
    <row r="9" spans="1:133">
      <c r="A9" s="12"/>
      <c r="B9" s="42">
        <v>524</v>
      </c>
      <c r="C9" s="19" t="s">
        <v>37</v>
      </c>
      <c r="D9" s="43">
        <v>21755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21755</v>
      </c>
      <c r="O9" s="44">
        <f t="shared" si="2"/>
        <v>53.583743842364534</v>
      </c>
      <c r="P9" s="9"/>
    </row>
    <row r="10" spans="1:133" ht="15.75">
      <c r="A10" s="26" t="s">
        <v>24</v>
      </c>
      <c r="B10" s="27"/>
      <c r="C10" s="28"/>
      <c r="D10" s="29">
        <f t="shared" ref="D10:M10" si="4">SUM(D11:D12)</f>
        <v>21874</v>
      </c>
      <c r="E10" s="29">
        <f t="shared" si="4"/>
        <v>0</v>
      </c>
      <c r="F10" s="29">
        <f t="shared" si="4"/>
        <v>123401</v>
      </c>
      <c r="G10" s="29">
        <f t="shared" si="4"/>
        <v>0</v>
      </c>
      <c r="H10" s="29">
        <f t="shared" si="4"/>
        <v>0</v>
      </c>
      <c r="I10" s="29">
        <f t="shared" si="4"/>
        <v>877685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1022960</v>
      </c>
      <c r="O10" s="41">
        <f t="shared" si="2"/>
        <v>2519.6059113300494</v>
      </c>
      <c r="P10" s="10"/>
    </row>
    <row r="11" spans="1:133">
      <c r="A11" s="12"/>
      <c r="B11" s="42">
        <v>536</v>
      </c>
      <c r="C11" s="19" t="s">
        <v>25</v>
      </c>
      <c r="D11" s="43">
        <v>0</v>
      </c>
      <c r="E11" s="43">
        <v>0</v>
      </c>
      <c r="F11" s="43">
        <v>123401</v>
      </c>
      <c r="G11" s="43">
        <v>0</v>
      </c>
      <c r="H11" s="43">
        <v>0</v>
      </c>
      <c r="I11" s="43">
        <v>877685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1001086</v>
      </c>
      <c r="O11" s="44">
        <f t="shared" si="2"/>
        <v>2465.729064039409</v>
      </c>
      <c r="P11" s="9"/>
    </row>
    <row r="12" spans="1:133">
      <c r="A12" s="12"/>
      <c r="B12" s="42">
        <v>539</v>
      </c>
      <c r="C12" s="19" t="s">
        <v>26</v>
      </c>
      <c r="D12" s="43">
        <v>21874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21874</v>
      </c>
      <c r="O12" s="44">
        <f t="shared" si="2"/>
        <v>53.876847290640391</v>
      </c>
      <c r="P12" s="9"/>
    </row>
    <row r="13" spans="1:133" ht="15.75">
      <c r="A13" s="26" t="s">
        <v>27</v>
      </c>
      <c r="B13" s="27"/>
      <c r="C13" s="28"/>
      <c r="D13" s="29">
        <f t="shared" ref="D13:M13" si="5">SUM(D14:D14)</f>
        <v>132784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132784</v>
      </c>
      <c r="O13" s="41">
        <f t="shared" si="2"/>
        <v>327.05418719211821</v>
      </c>
      <c r="P13" s="10"/>
    </row>
    <row r="14" spans="1:133">
      <c r="A14" s="12"/>
      <c r="B14" s="42">
        <v>541</v>
      </c>
      <c r="C14" s="19" t="s">
        <v>28</v>
      </c>
      <c r="D14" s="43">
        <v>132784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132784</v>
      </c>
      <c r="O14" s="44">
        <f t="shared" si="2"/>
        <v>327.05418719211821</v>
      </c>
      <c r="P14" s="9"/>
    </row>
    <row r="15" spans="1:133" ht="15.75">
      <c r="A15" s="26" t="s">
        <v>29</v>
      </c>
      <c r="B15" s="27"/>
      <c r="C15" s="28"/>
      <c r="D15" s="29">
        <f t="shared" ref="D15:M15" si="6">SUM(D16:D16)</f>
        <v>33793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33793</v>
      </c>
      <c r="O15" s="41">
        <f t="shared" si="2"/>
        <v>83.233990147783246</v>
      </c>
      <c r="P15" s="9"/>
    </row>
    <row r="16" spans="1:133">
      <c r="A16" s="12"/>
      <c r="B16" s="42">
        <v>572</v>
      </c>
      <c r="C16" s="19" t="s">
        <v>30</v>
      </c>
      <c r="D16" s="43">
        <v>33793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33793</v>
      </c>
      <c r="O16" s="44">
        <f t="shared" si="2"/>
        <v>83.233990147783246</v>
      </c>
      <c r="P16" s="9"/>
    </row>
    <row r="17" spans="1:119" ht="15.75">
      <c r="A17" s="26" t="s">
        <v>32</v>
      </c>
      <c r="B17" s="27"/>
      <c r="C17" s="28"/>
      <c r="D17" s="29">
        <f t="shared" ref="D17:M17" si="7">SUM(D18:D18)</f>
        <v>0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134640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134640</v>
      </c>
      <c r="O17" s="41">
        <f t="shared" si="2"/>
        <v>331.62561576354682</v>
      </c>
      <c r="P17" s="9"/>
    </row>
    <row r="18" spans="1:119" ht="15.75" thickBot="1">
      <c r="A18" s="12"/>
      <c r="B18" s="42">
        <v>581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134640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134640</v>
      </c>
      <c r="O18" s="44">
        <f t="shared" si="2"/>
        <v>331.62561576354682</v>
      </c>
      <c r="P18" s="9"/>
    </row>
    <row r="19" spans="1:119" ht="16.5" thickBot="1">
      <c r="A19" s="13" t="s">
        <v>10</v>
      </c>
      <c r="B19" s="21"/>
      <c r="C19" s="20"/>
      <c r="D19" s="14">
        <f>SUM(D5,D8,D10,D13,D15,D17)</f>
        <v>499773</v>
      </c>
      <c r="E19" s="14">
        <f t="shared" ref="E19:M19" si="8">SUM(E5,E8,E10,E13,E15,E17)</f>
        <v>0</v>
      </c>
      <c r="F19" s="14">
        <f t="shared" si="8"/>
        <v>123401</v>
      </c>
      <c r="G19" s="14">
        <f t="shared" si="8"/>
        <v>0</v>
      </c>
      <c r="H19" s="14">
        <f t="shared" si="8"/>
        <v>0</v>
      </c>
      <c r="I19" s="14">
        <f t="shared" si="8"/>
        <v>1012325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1635499</v>
      </c>
      <c r="O19" s="35">
        <f t="shared" si="2"/>
        <v>4028.3226600985222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41</v>
      </c>
      <c r="M21" s="90"/>
      <c r="N21" s="90"/>
      <c r="O21" s="39">
        <v>406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377990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377990</v>
      </c>
      <c r="O5" s="30">
        <f t="shared" ref="O5:O17" si="2">(N5/O$19)</f>
        <v>944.97500000000002</v>
      </c>
      <c r="P5" s="6"/>
    </row>
    <row r="6" spans="1:133">
      <c r="A6" s="12"/>
      <c r="B6" s="42">
        <v>512</v>
      </c>
      <c r="C6" s="19" t="s">
        <v>36</v>
      </c>
      <c r="D6" s="43">
        <v>3407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3407</v>
      </c>
      <c r="O6" s="44">
        <f t="shared" si="2"/>
        <v>8.5175000000000001</v>
      </c>
      <c r="P6" s="9"/>
    </row>
    <row r="7" spans="1:133">
      <c r="A7" s="12"/>
      <c r="B7" s="42">
        <v>513</v>
      </c>
      <c r="C7" s="19" t="s">
        <v>20</v>
      </c>
      <c r="D7" s="43">
        <v>374583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374583</v>
      </c>
      <c r="O7" s="44">
        <f t="shared" si="2"/>
        <v>936.45749999999998</v>
      </c>
      <c r="P7" s="9"/>
    </row>
    <row r="8" spans="1:133" ht="15.75">
      <c r="A8" s="26" t="s">
        <v>22</v>
      </c>
      <c r="B8" s="27"/>
      <c r="C8" s="28"/>
      <c r="D8" s="29">
        <f t="shared" ref="D8:M8" si="3">SUM(D9:D9)</f>
        <v>16176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16176</v>
      </c>
      <c r="O8" s="41">
        <f t="shared" si="2"/>
        <v>40.44</v>
      </c>
      <c r="P8" s="10"/>
    </row>
    <row r="9" spans="1:133">
      <c r="A9" s="12"/>
      <c r="B9" s="42">
        <v>524</v>
      </c>
      <c r="C9" s="19" t="s">
        <v>37</v>
      </c>
      <c r="D9" s="43">
        <v>16176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16176</v>
      </c>
      <c r="O9" s="44">
        <f t="shared" si="2"/>
        <v>40.44</v>
      </c>
      <c r="P9" s="9"/>
    </row>
    <row r="10" spans="1:133" ht="15.75">
      <c r="A10" s="26" t="s">
        <v>24</v>
      </c>
      <c r="B10" s="27"/>
      <c r="C10" s="28"/>
      <c r="D10" s="29">
        <f t="shared" ref="D10:M10" si="4">SUM(D11:D12)</f>
        <v>17601</v>
      </c>
      <c r="E10" s="29">
        <f t="shared" si="4"/>
        <v>0</v>
      </c>
      <c r="F10" s="29">
        <f t="shared" si="4"/>
        <v>124046</v>
      </c>
      <c r="G10" s="29">
        <f t="shared" si="4"/>
        <v>0</v>
      </c>
      <c r="H10" s="29">
        <f t="shared" si="4"/>
        <v>0</v>
      </c>
      <c r="I10" s="29">
        <f t="shared" si="4"/>
        <v>947777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1089424</v>
      </c>
      <c r="O10" s="41">
        <f t="shared" si="2"/>
        <v>2723.56</v>
      </c>
      <c r="P10" s="10"/>
    </row>
    <row r="11" spans="1:133">
      <c r="A11" s="12"/>
      <c r="B11" s="42">
        <v>536</v>
      </c>
      <c r="C11" s="19" t="s">
        <v>25</v>
      </c>
      <c r="D11" s="43">
        <v>0</v>
      </c>
      <c r="E11" s="43">
        <v>0</v>
      </c>
      <c r="F11" s="43">
        <v>124046</v>
      </c>
      <c r="G11" s="43">
        <v>0</v>
      </c>
      <c r="H11" s="43">
        <v>0</v>
      </c>
      <c r="I11" s="43">
        <v>947777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1071823</v>
      </c>
      <c r="O11" s="44">
        <f t="shared" si="2"/>
        <v>2679.5574999999999</v>
      </c>
      <c r="P11" s="9"/>
    </row>
    <row r="12" spans="1:133">
      <c r="A12" s="12"/>
      <c r="B12" s="42">
        <v>539</v>
      </c>
      <c r="C12" s="19" t="s">
        <v>26</v>
      </c>
      <c r="D12" s="43">
        <v>17601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17601</v>
      </c>
      <c r="O12" s="44">
        <f t="shared" si="2"/>
        <v>44.002499999999998</v>
      </c>
      <c r="P12" s="9"/>
    </row>
    <row r="13" spans="1:133" ht="15.75">
      <c r="A13" s="26" t="s">
        <v>27</v>
      </c>
      <c r="B13" s="27"/>
      <c r="C13" s="28"/>
      <c r="D13" s="29">
        <f t="shared" ref="D13:M13" si="5">SUM(D14:D14)</f>
        <v>106605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106605</v>
      </c>
      <c r="O13" s="41">
        <f t="shared" si="2"/>
        <v>266.51249999999999</v>
      </c>
      <c r="P13" s="10"/>
    </row>
    <row r="14" spans="1:133">
      <c r="A14" s="12"/>
      <c r="B14" s="42">
        <v>541</v>
      </c>
      <c r="C14" s="19" t="s">
        <v>28</v>
      </c>
      <c r="D14" s="43">
        <v>106605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106605</v>
      </c>
      <c r="O14" s="44">
        <f t="shared" si="2"/>
        <v>266.51249999999999</v>
      </c>
      <c r="P14" s="9"/>
    </row>
    <row r="15" spans="1:133" ht="15.75">
      <c r="A15" s="26" t="s">
        <v>29</v>
      </c>
      <c r="B15" s="27"/>
      <c r="C15" s="28"/>
      <c r="D15" s="29">
        <f t="shared" ref="D15:M15" si="6">SUM(D16:D16)</f>
        <v>61975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61975</v>
      </c>
      <c r="O15" s="41">
        <f t="shared" si="2"/>
        <v>154.9375</v>
      </c>
      <c r="P15" s="9"/>
    </row>
    <row r="16" spans="1:133" ht="15.75" thickBot="1">
      <c r="A16" s="12"/>
      <c r="B16" s="42">
        <v>572</v>
      </c>
      <c r="C16" s="19" t="s">
        <v>30</v>
      </c>
      <c r="D16" s="43">
        <v>61975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61975</v>
      </c>
      <c r="O16" s="44">
        <f t="shared" si="2"/>
        <v>154.9375</v>
      </c>
      <c r="P16" s="9"/>
    </row>
    <row r="17" spans="1:119" ht="16.5" thickBot="1">
      <c r="A17" s="13" t="s">
        <v>10</v>
      </c>
      <c r="B17" s="21"/>
      <c r="C17" s="20"/>
      <c r="D17" s="14">
        <f>SUM(D5,D8,D10,D13,D15)</f>
        <v>580347</v>
      </c>
      <c r="E17" s="14">
        <f t="shared" ref="E17:M17" si="7">SUM(E5,E8,E10,E13,E15)</f>
        <v>0</v>
      </c>
      <c r="F17" s="14">
        <f t="shared" si="7"/>
        <v>124046</v>
      </c>
      <c r="G17" s="14">
        <f t="shared" si="7"/>
        <v>0</v>
      </c>
      <c r="H17" s="14">
        <f t="shared" si="7"/>
        <v>0</v>
      </c>
      <c r="I17" s="14">
        <f t="shared" si="7"/>
        <v>947777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1652170</v>
      </c>
      <c r="O17" s="35">
        <f t="shared" si="2"/>
        <v>4130.4250000000002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38</v>
      </c>
      <c r="M19" s="90"/>
      <c r="N19" s="90"/>
      <c r="O19" s="39">
        <v>400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thickBot="1">
      <c r="A21" s="94" t="s">
        <v>39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864290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864290</v>
      </c>
      <c r="O5" s="30">
        <f t="shared" ref="O5:O20" si="2">(N5/O$22)</f>
        <v>1317.5152439024391</v>
      </c>
      <c r="P5" s="6"/>
    </row>
    <row r="6" spans="1:133">
      <c r="A6" s="12"/>
      <c r="B6" s="42">
        <v>511</v>
      </c>
      <c r="C6" s="19" t="s">
        <v>19</v>
      </c>
      <c r="D6" s="43">
        <v>1080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1080</v>
      </c>
      <c r="O6" s="44">
        <f t="shared" si="2"/>
        <v>1.6463414634146341</v>
      </c>
      <c r="P6" s="9"/>
    </row>
    <row r="7" spans="1:133">
      <c r="A7" s="12"/>
      <c r="B7" s="42">
        <v>513</v>
      </c>
      <c r="C7" s="19" t="s">
        <v>20</v>
      </c>
      <c r="D7" s="43">
        <v>318090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318090</v>
      </c>
      <c r="O7" s="44">
        <f t="shared" si="2"/>
        <v>484.89329268292681</v>
      </c>
      <c r="P7" s="9"/>
    </row>
    <row r="8" spans="1:133">
      <c r="A8" s="12"/>
      <c r="B8" s="42">
        <v>519</v>
      </c>
      <c r="C8" s="19" t="s">
        <v>21</v>
      </c>
      <c r="D8" s="43">
        <v>545120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545120</v>
      </c>
      <c r="O8" s="44">
        <f t="shared" si="2"/>
        <v>830.97560975609758</v>
      </c>
      <c r="P8" s="9"/>
    </row>
    <row r="9" spans="1:133" ht="15.75">
      <c r="A9" s="26" t="s">
        <v>22</v>
      </c>
      <c r="B9" s="27"/>
      <c r="C9" s="28"/>
      <c r="D9" s="29">
        <f t="shared" ref="D9:M9" si="3">SUM(D10:D10)</f>
        <v>20052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20052</v>
      </c>
      <c r="O9" s="41">
        <f t="shared" si="2"/>
        <v>30.567073170731707</v>
      </c>
      <c r="P9" s="10"/>
    </row>
    <row r="10" spans="1:133">
      <c r="A10" s="12"/>
      <c r="B10" s="42">
        <v>529</v>
      </c>
      <c r="C10" s="19" t="s">
        <v>23</v>
      </c>
      <c r="D10" s="43">
        <v>20052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20052</v>
      </c>
      <c r="O10" s="44">
        <f t="shared" si="2"/>
        <v>30.567073170731707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SUM(D12:D13)</f>
        <v>844990</v>
      </c>
      <c r="E11" s="29">
        <f t="shared" si="4"/>
        <v>0</v>
      </c>
      <c r="F11" s="29">
        <f t="shared" si="4"/>
        <v>124593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969583</v>
      </c>
      <c r="O11" s="41">
        <f t="shared" si="2"/>
        <v>1478.0228658536585</v>
      </c>
      <c r="P11" s="10"/>
    </row>
    <row r="12" spans="1:133">
      <c r="A12" s="12"/>
      <c r="B12" s="42">
        <v>536</v>
      </c>
      <c r="C12" s="19" t="s">
        <v>25</v>
      </c>
      <c r="D12" s="43">
        <v>825191</v>
      </c>
      <c r="E12" s="43">
        <v>0</v>
      </c>
      <c r="F12" s="43">
        <v>124593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949784</v>
      </c>
      <c r="O12" s="44">
        <f t="shared" si="2"/>
        <v>1447.8414634146341</v>
      </c>
      <c r="P12" s="9"/>
    </row>
    <row r="13" spans="1:133">
      <c r="A13" s="12"/>
      <c r="B13" s="42">
        <v>539</v>
      </c>
      <c r="C13" s="19" t="s">
        <v>26</v>
      </c>
      <c r="D13" s="43">
        <v>19799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19799</v>
      </c>
      <c r="O13" s="44">
        <f t="shared" si="2"/>
        <v>30.181402439024389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137157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137157</v>
      </c>
      <c r="O14" s="41">
        <f t="shared" si="2"/>
        <v>209.08079268292684</v>
      </c>
      <c r="P14" s="10"/>
    </row>
    <row r="15" spans="1:133">
      <c r="A15" s="12"/>
      <c r="B15" s="42">
        <v>541</v>
      </c>
      <c r="C15" s="19" t="s">
        <v>28</v>
      </c>
      <c r="D15" s="43">
        <v>137157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137157</v>
      </c>
      <c r="O15" s="44">
        <f t="shared" si="2"/>
        <v>209.08079268292684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SUM(D17:D17)</f>
        <v>33093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33093</v>
      </c>
      <c r="O16" s="41">
        <f t="shared" si="2"/>
        <v>50.446646341463413</v>
      </c>
      <c r="P16" s="9"/>
    </row>
    <row r="17" spans="1:119">
      <c r="A17" s="12"/>
      <c r="B17" s="42">
        <v>572</v>
      </c>
      <c r="C17" s="19" t="s">
        <v>30</v>
      </c>
      <c r="D17" s="43">
        <v>33093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33093</v>
      </c>
      <c r="O17" s="44">
        <f t="shared" si="2"/>
        <v>50.446646341463413</v>
      </c>
      <c r="P17" s="9"/>
    </row>
    <row r="18" spans="1:119" ht="15.75">
      <c r="A18" s="26" t="s">
        <v>32</v>
      </c>
      <c r="B18" s="27"/>
      <c r="C18" s="28"/>
      <c r="D18" s="29">
        <f t="shared" ref="D18:M18" si="7">SUM(D19:D19)</f>
        <v>123420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123420</v>
      </c>
      <c r="O18" s="41">
        <f t="shared" si="2"/>
        <v>188.14024390243901</v>
      </c>
      <c r="P18" s="9"/>
    </row>
    <row r="19" spans="1:119" ht="15.75" thickBot="1">
      <c r="A19" s="12"/>
      <c r="B19" s="42">
        <v>581</v>
      </c>
      <c r="C19" s="19" t="s">
        <v>31</v>
      </c>
      <c r="D19" s="43">
        <v>123420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123420</v>
      </c>
      <c r="O19" s="44">
        <f t="shared" si="2"/>
        <v>188.14024390243901</v>
      </c>
      <c r="P19" s="9"/>
    </row>
    <row r="20" spans="1:119" ht="16.5" thickBot="1">
      <c r="A20" s="13" t="s">
        <v>10</v>
      </c>
      <c r="B20" s="21"/>
      <c r="C20" s="20"/>
      <c r="D20" s="14">
        <f>SUM(D5,D9,D11,D14,D16,D18)</f>
        <v>2023002</v>
      </c>
      <c r="E20" s="14">
        <f t="shared" ref="E20:M20" si="8">SUM(E5,E9,E11,E14,E16,E18)</f>
        <v>0</v>
      </c>
      <c r="F20" s="14">
        <f t="shared" si="8"/>
        <v>124593</v>
      </c>
      <c r="G20" s="14">
        <f t="shared" si="8"/>
        <v>0</v>
      </c>
      <c r="H20" s="14">
        <f t="shared" si="8"/>
        <v>0</v>
      </c>
      <c r="I20" s="14">
        <f t="shared" si="8"/>
        <v>0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2147595</v>
      </c>
      <c r="O20" s="35">
        <f t="shared" si="2"/>
        <v>3273.7728658536585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33</v>
      </c>
      <c r="M22" s="90"/>
      <c r="N22" s="90"/>
      <c r="O22" s="39">
        <v>656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thickBot="1">
      <c r="A24" s="94" t="s">
        <v>39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A24:O24"/>
    <mergeCell ref="A23:O23"/>
    <mergeCell ref="L22:N2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241949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241949</v>
      </c>
      <c r="O5" s="30">
        <f t="shared" ref="O5:O20" si="2">(N5/O$22)</f>
        <v>373.37808641975306</v>
      </c>
      <c r="P5" s="6"/>
    </row>
    <row r="6" spans="1:133">
      <c r="A6" s="12"/>
      <c r="B6" s="42">
        <v>511</v>
      </c>
      <c r="C6" s="19" t="s">
        <v>19</v>
      </c>
      <c r="D6" s="43">
        <v>6282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6282</v>
      </c>
      <c r="O6" s="44">
        <f t="shared" si="2"/>
        <v>9.6944444444444446</v>
      </c>
      <c r="P6" s="9"/>
    </row>
    <row r="7" spans="1:133">
      <c r="A7" s="12"/>
      <c r="B7" s="42">
        <v>513</v>
      </c>
      <c r="C7" s="19" t="s">
        <v>20</v>
      </c>
      <c r="D7" s="43">
        <v>235667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235667</v>
      </c>
      <c r="O7" s="44">
        <f t="shared" si="2"/>
        <v>363.68364197530866</v>
      </c>
      <c r="P7" s="9"/>
    </row>
    <row r="8" spans="1:133" ht="15.75">
      <c r="A8" s="26" t="s">
        <v>22</v>
      </c>
      <c r="B8" s="27"/>
      <c r="C8" s="28"/>
      <c r="D8" s="29">
        <f t="shared" ref="D8:M8" si="3">SUM(D9:D10)</f>
        <v>352389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352389</v>
      </c>
      <c r="O8" s="41">
        <f t="shared" si="2"/>
        <v>543.81018518518522</v>
      </c>
      <c r="P8" s="10"/>
    </row>
    <row r="9" spans="1:133">
      <c r="A9" s="12"/>
      <c r="B9" s="42">
        <v>524</v>
      </c>
      <c r="C9" s="19" t="s">
        <v>37</v>
      </c>
      <c r="D9" s="43">
        <v>53385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53385</v>
      </c>
      <c r="O9" s="44">
        <f t="shared" si="2"/>
        <v>82.384259259259252</v>
      </c>
      <c r="P9" s="9"/>
    </row>
    <row r="10" spans="1:133">
      <c r="A10" s="12"/>
      <c r="B10" s="42">
        <v>525</v>
      </c>
      <c r="C10" s="19" t="s">
        <v>45</v>
      </c>
      <c r="D10" s="43">
        <v>299004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299004</v>
      </c>
      <c r="O10" s="44">
        <f t="shared" si="2"/>
        <v>461.42592592592592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SUM(D12:D13)</f>
        <v>688887</v>
      </c>
      <c r="E11" s="29">
        <f t="shared" si="4"/>
        <v>0</v>
      </c>
      <c r="F11" s="29">
        <f t="shared" si="4"/>
        <v>122944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811831</v>
      </c>
      <c r="O11" s="41">
        <f t="shared" si="2"/>
        <v>1252.8256172839506</v>
      </c>
      <c r="P11" s="10"/>
    </row>
    <row r="12" spans="1:133">
      <c r="A12" s="12"/>
      <c r="B12" s="42">
        <v>536</v>
      </c>
      <c r="C12" s="19" t="s">
        <v>25</v>
      </c>
      <c r="D12" s="43">
        <v>667263</v>
      </c>
      <c r="E12" s="43">
        <v>0</v>
      </c>
      <c r="F12" s="43">
        <v>122944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790207</v>
      </c>
      <c r="O12" s="44">
        <f t="shared" si="2"/>
        <v>1219.4552469135801</v>
      </c>
      <c r="P12" s="9"/>
    </row>
    <row r="13" spans="1:133">
      <c r="A13" s="12"/>
      <c r="B13" s="42">
        <v>539</v>
      </c>
      <c r="C13" s="19" t="s">
        <v>26</v>
      </c>
      <c r="D13" s="43">
        <v>21624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21624</v>
      </c>
      <c r="O13" s="44">
        <f t="shared" si="2"/>
        <v>33.370370370370374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188953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188953</v>
      </c>
      <c r="O14" s="41">
        <f t="shared" si="2"/>
        <v>291.59413580246911</v>
      </c>
      <c r="P14" s="10"/>
    </row>
    <row r="15" spans="1:133">
      <c r="A15" s="12"/>
      <c r="B15" s="42">
        <v>541</v>
      </c>
      <c r="C15" s="19" t="s">
        <v>28</v>
      </c>
      <c r="D15" s="43">
        <v>188953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188953</v>
      </c>
      <c r="O15" s="44">
        <f t="shared" si="2"/>
        <v>291.59413580246911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SUM(D17:D17)</f>
        <v>82470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82470</v>
      </c>
      <c r="O16" s="41">
        <f t="shared" si="2"/>
        <v>127.26851851851852</v>
      </c>
      <c r="P16" s="9"/>
    </row>
    <row r="17" spans="1:119">
      <c r="A17" s="12"/>
      <c r="B17" s="42">
        <v>572</v>
      </c>
      <c r="C17" s="19" t="s">
        <v>30</v>
      </c>
      <c r="D17" s="43">
        <v>82470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82470</v>
      </c>
      <c r="O17" s="44">
        <f t="shared" si="2"/>
        <v>127.26851851851852</v>
      </c>
      <c r="P17" s="9"/>
    </row>
    <row r="18" spans="1:119" ht="15.75">
      <c r="A18" s="26" t="s">
        <v>32</v>
      </c>
      <c r="B18" s="27"/>
      <c r="C18" s="28"/>
      <c r="D18" s="29">
        <f t="shared" ref="D18:M18" si="7">SUM(D19:D19)</f>
        <v>135511</v>
      </c>
      <c r="E18" s="29">
        <f t="shared" si="7"/>
        <v>0</v>
      </c>
      <c r="F18" s="29">
        <f t="shared" si="7"/>
        <v>146247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281758</v>
      </c>
      <c r="O18" s="41">
        <f t="shared" si="2"/>
        <v>434.81172839506172</v>
      </c>
      <c r="P18" s="9"/>
    </row>
    <row r="19" spans="1:119" ht="15.75" thickBot="1">
      <c r="A19" s="12"/>
      <c r="B19" s="42">
        <v>581</v>
      </c>
      <c r="C19" s="19" t="s">
        <v>31</v>
      </c>
      <c r="D19" s="43">
        <v>135511</v>
      </c>
      <c r="E19" s="43">
        <v>0</v>
      </c>
      <c r="F19" s="43">
        <v>146247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281758</v>
      </c>
      <c r="O19" s="44">
        <f t="shared" si="2"/>
        <v>434.81172839506172</v>
      </c>
      <c r="P19" s="9"/>
    </row>
    <row r="20" spans="1:119" ht="16.5" thickBot="1">
      <c r="A20" s="13" t="s">
        <v>10</v>
      </c>
      <c r="B20" s="21"/>
      <c r="C20" s="20"/>
      <c r="D20" s="14">
        <f>SUM(D5,D8,D11,D14,D16,D18)</f>
        <v>1690159</v>
      </c>
      <c r="E20" s="14">
        <f t="shared" ref="E20:M20" si="8">SUM(E5,E8,E11,E14,E16,E18)</f>
        <v>0</v>
      </c>
      <c r="F20" s="14">
        <f t="shared" si="8"/>
        <v>269191</v>
      </c>
      <c r="G20" s="14">
        <f t="shared" si="8"/>
        <v>0</v>
      </c>
      <c r="H20" s="14">
        <f t="shared" si="8"/>
        <v>0</v>
      </c>
      <c r="I20" s="14">
        <f t="shared" si="8"/>
        <v>0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1959350</v>
      </c>
      <c r="O20" s="35">
        <f t="shared" si="2"/>
        <v>3023.6882716049381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46</v>
      </c>
      <c r="M22" s="90"/>
      <c r="N22" s="90"/>
      <c r="O22" s="39">
        <v>648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289119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289119</v>
      </c>
      <c r="O5" s="30">
        <f t="shared" ref="O5:O20" si="2">(N5/O$22)</f>
        <v>449.6407465007776</v>
      </c>
      <c r="P5" s="6"/>
    </row>
    <row r="6" spans="1:133">
      <c r="A6" s="12"/>
      <c r="B6" s="42">
        <v>511</v>
      </c>
      <c r="C6" s="19" t="s">
        <v>19</v>
      </c>
      <c r="D6" s="43">
        <v>6797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6797</v>
      </c>
      <c r="O6" s="44">
        <f t="shared" si="2"/>
        <v>10.570762052877138</v>
      </c>
      <c r="P6" s="9"/>
    </row>
    <row r="7" spans="1:133">
      <c r="A7" s="12"/>
      <c r="B7" s="42">
        <v>513</v>
      </c>
      <c r="C7" s="19" t="s">
        <v>20</v>
      </c>
      <c r="D7" s="43">
        <v>282322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282322</v>
      </c>
      <c r="O7" s="44">
        <f t="shared" si="2"/>
        <v>439.06998444790048</v>
      </c>
      <c r="P7" s="9"/>
    </row>
    <row r="8" spans="1:133" ht="15.75">
      <c r="A8" s="26" t="s">
        <v>22</v>
      </c>
      <c r="B8" s="27"/>
      <c r="C8" s="28"/>
      <c r="D8" s="29">
        <f t="shared" ref="D8:M8" si="3">SUM(D9:D10)</f>
        <v>2044758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2044758</v>
      </c>
      <c r="O8" s="41">
        <f t="shared" si="2"/>
        <v>3180.0279937791602</v>
      </c>
      <c r="P8" s="10"/>
    </row>
    <row r="9" spans="1:133">
      <c r="A9" s="12"/>
      <c r="B9" s="42">
        <v>524</v>
      </c>
      <c r="C9" s="19" t="s">
        <v>37</v>
      </c>
      <c r="D9" s="43">
        <v>134644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134644</v>
      </c>
      <c r="O9" s="44">
        <f t="shared" si="2"/>
        <v>209.39968895800934</v>
      </c>
      <c r="P9" s="9"/>
    </row>
    <row r="10" spans="1:133">
      <c r="A10" s="12"/>
      <c r="B10" s="42">
        <v>525</v>
      </c>
      <c r="C10" s="19" t="s">
        <v>45</v>
      </c>
      <c r="D10" s="43">
        <v>1910114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1910114</v>
      </c>
      <c r="O10" s="44">
        <f t="shared" si="2"/>
        <v>2970.6283048211508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SUM(D12:D13)</f>
        <v>789371</v>
      </c>
      <c r="E11" s="29">
        <f t="shared" si="4"/>
        <v>96095</v>
      </c>
      <c r="F11" s="29">
        <f t="shared" si="4"/>
        <v>123196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1008662</v>
      </c>
      <c r="O11" s="41">
        <f t="shared" si="2"/>
        <v>1568.6811819595646</v>
      </c>
      <c r="P11" s="10"/>
    </row>
    <row r="12" spans="1:133">
      <c r="A12" s="12"/>
      <c r="B12" s="42">
        <v>536</v>
      </c>
      <c r="C12" s="19" t="s">
        <v>25</v>
      </c>
      <c r="D12" s="43">
        <v>770343</v>
      </c>
      <c r="E12" s="43">
        <v>96095</v>
      </c>
      <c r="F12" s="43">
        <v>123196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989634</v>
      </c>
      <c r="O12" s="44">
        <f t="shared" si="2"/>
        <v>1539.0886469673405</v>
      </c>
      <c r="P12" s="9"/>
    </row>
    <row r="13" spans="1:133">
      <c r="A13" s="12"/>
      <c r="B13" s="42">
        <v>539</v>
      </c>
      <c r="C13" s="19" t="s">
        <v>26</v>
      </c>
      <c r="D13" s="43">
        <v>19028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19028</v>
      </c>
      <c r="O13" s="44">
        <f t="shared" si="2"/>
        <v>29.59253499222395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171630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171630</v>
      </c>
      <c r="O14" s="41">
        <f t="shared" si="2"/>
        <v>266.92068429237946</v>
      </c>
      <c r="P14" s="10"/>
    </row>
    <row r="15" spans="1:133">
      <c r="A15" s="12"/>
      <c r="B15" s="42">
        <v>541</v>
      </c>
      <c r="C15" s="19" t="s">
        <v>28</v>
      </c>
      <c r="D15" s="43">
        <v>171630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171630</v>
      </c>
      <c r="O15" s="44">
        <f t="shared" si="2"/>
        <v>266.92068429237946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SUM(D17:D17)</f>
        <v>100435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100435</v>
      </c>
      <c r="O16" s="41">
        <f t="shared" si="2"/>
        <v>156.19751166407465</v>
      </c>
      <c r="P16" s="9"/>
    </row>
    <row r="17" spans="1:119">
      <c r="A17" s="12"/>
      <c r="B17" s="42">
        <v>572</v>
      </c>
      <c r="C17" s="19" t="s">
        <v>30</v>
      </c>
      <c r="D17" s="43">
        <v>100435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100435</v>
      </c>
      <c r="O17" s="44">
        <f t="shared" si="2"/>
        <v>156.19751166407465</v>
      </c>
      <c r="P17" s="9"/>
    </row>
    <row r="18" spans="1:119" ht="15.75">
      <c r="A18" s="26" t="s">
        <v>32</v>
      </c>
      <c r="B18" s="27"/>
      <c r="C18" s="28"/>
      <c r="D18" s="29">
        <f t="shared" ref="D18:M18" si="7">SUM(D19:D19)</f>
        <v>137450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137450</v>
      </c>
      <c r="O18" s="41">
        <f t="shared" si="2"/>
        <v>213.76360808709177</v>
      </c>
      <c r="P18" s="9"/>
    </row>
    <row r="19" spans="1:119" ht="15.75" thickBot="1">
      <c r="A19" s="12"/>
      <c r="B19" s="42">
        <v>581</v>
      </c>
      <c r="C19" s="19" t="s">
        <v>31</v>
      </c>
      <c r="D19" s="43">
        <v>137450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137450</v>
      </c>
      <c r="O19" s="44">
        <f t="shared" si="2"/>
        <v>213.76360808709177</v>
      </c>
      <c r="P19" s="9"/>
    </row>
    <row r="20" spans="1:119" ht="16.5" thickBot="1">
      <c r="A20" s="13" t="s">
        <v>10</v>
      </c>
      <c r="B20" s="21"/>
      <c r="C20" s="20"/>
      <c r="D20" s="14">
        <f>SUM(D5,D8,D11,D14,D16,D18)</f>
        <v>3532763</v>
      </c>
      <c r="E20" s="14">
        <f t="shared" ref="E20:M20" si="8">SUM(E5,E8,E11,E14,E16,E18)</f>
        <v>96095</v>
      </c>
      <c r="F20" s="14">
        <f t="shared" si="8"/>
        <v>123196</v>
      </c>
      <c r="G20" s="14">
        <f t="shared" si="8"/>
        <v>0</v>
      </c>
      <c r="H20" s="14">
        <f t="shared" si="8"/>
        <v>0</v>
      </c>
      <c r="I20" s="14">
        <f t="shared" si="8"/>
        <v>0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3752054</v>
      </c>
      <c r="O20" s="35">
        <f t="shared" si="2"/>
        <v>5835.2317262830484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58</v>
      </c>
      <c r="M22" s="90"/>
      <c r="N22" s="90"/>
      <c r="O22" s="39">
        <v>643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76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77</v>
      </c>
      <c r="N4" s="32" t="s">
        <v>5</v>
      </c>
      <c r="O4" s="32" t="s">
        <v>78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SUM(D6:D6)</f>
        <v>1039068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0" si="1">SUM(D5:N5)</f>
        <v>1039068</v>
      </c>
      <c r="P5" s="30">
        <f t="shared" ref="P5:P10" si="2">(O5/P$12)</f>
        <v>2862.4462809917354</v>
      </c>
      <c r="Q5" s="6"/>
    </row>
    <row r="6" spans="1:134">
      <c r="A6" s="12"/>
      <c r="B6" s="42">
        <v>519</v>
      </c>
      <c r="C6" s="19" t="s">
        <v>21</v>
      </c>
      <c r="D6" s="43">
        <v>1039068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1039068</v>
      </c>
      <c r="P6" s="44">
        <f t="shared" si="2"/>
        <v>2862.4462809917354</v>
      </c>
      <c r="Q6" s="9"/>
    </row>
    <row r="7" spans="1:134" ht="15.75">
      <c r="A7" s="26" t="s">
        <v>24</v>
      </c>
      <c r="B7" s="27"/>
      <c r="C7" s="28"/>
      <c r="D7" s="29">
        <f t="shared" ref="D7:N7" si="3">SUM(D8:D9)</f>
        <v>0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1805468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29">
        <f t="shared" si="3"/>
        <v>0</v>
      </c>
      <c r="O7" s="40">
        <f t="shared" si="1"/>
        <v>1805468</v>
      </c>
      <c r="P7" s="41">
        <f t="shared" si="2"/>
        <v>4973.7410468319558</v>
      </c>
      <c r="Q7" s="10"/>
    </row>
    <row r="8" spans="1:134">
      <c r="A8" s="12"/>
      <c r="B8" s="42">
        <v>533</v>
      </c>
      <c r="C8" s="19" t="s">
        <v>68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861661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861661</v>
      </c>
      <c r="P8" s="44">
        <f t="shared" si="2"/>
        <v>2373.7217630853993</v>
      </c>
      <c r="Q8" s="9"/>
    </row>
    <row r="9" spans="1:134" ht="15.75" thickBot="1">
      <c r="A9" s="12"/>
      <c r="B9" s="42">
        <v>535</v>
      </c>
      <c r="C9" s="19" t="s">
        <v>69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943807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943807</v>
      </c>
      <c r="P9" s="44">
        <f t="shared" si="2"/>
        <v>2600.0192837465565</v>
      </c>
      <c r="Q9" s="9"/>
    </row>
    <row r="10" spans="1:134" ht="16.5" thickBot="1">
      <c r="A10" s="13" t="s">
        <v>10</v>
      </c>
      <c r="B10" s="21"/>
      <c r="C10" s="20"/>
      <c r="D10" s="14">
        <f>SUM(D5,D7)</f>
        <v>1039068</v>
      </c>
      <c r="E10" s="14">
        <f t="shared" ref="E10:N10" si="4">SUM(E5,E7)</f>
        <v>0</v>
      </c>
      <c r="F10" s="14">
        <f t="shared" si="4"/>
        <v>0</v>
      </c>
      <c r="G10" s="14">
        <f t="shared" si="4"/>
        <v>0</v>
      </c>
      <c r="H10" s="14">
        <f t="shared" si="4"/>
        <v>0</v>
      </c>
      <c r="I10" s="14">
        <f t="shared" si="4"/>
        <v>1805468</v>
      </c>
      <c r="J10" s="14">
        <f t="shared" si="4"/>
        <v>0</v>
      </c>
      <c r="K10" s="14">
        <f t="shared" si="4"/>
        <v>0</v>
      </c>
      <c r="L10" s="14">
        <f t="shared" si="4"/>
        <v>0</v>
      </c>
      <c r="M10" s="14">
        <f t="shared" si="4"/>
        <v>0</v>
      </c>
      <c r="N10" s="14">
        <f t="shared" si="4"/>
        <v>0</v>
      </c>
      <c r="O10" s="14">
        <f t="shared" si="1"/>
        <v>2844536</v>
      </c>
      <c r="P10" s="35">
        <f t="shared" si="2"/>
        <v>7836.1873278236917</v>
      </c>
      <c r="Q10" s="6"/>
      <c r="R10" s="2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</row>
    <row r="11" spans="1:134">
      <c r="A11" s="15"/>
      <c r="B11" s="17"/>
      <c r="C11" s="17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8"/>
    </row>
    <row r="12" spans="1:134">
      <c r="A12" s="36"/>
      <c r="B12" s="37"/>
      <c r="C12" s="37"/>
      <c r="D12" s="38"/>
      <c r="E12" s="38"/>
      <c r="F12" s="38"/>
      <c r="G12" s="38"/>
      <c r="H12" s="38"/>
      <c r="I12" s="38"/>
      <c r="J12" s="38"/>
      <c r="K12" s="38"/>
      <c r="L12" s="38"/>
      <c r="M12" s="90" t="s">
        <v>79</v>
      </c>
      <c r="N12" s="90"/>
      <c r="O12" s="90"/>
      <c r="P12" s="39">
        <v>363</v>
      </c>
    </row>
    <row r="13" spans="1:134">
      <c r="A13" s="91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3"/>
    </row>
    <row r="14" spans="1:134" ht="15.75" customHeight="1" thickBot="1">
      <c r="A14" s="94" t="s">
        <v>39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6"/>
    </row>
  </sheetData>
  <mergeCells count="10">
    <mergeCell ref="M12:O12"/>
    <mergeCell ref="A13:P13"/>
    <mergeCell ref="A14:P1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978298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0" si="1">SUM(D5:M5)</f>
        <v>978298</v>
      </c>
      <c r="O5" s="30">
        <f t="shared" ref="O5:O10" si="2">(N5/O$12)</f>
        <v>2275.1116279069765</v>
      </c>
      <c r="P5" s="6"/>
    </row>
    <row r="6" spans="1:133">
      <c r="A6" s="12"/>
      <c r="B6" s="42">
        <v>519</v>
      </c>
      <c r="C6" s="19" t="s">
        <v>67</v>
      </c>
      <c r="D6" s="43">
        <v>978298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978298</v>
      </c>
      <c r="O6" s="44">
        <f t="shared" si="2"/>
        <v>2275.1116279069765</v>
      </c>
      <c r="P6" s="9"/>
    </row>
    <row r="7" spans="1:133" ht="15.75">
      <c r="A7" s="26" t="s">
        <v>24</v>
      </c>
      <c r="B7" s="27"/>
      <c r="C7" s="28"/>
      <c r="D7" s="29">
        <f t="shared" ref="D7:M7" si="3">SUM(D8:D9)</f>
        <v>0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1339007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1339007</v>
      </c>
      <c r="O7" s="41">
        <f t="shared" si="2"/>
        <v>3113.9697674418603</v>
      </c>
      <c r="P7" s="10"/>
    </row>
    <row r="8" spans="1:133">
      <c r="A8" s="12"/>
      <c r="B8" s="42">
        <v>533</v>
      </c>
      <c r="C8" s="19" t="s">
        <v>68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619687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619687</v>
      </c>
      <c r="O8" s="44">
        <f t="shared" si="2"/>
        <v>1441.1325581395349</v>
      </c>
      <c r="P8" s="9"/>
    </row>
    <row r="9" spans="1:133" ht="15.75" thickBot="1">
      <c r="A9" s="12"/>
      <c r="B9" s="42">
        <v>535</v>
      </c>
      <c r="C9" s="19" t="s">
        <v>69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719320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719320</v>
      </c>
      <c r="O9" s="44">
        <f t="shared" si="2"/>
        <v>1672.8372093023256</v>
      </c>
      <c r="P9" s="9"/>
    </row>
    <row r="10" spans="1:133" ht="16.5" thickBot="1">
      <c r="A10" s="13" t="s">
        <v>10</v>
      </c>
      <c r="B10" s="21"/>
      <c r="C10" s="20"/>
      <c r="D10" s="14">
        <f>SUM(D5,D7)</f>
        <v>978298</v>
      </c>
      <c r="E10" s="14">
        <f t="shared" ref="E10:M10" si="4">SUM(E5,E7)</f>
        <v>0</v>
      </c>
      <c r="F10" s="14">
        <f t="shared" si="4"/>
        <v>0</v>
      </c>
      <c r="G10" s="14">
        <f t="shared" si="4"/>
        <v>0</v>
      </c>
      <c r="H10" s="14">
        <f t="shared" si="4"/>
        <v>0</v>
      </c>
      <c r="I10" s="14">
        <f t="shared" si="4"/>
        <v>1339007</v>
      </c>
      <c r="J10" s="14">
        <f t="shared" si="4"/>
        <v>0</v>
      </c>
      <c r="K10" s="14">
        <f t="shared" si="4"/>
        <v>0</v>
      </c>
      <c r="L10" s="14">
        <f t="shared" si="4"/>
        <v>0</v>
      </c>
      <c r="M10" s="14">
        <f t="shared" si="4"/>
        <v>0</v>
      </c>
      <c r="N10" s="14">
        <f t="shared" si="1"/>
        <v>2317305</v>
      </c>
      <c r="O10" s="35">
        <f t="shared" si="2"/>
        <v>5389.0813953488368</v>
      </c>
      <c r="P10" s="6"/>
      <c r="Q10" s="2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</row>
    <row r="11" spans="1:133">
      <c r="A11" s="15"/>
      <c r="B11" s="17"/>
      <c r="C11" s="17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8"/>
    </row>
    <row r="12" spans="1:133">
      <c r="A12" s="36"/>
      <c r="B12" s="37"/>
      <c r="C12" s="37"/>
      <c r="D12" s="38"/>
      <c r="E12" s="38"/>
      <c r="F12" s="38"/>
      <c r="G12" s="38"/>
      <c r="H12" s="38"/>
      <c r="I12" s="38"/>
      <c r="J12" s="38"/>
      <c r="K12" s="38"/>
      <c r="L12" s="90" t="s">
        <v>74</v>
      </c>
      <c r="M12" s="90"/>
      <c r="N12" s="90"/>
      <c r="O12" s="39">
        <v>430</v>
      </c>
    </row>
    <row r="13" spans="1:133">
      <c r="A13" s="91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3"/>
    </row>
    <row r="14" spans="1:133" ht="15.75" customHeight="1" thickBot="1">
      <c r="A14" s="94" t="s">
        <v>39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6"/>
    </row>
  </sheetData>
  <mergeCells count="10">
    <mergeCell ref="L12:N12"/>
    <mergeCell ref="A13:O13"/>
    <mergeCell ref="A14:O1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903128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0" si="1">SUM(D5:M5)</f>
        <v>903128</v>
      </c>
      <c r="O5" s="30">
        <f t="shared" ref="O5:O10" si="2">(N5/O$12)</f>
        <v>2110.1121495327102</v>
      </c>
      <c r="P5" s="6"/>
    </row>
    <row r="6" spans="1:133">
      <c r="A6" s="12"/>
      <c r="B6" s="42">
        <v>519</v>
      </c>
      <c r="C6" s="19" t="s">
        <v>67</v>
      </c>
      <c r="D6" s="43">
        <v>903128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903128</v>
      </c>
      <c r="O6" s="44">
        <f t="shared" si="2"/>
        <v>2110.1121495327102</v>
      </c>
      <c r="P6" s="9"/>
    </row>
    <row r="7" spans="1:133" ht="15.75">
      <c r="A7" s="26" t="s">
        <v>24</v>
      </c>
      <c r="B7" s="27"/>
      <c r="C7" s="28"/>
      <c r="D7" s="29">
        <f t="shared" ref="D7:M7" si="3">SUM(D8:D9)</f>
        <v>0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1460406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1460406</v>
      </c>
      <c r="O7" s="41">
        <f t="shared" si="2"/>
        <v>3412.163551401869</v>
      </c>
      <c r="P7" s="10"/>
    </row>
    <row r="8" spans="1:133">
      <c r="A8" s="12"/>
      <c r="B8" s="42">
        <v>533</v>
      </c>
      <c r="C8" s="19" t="s">
        <v>68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783036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783036</v>
      </c>
      <c r="O8" s="44">
        <f t="shared" si="2"/>
        <v>1829.5233644859813</v>
      </c>
      <c r="P8" s="9"/>
    </row>
    <row r="9" spans="1:133" ht="15.75" thickBot="1">
      <c r="A9" s="12"/>
      <c r="B9" s="42">
        <v>535</v>
      </c>
      <c r="C9" s="19" t="s">
        <v>69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677370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677370</v>
      </c>
      <c r="O9" s="44">
        <f t="shared" si="2"/>
        <v>1582.6401869158879</v>
      </c>
      <c r="P9" s="9"/>
    </row>
    <row r="10" spans="1:133" ht="16.5" thickBot="1">
      <c r="A10" s="13" t="s">
        <v>10</v>
      </c>
      <c r="B10" s="21"/>
      <c r="C10" s="20"/>
      <c r="D10" s="14">
        <f>SUM(D5,D7)</f>
        <v>903128</v>
      </c>
      <c r="E10" s="14">
        <f t="shared" ref="E10:M10" si="4">SUM(E5,E7)</f>
        <v>0</v>
      </c>
      <c r="F10" s="14">
        <f t="shared" si="4"/>
        <v>0</v>
      </c>
      <c r="G10" s="14">
        <f t="shared" si="4"/>
        <v>0</v>
      </c>
      <c r="H10" s="14">
        <f t="shared" si="4"/>
        <v>0</v>
      </c>
      <c r="I10" s="14">
        <f t="shared" si="4"/>
        <v>1460406</v>
      </c>
      <c r="J10" s="14">
        <f t="shared" si="4"/>
        <v>0</v>
      </c>
      <c r="K10" s="14">
        <f t="shared" si="4"/>
        <v>0</v>
      </c>
      <c r="L10" s="14">
        <f t="shared" si="4"/>
        <v>0</v>
      </c>
      <c r="M10" s="14">
        <f t="shared" si="4"/>
        <v>0</v>
      </c>
      <c r="N10" s="14">
        <f t="shared" si="1"/>
        <v>2363534</v>
      </c>
      <c r="O10" s="35">
        <f t="shared" si="2"/>
        <v>5522.2757009345796</v>
      </c>
      <c r="P10" s="6"/>
      <c r="Q10" s="2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</row>
    <row r="11" spans="1:133">
      <c r="A11" s="15"/>
      <c r="B11" s="17"/>
      <c r="C11" s="17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8"/>
    </row>
    <row r="12" spans="1:133">
      <c r="A12" s="36"/>
      <c r="B12" s="37"/>
      <c r="C12" s="37"/>
      <c r="D12" s="38"/>
      <c r="E12" s="38"/>
      <c r="F12" s="38"/>
      <c r="G12" s="38"/>
      <c r="H12" s="38"/>
      <c r="I12" s="38"/>
      <c r="J12" s="38"/>
      <c r="K12" s="38"/>
      <c r="L12" s="90" t="s">
        <v>72</v>
      </c>
      <c r="M12" s="90"/>
      <c r="N12" s="90"/>
      <c r="O12" s="39">
        <v>428</v>
      </c>
    </row>
    <row r="13" spans="1:133">
      <c r="A13" s="91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3"/>
    </row>
    <row r="14" spans="1:133" ht="15.75" customHeight="1" thickBot="1">
      <c r="A14" s="94" t="s">
        <v>39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6"/>
    </row>
  </sheetData>
  <mergeCells count="10">
    <mergeCell ref="L12:N12"/>
    <mergeCell ref="A13:O13"/>
    <mergeCell ref="A14:O1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1054766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3" si="1">SUM(D5:M5)</f>
        <v>1054766</v>
      </c>
      <c r="O5" s="30">
        <f t="shared" ref="O5:O13" si="2">(N5/O$15)</f>
        <v>2585.2107843137255</v>
      </c>
      <c r="P5" s="6"/>
    </row>
    <row r="6" spans="1:133">
      <c r="A6" s="12"/>
      <c r="B6" s="42">
        <v>519</v>
      </c>
      <c r="C6" s="19" t="s">
        <v>67</v>
      </c>
      <c r="D6" s="43">
        <v>1054766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1054766</v>
      </c>
      <c r="O6" s="44">
        <f t="shared" si="2"/>
        <v>2585.2107843137255</v>
      </c>
      <c r="P6" s="9"/>
    </row>
    <row r="7" spans="1:133" ht="15.75">
      <c r="A7" s="26" t="s">
        <v>24</v>
      </c>
      <c r="B7" s="27"/>
      <c r="C7" s="28"/>
      <c r="D7" s="29">
        <f t="shared" ref="D7:M7" si="3">SUM(D8:D9)</f>
        <v>0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1791539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1791539</v>
      </c>
      <c r="O7" s="41">
        <f t="shared" si="2"/>
        <v>4391.0269607843138</v>
      </c>
      <c r="P7" s="10"/>
    </row>
    <row r="8" spans="1:133">
      <c r="A8" s="12"/>
      <c r="B8" s="42">
        <v>533</v>
      </c>
      <c r="C8" s="19" t="s">
        <v>68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867573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867573</v>
      </c>
      <c r="O8" s="44">
        <f t="shared" si="2"/>
        <v>2126.4044117647059</v>
      </c>
      <c r="P8" s="9"/>
    </row>
    <row r="9" spans="1:133">
      <c r="A9" s="12"/>
      <c r="B9" s="42">
        <v>535</v>
      </c>
      <c r="C9" s="19" t="s">
        <v>69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923966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923966</v>
      </c>
      <c r="O9" s="44">
        <f t="shared" si="2"/>
        <v>2264.622549019608</v>
      </c>
      <c r="P9" s="9"/>
    </row>
    <row r="10" spans="1:133" ht="15.75">
      <c r="A10" s="26" t="s">
        <v>53</v>
      </c>
      <c r="B10" s="27"/>
      <c r="C10" s="28"/>
      <c r="D10" s="29">
        <f t="shared" ref="D10:M10" si="4">SUM(D11:D12)</f>
        <v>64268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68335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29">
        <f t="shared" si="1"/>
        <v>132603</v>
      </c>
      <c r="O10" s="41">
        <f t="shared" si="2"/>
        <v>325.00735294117646</v>
      </c>
      <c r="P10" s="9"/>
    </row>
    <row r="11" spans="1:133">
      <c r="A11" s="12"/>
      <c r="B11" s="42">
        <v>581</v>
      </c>
      <c r="C11" s="19" t="s">
        <v>54</v>
      </c>
      <c r="D11" s="43">
        <v>64268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64268</v>
      </c>
      <c r="O11" s="44">
        <f t="shared" si="2"/>
        <v>157.51960784313727</v>
      </c>
      <c r="P11" s="9"/>
    </row>
    <row r="12" spans="1:133" ht="15.75" thickBot="1">
      <c r="A12" s="12"/>
      <c r="B12" s="42">
        <v>591</v>
      </c>
      <c r="C12" s="19" t="s">
        <v>60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68335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68335</v>
      </c>
      <c r="O12" s="44">
        <f t="shared" si="2"/>
        <v>167.48774509803923</v>
      </c>
      <c r="P12" s="9"/>
    </row>
    <row r="13" spans="1:133" ht="16.5" thickBot="1">
      <c r="A13" s="13" t="s">
        <v>10</v>
      </c>
      <c r="B13" s="21"/>
      <c r="C13" s="20"/>
      <c r="D13" s="14">
        <f>SUM(D5,D7,D10)</f>
        <v>1119034</v>
      </c>
      <c r="E13" s="14">
        <f t="shared" ref="E13:M13" si="5">SUM(E5,E7,E10)</f>
        <v>0</v>
      </c>
      <c r="F13" s="14">
        <f t="shared" si="5"/>
        <v>0</v>
      </c>
      <c r="G13" s="14">
        <f t="shared" si="5"/>
        <v>0</v>
      </c>
      <c r="H13" s="14">
        <f t="shared" si="5"/>
        <v>0</v>
      </c>
      <c r="I13" s="14">
        <f t="shared" si="5"/>
        <v>1859874</v>
      </c>
      <c r="J13" s="14">
        <f t="shared" si="5"/>
        <v>0</v>
      </c>
      <c r="K13" s="14">
        <f t="shared" si="5"/>
        <v>0</v>
      </c>
      <c r="L13" s="14">
        <f t="shared" si="5"/>
        <v>0</v>
      </c>
      <c r="M13" s="14">
        <f t="shared" si="5"/>
        <v>0</v>
      </c>
      <c r="N13" s="14">
        <f t="shared" si="1"/>
        <v>2978908</v>
      </c>
      <c r="O13" s="35">
        <f t="shared" si="2"/>
        <v>7301.2450980392159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70</v>
      </c>
      <c r="M15" s="90"/>
      <c r="N15" s="90"/>
      <c r="O15" s="39">
        <v>408</v>
      </c>
    </row>
    <row r="16" spans="1:133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39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445378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445378</v>
      </c>
      <c r="O5" s="30">
        <f t="shared" ref="O5:O20" si="2">(N5/O$22)</f>
        <v>1005.3679458239278</v>
      </c>
      <c r="P5" s="6"/>
    </row>
    <row r="6" spans="1:133">
      <c r="A6" s="12"/>
      <c r="B6" s="42">
        <v>511</v>
      </c>
      <c r="C6" s="19" t="s">
        <v>19</v>
      </c>
      <c r="D6" s="43">
        <v>6000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6000</v>
      </c>
      <c r="O6" s="44">
        <f t="shared" si="2"/>
        <v>13.544018058690744</v>
      </c>
      <c r="P6" s="9"/>
    </row>
    <row r="7" spans="1:133">
      <c r="A7" s="12"/>
      <c r="B7" s="42">
        <v>513</v>
      </c>
      <c r="C7" s="19" t="s">
        <v>20</v>
      </c>
      <c r="D7" s="43">
        <v>439378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439378</v>
      </c>
      <c r="O7" s="44">
        <f t="shared" si="2"/>
        <v>991.82392776523704</v>
      </c>
      <c r="P7" s="9"/>
    </row>
    <row r="8" spans="1:133" ht="15.75">
      <c r="A8" s="26" t="s">
        <v>22</v>
      </c>
      <c r="B8" s="27"/>
      <c r="C8" s="28"/>
      <c r="D8" s="29">
        <f t="shared" ref="D8:M8" si="3">SUM(D9:D9)</f>
        <v>112506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112506</v>
      </c>
      <c r="O8" s="41">
        <f t="shared" si="2"/>
        <v>253.96388261851015</v>
      </c>
      <c r="P8" s="10"/>
    </row>
    <row r="9" spans="1:133">
      <c r="A9" s="12"/>
      <c r="B9" s="42">
        <v>529</v>
      </c>
      <c r="C9" s="19" t="s">
        <v>23</v>
      </c>
      <c r="D9" s="43">
        <v>112506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112506</v>
      </c>
      <c r="O9" s="44">
        <f t="shared" si="2"/>
        <v>253.96388261851015</v>
      </c>
      <c r="P9" s="9"/>
    </row>
    <row r="10" spans="1:133" ht="15.75">
      <c r="A10" s="26" t="s">
        <v>24</v>
      </c>
      <c r="B10" s="27"/>
      <c r="C10" s="28"/>
      <c r="D10" s="29">
        <f t="shared" ref="D10:M10" si="4">SUM(D11:D12)</f>
        <v>37980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1416435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1454415</v>
      </c>
      <c r="O10" s="41">
        <f t="shared" si="2"/>
        <v>3283.1038374717832</v>
      </c>
      <c r="P10" s="10"/>
    </row>
    <row r="11" spans="1:133">
      <c r="A11" s="12"/>
      <c r="B11" s="42">
        <v>536</v>
      </c>
      <c r="C11" s="19" t="s">
        <v>56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1416435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1416435</v>
      </c>
      <c r="O11" s="44">
        <f t="shared" si="2"/>
        <v>3197.3702031602711</v>
      </c>
      <c r="P11" s="9"/>
    </row>
    <row r="12" spans="1:133">
      <c r="A12" s="12"/>
      <c r="B12" s="42">
        <v>539</v>
      </c>
      <c r="C12" s="19" t="s">
        <v>26</v>
      </c>
      <c r="D12" s="43">
        <v>37980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37980</v>
      </c>
      <c r="O12" s="44">
        <f t="shared" si="2"/>
        <v>85.733634311512418</v>
      </c>
      <c r="P12" s="9"/>
    </row>
    <row r="13" spans="1:133" ht="15.75">
      <c r="A13" s="26" t="s">
        <v>27</v>
      </c>
      <c r="B13" s="27"/>
      <c r="C13" s="28"/>
      <c r="D13" s="29">
        <f t="shared" ref="D13:M13" si="5">SUM(D14:D14)</f>
        <v>59111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59111</v>
      </c>
      <c r="O13" s="41">
        <f t="shared" si="2"/>
        <v>133.43340857787811</v>
      </c>
      <c r="P13" s="10"/>
    </row>
    <row r="14" spans="1:133">
      <c r="A14" s="12"/>
      <c r="B14" s="42">
        <v>541</v>
      </c>
      <c r="C14" s="19" t="s">
        <v>51</v>
      </c>
      <c r="D14" s="43">
        <v>59111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59111</v>
      </c>
      <c r="O14" s="44">
        <f t="shared" si="2"/>
        <v>133.43340857787811</v>
      </c>
      <c r="P14" s="9"/>
    </row>
    <row r="15" spans="1:133" ht="15.75">
      <c r="A15" s="26" t="s">
        <v>29</v>
      </c>
      <c r="B15" s="27"/>
      <c r="C15" s="28"/>
      <c r="D15" s="29">
        <f t="shared" ref="D15:M15" si="6">SUM(D16:D16)</f>
        <v>40707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40707</v>
      </c>
      <c r="O15" s="41">
        <f t="shared" si="2"/>
        <v>91.889390519187359</v>
      </c>
      <c r="P15" s="9"/>
    </row>
    <row r="16" spans="1:133">
      <c r="A16" s="12"/>
      <c r="B16" s="42">
        <v>572</v>
      </c>
      <c r="C16" s="19" t="s">
        <v>52</v>
      </c>
      <c r="D16" s="43">
        <v>40707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40707</v>
      </c>
      <c r="O16" s="44">
        <f t="shared" si="2"/>
        <v>91.889390519187359</v>
      </c>
      <c r="P16" s="9"/>
    </row>
    <row r="17" spans="1:119" ht="15.75">
      <c r="A17" s="26" t="s">
        <v>53</v>
      </c>
      <c r="B17" s="27"/>
      <c r="C17" s="28"/>
      <c r="D17" s="29">
        <f t="shared" ref="D17:M17" si="7">SUM(D18:D19)</f>
        <v>430597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68123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498720</v>
      </c>
      <c r="O17" s="41">
        <f t="shared" si="2"/>
        <v>1125.7787810383747</v>
      </c>
      <c r="P17" s="9"/>
    </row>
    <row r="18" spans="1:119">
      <c r="A18" s="12"/>
      <c r="B18" s="42">
        <v>581</v>
      </c>
      <c r="C18" s="19" t="s">
        <v>54</v>
      </c>
      <c r="D18" s="43">
        <v>430597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430597</v>
      </c>
      <c r="O18" s="44">
        <f t="shared" si="2"/>
        <v>972.00225733634306</v>
      </c>
      <c r="P18" s="9"/>
    </row>
    <row r="19" spans="1:119" ht="15.75" thickBot="1">
      <c r="A19" s="12"/>
      <c r="B19" s="42">
        <v>591</v>
      </c>
      <c r="C19" s="19" t="s">
        <v>60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68123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68123</v>
      </c>
      <c r="O19" s="44">
        <f t="shared" si="2"/>
        <v>153.7765237020316</v>
      </c>
      <c r="P19" s="9"/>
    </row>
    <row r="20" spans="1:119" ht="16.5" thickBot="1">
      <c r="A20" s="13" t="s">
        <v>10</v>
      </c>
      <c r="B20" s="21"/>
      <c r="C20" s="20"/>
      <c r="D20" s="14">
        <f>SUM(D5,D8,D10,D13,D15,D17)</f>
        <v>1126279</v>
      </c>
      <c r="E20" s="14">
        <f t="shared" ref="E20:M20" si="8">SUM(E5,E8,E10,E13,E15,E17)</f>
        <v>0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1484558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2610837</v>
      </c>
      <c r="O20" s="35">
        <f t="shared" si="2"/>
        <v>5893.537246049661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65</v>
      </c>
      <c r="M22" s="90"/>
      <c r="N22" s="90"/>
      <c r="O22" s="39">
        <v>443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397640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397640</v>
      </c>
      <c r="O5" s="30">
        <f t="shared" ref="O5:O19" si="2">(N5/O$21)</f>
        <v>920.46296296296293</v>
      </c>
      <c r="P5" s="6"/>
    </row>
    <row r="6" spans="1:133">
      <c r="A6" s="12"/>
      <c r="B6" s="42">
        <v>511</v>
      </c>
      <c r="C6" s="19" t="s">
        <v>19</v>
      </c>
      <c r="D6" s="43">
        <v>6000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6000</v>
      </c>
      <c r="O6" s="44">
        <f t="shared" si="2"/>
        <v>13.888888888888889</v>
      </c>
      <c r="P6" s="9"/>
    </row>
    <row r="7" spans="1:133">
      <c r="A7" s="12"/>
      <c r="B7" s="42">
        <v>513</v>
      </c>
      <c r="C7" s="19" t="s">
        <v>20</v>
      </c>
      <c r="D7" s="43">
        <v>391640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391640</v>
      </c>
      <c r="O7" s="44">
        <f t="shared" si="2"/>
        <v>906.57407407407402</v>
      </c>
      <c r="P7" s="9"/>
    </row>
    <row r="8" spans="1:133" ht="15.75">
      <c r="A8" s="26" t="s">
        <v>22</v>
      </c>
      <c r="B8" s="27"/>
      <c r="C8" s="28"/>
      <c r="D8" s="29">
        <f t="shared" ref="D8:M8" si="3">SUM(D9:D9)</f>
        <v>25237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25237</v>
      </c>
      <c r="O8" s="41">
        <f t="shared" si="2"/>
        <v>58.418981481481481</v>
      </c>
      <c r="P8" s="10"/>
    </row>
    <row r="9" spans="1:133">
      <c r="A9" s="12"/>
      <c r="B9" s="42">
        <v>529</v>
      </c>
      <c r="C9" s="19" t="s">
        <v>23</v>
      </c>
      <c r="D9" s="43">
        <v>25237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25237</v>
      </c>
      <c r="O9" s="44">
        <f t="shared" si="2"/>
        <v>58.418981481481481</v>
      </c>
      <c r="P9" s="9"/>
    </row>
    <row r="10" spans="1:133" ht="15.75">
      <c r="A10" s="26" t="s">
        <v>24</v>
      </c>
      <c r="B10" s="27"/>
      <c r="C10" s="28"/>
      <c r="D10" s="29">
        <f t="shared" ref="D10:M10" si="4">SUM(D11:D12)</f>
        <v>48930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1345945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1394875</v>
      </c>
      <c r="O10" s="41">
        <f t="shared" si="2"/>
        <v>3228.8773148148148</v>
      </c>
      <c r="P10" s="10"/>
    </row>
    <row r="11" spans="1:133">
      <c r="A11" s="12"/>
      <c r="B11" s="42">
        <v>536</v>
      </c>
      <c r="C11" s="19" t="s">
        <v>56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1345945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1345945</v>
      </c>
      <c r="O11" s="44">
        <f t="shared" si="2"/>
        <v>3115.6134259259261</v>
      </c>
      <c r="P11" s="9"/>
    </row>
    <row r="12" spans="1:133">
      <c r="A12" s="12"/>
      <c r="B12" s="42">
        <v>539</v>
      </c>
      <c r="C12" s="19" t="s">
        <v>26</v>
      </c>
      <c r="D12" s="43">
        <v>48930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48930</v>
      </c>
      <c r="O12" s="44">
        <f t="shared" si="2"/>
        <v>113.26388888888889</v>
      </c>
      <c r="P12" s="9"/>
    </row>
    <row r="13" spans="1:133" ht="15.75">
      <c r="A13" s="26" t="s">
        <v>27</v>
      </c>
      <c r="B13" s="27"/>
      <c r="C13" s="28"/>
      <c r="D13" s="29">
        <f t="shared" ref="D13:M13" si="5">SUM(D14:D14)</f>
        <v>139715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139715</v>
      </c>
      <c r="O13" s="41">
        <f t="shared" si="2"/>
        <v>323.41435185185185</v>
      </c>
      <c r="P13" s="10"/>
    </row>
    <row r="14" spans="1:133">
      <c r="A14" s="12"/>
      <c r="B14" s="42">
        <v>541</v>
      </c>
      <c r="C14" s="19" t="s">
        <v>51</v>
      </c>
      <c r="D14" s="43">
        <v>139715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139715</v>
      </c>
      <c r="O14" s="44">
        <f t="shared" si="2"/>
        <v>323.41435185185185</v>
      </c>
      <c r="P14" s="9"/>
    </row>
    <row r="15" spans="1:133" ht="15.75">
      <c r="A15" s="26" t="s">
        <v>29</v>
      </c>
      <c r="B15" s="27"/>
      <c r="C15" s="28"/>
      <c r="D15" s="29">
        <f t="shared" ref="D15:M15" si="6">SUM(D16:D16)</f>
        <v>18417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18417</v>
      </c>
      <c r="O15" s="41">
        <f t="shared" si="2"/>
        <v>42.631944444444443</v>
      </c>
      <c r="P15" s="9"/>
    </row>
    <row r="16" spans="1:133">
      <c r="A16" s="12"/>
      <c r="B16" s="42">
        <v>572</v>
      </c>
      <c r="C16" s="19" t="s">
        <v>52</v>
      </c>
      <c r="D16" s="43">
        <v>18417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18417</v>
      </c>
      <c r="O16" s="44">
        <f t="shared" si="2"/>
        <v>42.631944444444443</v>
      </c>
      <c r="P16" s="9"/>
    </row>
    <row r="17" spans="1:119" ht="15.75">
      <c r="A17" s="26" t="s">
        <v>53</v>
      </c>
      <c r="B17" s="27"/>
      <c r="C17" s="28"/>
      <c r="D17" s="29">
        <f t="shared" ref="D17:M17" si="7">SUM(D18:D18)</f>
        <v>0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86359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86359</v>
      </c>
      <c r="O17" s="41">
        <f t="shared" si="2"/>
        <v>199.90509259259258</v>
      </c>
      <c r="P17" s="9"/>
    </row>
    <row r="18" spans="1:119" ht="15.75" thickBot="1">
      <c r="A18" s="12"/>
      <c r="B18" s="42">
        <v>591</v>
      </c>
      <c r="C18" s="19" t="s">
        <v>60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86359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86359</v>
      </c>
      <c r="O18" s="44">
        <f t="shared" si="2"/>
        <v>199.90509259259258</v>
      </c>
      <c r="P18" s="9"/>
    </row>
    <row r="19" spans="1:119" ht="16.5" thickBot="1">
      <c r="A19" s="13" t="s">
        <v>10</v>
      </c>
      <c r="B19" s="21"/>
      <c r="C19" s="20"/>
      <c r="D19" s="14">
        <f>SUM(D5,D8,D10,D13,D15,D17)</f>
        <v>629939</v>
      </c>
      <c r="E19" s="14">
        <f t="shared" ref="E19:M19" si="8">SUM(E5,E8,E10,E13,E15,E17)</f>
        <v>0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1432304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2062243</v>
      </c>
      <c r="O19" s="35">
        <f t="shared" si="2"/>
        <v>4773.7106481481478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63</v>
      </c>
      <c r="M21" s="90"/>
      <c r="N21" s="90"/>
      <c r="O21" s="39">
        <v>432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458697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458697</v>
      </c>
      <c r="O5" s="30">
        <f t="shared" ref="O5:O19" si="2">(N5/O$21)</f>
        <v>1074.231850117096</v>
      </c>
      <c r="P5" s="6"/>
    </row>
    <row r="6" spans="1:133">
      <c r="A6" s="12"/>
      <c r="B6" s="42">
        <v>511</v>
      </c>
      <c r="C6" s="19" t="s">
        <v>19</v>
      </c>
      <c r="D6" s="43">
        <v>6000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6000</v>
      </c>
      <c r="O6" s="44">
        <f t="shared" si="2"/>
        <v>14.051522248243559</v>
      </c>
      <c r="P6" s="9"/>
    </row>
    <row r="7" spans="1:133">
      <c r="A7" s="12"/>
      <c r="B7" s="42">
        <v>513</v>
      </c>
      <c r="C7" s="19" t="s">
        <v>20</v>
      </c>
      <c r="D7" s="43">
        <v>452697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452697</v>
      </c>
      <c r="O7" s="44">
        <f t="shared" si="2"/>
        <v>1060.1803278688524</v>
      </c>
      <c r="P7" s="9"/>
    </row>
    <row r="8" spans="1:133" ht="15.75">
      <c r="A8" s="26" t="s">
        <v>22</v>
      </c>
      <c r="B8" s="27"/>
      <c r="C8" s="28"/>
      <c r="D8" s="29">
        <f t="shared" ref="D8:M8" si="3">SUM(D9:D9)</f>
        <v>74295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74295</v>
      </c>
      <c r="O8" s="41">
        <f t="shared" si="2"/>
        <v>173.99297423887589</v>
      </c>
      <c r="P8" s="10"/>
    </row>
    <row r="9" spans="1:133">
      <c r="A9" s="12"/>
      <c r="B9" s="42">
        <v>529</v>
      </c>
      <c r="C9" s="19" t="s">
        <v>23</v>
      </c>
      <c r="D9" s="43">
        <v>74295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74295</v>
      </c>
      <c r="O9" s="44">
        <f t="shared" si="2"/>
        <v>173.99297423887589</v>
      </c>
      <c r="P9" s="9"/>
    </row>
    <row r="10" spans="1:133" ht="15.75">
      <c r="A10" s="26" t="s">
        <v>24</v>
      </c>
      <c r="B10" s="27"/>
      <c r="C10" s="28"/>
      <c r="D10" s="29">
        <f t="shared" ref="D10:M10" si="4">SUM(D11:D12)</f>
        <v>30660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973819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1004479</v>
      </c>
      <c r="O10" s="41">
        <f t="shared" si="2"/>
        <v>2352.4098360655739</v>
      </c>
      <c r="P10" s="10"/>
    </row>
    <row r="11" spans="1:133">
      <c r="A11" s="12"/>
      <c r="B11" s="42">
        <v>536</v>
      </c>
      <c r="C11" s="19" t="s">
        <v>56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973819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973819</v>
      </c>
      <c r="O11" s="44">
        <f t="shared" si="2"/>
        <v>2280.6065573770493</v>
      </c>
      <c r="P11" s="9"/>
    </row>
    <row r="12" spans="1:133">
      <c r="A12" s="12"/>
      <c r="B12" s="42">
        <v>539</v>
      </c>
      <c r="C12" s="19" t="s">
        <v>26</v>
      </c>
      <c r="D12" s="43">
        <v>30660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30660</v>
      </c>
      <c r="O12" s="44">
        <f t="shared" si="2"/>
        <v>71.803278688524586</v>
      </c>
      <c r="P12" s="9"/>
    </row>
    <row r="13" spans="1:133" ht="15.75">
      <c r="A13" s="26" t="s">
        <v>27</v>
      </c>
      <c r="B13" s="27"/>
      <c r="C13" s="28"/>
      <c r="D13" s="29">
        <f t="shared" ref="D13:M13" si="5">SUM(D14:D14)</f>
        <v>96794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96794</v>
      </c>
      <c r="O13" s="41">
        <f t="shared" si="2"/>
        <v>226.68384074941451</v>
      </c>
      <c r="P13" s="10"/>
    </row>
    <row r="14" spans="1:133">
      <c r="A14" s="12"/>
      <c r="B14" s="42">
        <v>541</v>
      </c>
      <c r="C14" s="19" t="s">
        <v>51</v>
      </c>
      <c r="D14" s="43">
        <v>96794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96794</v>
      </c>
      <c r="O14" s="44">
        <f t="shared" si="2"/>
        <v>226.68384074941451</v>
      </c>
      <c r="P14" s="9"/>
    </row>
    <row r="15" spans="1:133" ht="15.75">
      <c r="A15" s="26" t="s">
        <v>29</v>
      </c>
      <c r="B15" s="27"/>
      <c r="C15" s="28"/>
      <c r="D15" s="29">
        <f t="shared" ref="D15:M15" si="6">SUM(D16:D16)</f>
        <v>30495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30495</v>
      </c>
      <c r="O15" s="41">
        <f t="shared" si="2"/>
        <v>71.416861826697897</v>
      </c>
      <c r="P15" s="9"/>
    </row>
    <row r="16" spans="1:133">
      <c r="A16" s="12"/>
      <c r="B16" s="42">
        <v>572</v>
      </c>
      <c r="C16" s="19" t="s">
        <v>52</v>
      </c>
      <c r="D16" s="43">
        <v>30495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30495</v>
      </c>
      <c r="O16" s="44">
        <f t="shared" si="2"/>
        <v>71.416861826697897</v>
      </c>
      <c r="P16" s="9"/>
    </row>
    <row r="17" spans="1:119" ht="15.75">
      <c r="A17" s="26" t="s">
        <v>53</v>
      </c>
      <c r="B17" s="27"/>
      <c r="C17" s="28"/>
      <c r="D17" s="29">
        <f t="shared" ref="D17:M17" si="7">SUM(D18:D18)</f>
        <v>0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65361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65361</v>
      </c>
      <c r="O17" s="41">
        <f t="shared" si="2"/>
        <v>153.07025761124123</v>
      </c>
      <c r="P17" s="9"/>
    </row>
    <row r="18" spans="1:119" ht="15.75" thickBot="1">
      <c r="A18" s="12"/>
      <c r="B18" s="42">
        <v>591</v>
      </c>
      <c r="C18" s="19" t="s">
        <v>60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65361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65361</v>
      </c>
      <c r="O18" s="44">
        <f t="shared" si="2"/>
        <v>153.07025761124123</v>
      </c>
      <c r="P18" s="9"/>
    </row>
    <row r="19" spans="1:119" ht="16.5" thickBot="1">
      <c r="A19" s="13" t="s">
        <v>10</v>
      </c>
      <c r="B19" s="21"/>
      <c r="C19" s="20"/>
      <c r="D19" s="14">
        <f>SUM(D5,D8,D10,D13,D15,D17)</f>
        <v>690941</v>
      </c>
      <c r="E19" s="14">
        <f t="shared" ref="E19:M19" si="8">SUM(E5,E8,E10,E13,E15,E17)</f>
        <v>0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1039180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1730121</v>
      </c>
      <c r="O19" s="35">
        <f t="shared" si="2"/>
        <v>4051.8056206088995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61</v>
      </c>
      <c r="M21" s="90"/>
      <c r="N21" s="90"/>
      <c r="O21" s="39">
        <v>427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SUM(D6:D7)</f>
        <v>451546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19" si="1">SUM(D5:M5)</f>
        <v>451546</v>
      </c>
      <c r="O5" s="58">
        <f t="shared" ref="O5:O19" si="2">(N5/O$21)</f>
        <v>1104.0244498777506</v>
      </c>
      <c r="P5" s="59"/>
    </row>
    <row r="6" spans="1:133">
      <c r="A6" s="61"/>
      <c r="B6" s="62">
        <v>511</v>
      </c>
      <c r="C6" s="63" t="s">
        <v>19</v>
      </c>
      <c r="D6" s="64">
        <v>10275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10275</v>
      </c>
      <c r="O6" s="65">
        <f t="shared" si="2"/>
        <v>25.122249388753055</v>
      </c>
      <c r="P6" s="66"/>
    </row>
    <row r="7" spans="1:133">
      <c r="A7" s="61"/>
      <c r="B7" s="62">
        <v>513</v>
      </c>
      <c r="C7" s="63" t="s">
        <v>20</v>
      </c>
      <c r="D7" s="64">
        <v>441271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441271</v>
      </c>
      <c r="O7" s="65">
        <f t="shared" si="2"/>
        <v>1078.9022004889976</v>
      </c>
      <c r="P7" s="66"/>
    </row>
    <row r="8" spans="1:133" ht="15.75">
      <c r="A8" s="67" t="s">
        <v>22</v>
      </c>
      <c r="B8" s="68"/>
      <c r="C8" s="69"/>
      <c r="D8" s="70">
        <f t="shared" ref="D8:M8" si="3">SUM(D9:D9)</f>
        <v>20115</v>
      </c>
      <c r="E8" s="70">
        <f t="shared" si="3"/>
        <v>0</v>
      </c>
      <c r="F8" s="70">
        <f t="shared" si="3"/>
        <v>0</v>
      </c>
      <c r="G8" s="70">
        <f t="shared" si="3"/>
        <v>0</v>
      </c>
      <c r="H8" s="70">
        <f t="shared" si="3"/>
        <v>0</v>
      </c>
      <c r="I8" s="70">
        <f t="shared" si="3"/>
        <v>0</v>
      </c>
      <c r="J8" s="70">
        <f t="shared" si="3"/>
        <v>0</v>
      </c>
      <c r="K8" s="70">
        <f t="shared" si="3"/>
        <v>0</v>
      </c>
      <c r="L8" s="70">
        <f t="shared" si="3"/>
        <v>0</v>
      </c>
      <c r="M8" s="70">
        <f t="shared" si="3"/>
        <v>0</v>
      </c>
      <c r="N8" s="71">
        <f t="shared" si="1"/>
        <v>20115</v>
      </c>
      <c r="O8" s="72">
        <f t="shared" si="2"/>
        <v>49.180929095354522</v>
      </c>
      <c r="P8" s="73"/>
    </row>
    <row r="9" spans="1:133">
      <c r="A9" s="61"/>
      <c r="B9" s="62">
        <v>529</v>
      </c>
      <c r="C9" s="63" t="s">
        <v>23</v>
      </c>
      <c r="D9" s="64">
        <v>20115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20115</v>
      </c>
      <c r="O9" s="65">
        <f t="shared" si="2"/>
        <v>49.180929095354522</v>
      </c>
      <c r="P9" s="66"/>
    </row>
    <row r="10" spans="1:133" ht="15.75">
      <c r="A10" s="67" t="s">
        <v>24</v>
      </c>
      <c r="B10" s="68"/>
      <c r="C10" s="69"/>
      <c r="D10" s="70">
        <f t="shared" ref="D10:M10" si="4">SUM(D11:D12)</f>
        <v>50107</v>
      </c>
      <c r="E10" s="70">
        <f t="shared" si="4"/>
        <v>0</v>
      </c>
      <c r="F10" s="70">
        <f t="shared" si="4"/>
        <v>102732</v>
      </c>
      <c r="G10" s="70">
        <f t="shared" si="4"/>
        <v>0</v>
      </c>
      <c r="H10" s="70">
        <f t="shared" si="4"/>
        <v>0</v>
      </c>
      <c r="I10" s="70">
        <f t="shared" si="4"/>
        <v>812605</v>
      </c>
      <c r="J10" s="70">
        <f t="shared" si="4"/>
        <v>0</v>
      </c>
      <c r="K10" s="70">
        <f t="shared" si="4"/>
        <v>0</v>
      </c>
      <c r="L10" s="70">
        <f t="shared" si="4"/>
        <v>0</v>
      </c>
      <c r="M10" s="70">
        <f t="shared" si="4"/>
        <v>0</v>
      </c>
      <c r="N10" s="71">
        <f t="shared" si="1"/>
        <v>965444</v>
      </c>
      <c r="O10" s="72">
        <f t="shared" si="2"/>
        <v>2360.4987775061127</v>
      </c>
      <c r="P10" s="73"/>
    </row>
    <row r="11" spans="1:133">
      <c r="A11" s="61"/>
      <c r="B11" s="62">
        <v>536</v>
      </c>
      <c r="C11" s="63" t="s">
        <v>56</v>
      </c>
      <c r="D11" s="64">
        <v>0</v>
      </c>
      <c r="E11" s="64">
        <v>0</v>
      </c>
      <c r="F11" s="64">
        <v>102732</v>
      </c>
      <c r="G11" s="64">
        <v>0</v>
      </c>
      <c r="H11" s="64">
        <v>0</v>
      </c>
      <c r="I11" s="64">
        <v>812605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915337</v>
      </c>
      <c r="O11" s="65">
        <f t="shared" si="2"/>
        <v>2237.9877750611249</v>
      </c>
      <c r="P11" s="66"/>
    </row>
    <row r="12" spans="1:133">
      <c r="A12" s="61"/>
      <c r="B12" s="62">
        <v>539</v>
      </c>
      <c r="C12" s="63" t="s">
        <v>26</v>
      </c>
      <c r="D12" s="64">
        <v>50107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50107</v>
      </c>
      <c r="O12" s="65">
        <f t="shared" si="2"/>
        <v>122.51100244498778</v>
      </c>
      <c r="P12" s="66"/>
    </row>
    <row r="13" spans="1:133" ht="15.75">
      <c r="A13" s="67" t="s">
        <v>27</v>
      </c>
      <c r="B13" s="68"/>
      <c r="C13" s="69"/>
      <c r="D13" s="70">
        <f t="shared" ref="D13:M13" si="5">SUM(D14:D14)</f>
        <v>149597</v>
      </c>
      <c r="E13" s="70">
        <f t="shared" si="5"/>
        <v>0</v>
      </c>
      <c r="F13" s="70">
        <f t="shared" si="5"/>
        <v>0</v>
      </c>
      <c r="G13" s="70">
        <f t="shared" si="5"/>
        <v>0</v>
      </c>
      <c r="H13" s="70">
        <f t="shared" si="5"/>
        <v>0</v>
      </c>
      <c r="I13" s="70">
        <f t="shared" si="5"/>
        <v>0</v>
      </c>
      <c r="J13" s="70">
        <f t="shared" si="5"/>
        <v>0</v>
      </c>
      <c r="K13" s="70">
        <f t="shared" si="5"/>
        <v>0</v>
      </c>
      <c r="L13" s="70">
        <f t="shared" si="5"/>
        <v>0</v>
      </c>
      <c r="M13" s="70">
        <f t="shared" si="5"/>
        <v>0</v>
      </c>
      <c r="N13" s="70">
        <f t="shared" si="1"/>
        <v>149597</v>
      </c>
      <c r="O13" s="72">
        <f t="shared" si="2"/>
        <v>365.76283618581908</v>
      </c>
      <c r="P13" s="73"/>
    </row>
    <row r="14" spans="1:133">
      <c r="A14" s="61"/>
      <c r="B14" s="62">
        <v>541</v>
      </c>
      <c r="C14" s="63" t="s">
        <v>51</v>
      </c>
      <c r="D14" s="64">
        <v>149597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149597</v>
      </c>
      <c r="O14" s="65">
        <f t="shared" si="2"/>
        <v>365.76283618581908</v>
      </c>
      <c r="P14" s="66"/>
    </row>
    <row r="15" spans="1:133" ht="15.75">
      <c r="A15" s="67" t="s">
        <v>29</v>
      </c>
      <c r="B15" s="68"/>
      <c r="C15" s="69"/>
      <c r="D15" s="70">
        <f t="shared" ref="D15:M15" si="6">SUM(D16:D16)</f>
        <v>44248</v>
      </c>
      <c r="E15" s="70">
        <f t="shared" si="6"/>
        <v>0</v>
      </c>
      <c r="F15" s="70">
        <f t="shared" si="6"/>
        <v>0</v>
      </c>
      <c r="G15" s="70">
        <f t="shared" si="6"/>
        <v>0</v>
      </c>
      <c r="H15" s="70">
        <f t="shared" si="6"/>
        <v>0</v>
      </c>
      <c r="I15" s="70">
        <f t="shared" si="6"/>
        <v>0</v>
      </c>
      <c r="J15" s="70">
        <f t="shared" si="6"/>
        <v>0</v>
      </c>
      <c r="K15" s="70">
        <f t="shared" si="6"/>
        <v>0</v>
      </c>
      <c r="L15" s="70">
        <f t="shared" si="6"/>
        <v>0</v>
      </c>
      <c r="M15" s="70">
        <f t="shared" si="6"/>
        <v>0</v>
      </c>
      <c r="N15" s="70">
        <f t="shared" si="1"/>
        <v>44248</v>
      </c>
      <c r="O15" s="72">
        <f t="shared" si="2"/>
        <v>108.18581907090464</v>
      </c>
      <c r="P15" s="66"/>
    </row>
    <row r="16" spans="1:133">
      <c r="A16" s="61"/>
      <c r="B16" s="62">
        <v>572</v>
      </c>
      <c r="C16" s="63" t="s">
        <v>52</v>
      </c>
      <c r="D16" s="64">
        <v>44248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44248</v>
      </c>
      <c r="O16" s="65">
        <f t="shared" si="2"/>
        <v>108.18581907090464</v>
      </c>
      <c r="P16" s="66"/>
    </row>
    <row r="17" spans="1:119" ht="15.75">
      <c r="A17" s="67" t="s">
        <v>53</v>
      </c>
      <c r="B17" s="68"/>
      <c r="C17" s="69"/>
      <c r="D17" s="70">
        <f t="shared" ref="D17:M17" si="7">SUM(D18:D18)</f>
        <v>0</v>
      </c>
      <c r="E17" s="70">
        <f t="shared" si="7"/>
        <v>0</v>
      </c>
      <c r="F17" s="70">
        <f t="shared" si="7"/>
        <v>0</v>
      </c>
      <c r="G17" s="70">
        <f t="shared" si="7"/>
        <v>0</v>
      </c>
      <c r="H17" s="70">
        <f t="shared" si="7"/>
        <v>0</v>
      </c>
      <c r="I17" s="70">
        <f t="shared" si="7"/>
        <v>95780</v>
      </c>
      <c r="J17" s="70">
        <f t="shared" si="7"/>
        <v>0</v>
      </c>
      <c r="K17" s="70">
        <f t="shared" si="7"/>
        <v>0</v>
      </c>
      <c r="L17" s="70">
        <f t="shared" si="7"/>
        <v>0</v>
      </c>
      <c r="M17" s="70">
        <f t="shared" si="7"/>
        <v>0</v>
      </c>
      <c r="N17" s="70">
        <f t="shared" si="1"/>
        <v>95780</v>
      </c>
      <c r="O17" s="72">
        <f t="shared" si="2"/>
        <v>234.18092909535451</v>
      </c>
      <c r="P17" s="66"/>
    </row>
    <row r="18" spans="1:119" ht="15.75" thickBot="1">
      <c r="A18" s="61"/>
      <c r="B18" s="62">
        <v>581</v>
      </c>
      <c r="C18" s="63" t="s">
        <v>54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95780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95780</v>
      </c>
      <c r="O18" s="65">
        <f t="shared" si="2"/>
        <v>234.18092909535451</v>
      </c>
      <c r="P18" s="66"/>
    </row>
    <row r="19" spans="1:119" ht="16.5" thickBot="1">
      <c r="A19" s="74" t="s">
        <v>10</v>
      </c>
      <c r="B19" s="75"/>
      <c r="C19" s="76"/>
      <c r="D19" s="77">
        <f>SUM(D5,D8,D10,D13,D15,D17)</f>
        <v>715613</v>
      </c>
      <c r="E19" s="77">
        <f t="shared" ref="E19:M19" si="8">SUM(E5,E8,E10,E13,E15,E17)</f>
        <v>0</v>
      </c>
      <c r="F19" s="77">
        <f t="shared" si="8"/>
        <v>102732</v>
      </c>
      <c r="G19" s="77">
        <f t="shared" si="8"/>
        <v>0</v>
      </c>
      <c r="H19" s="77">
        <f t="shared" si="8"/>
        <v>0</v>
      </c>
      <c r="I19" s="77">
        <f t="shared" si="8"/>
        <v>908385</v>
      </c>
      <c r="J19" s="77">
        <f t="shared" si="8"/>
        <v>0</v>
      </c>
      <c r="K19" s="77">
        <f t="shared" si="8"/>
        <v>0</v>
      </c>
      <c r="L19" s="77">
        <f t="shared" si="8"/>
        <v>0</v>
      </c>
      <c r="M19" s="77">
        <f t="shared" si="8"/>
        <v>0</v>
      </c>
      <c r="N19" s="77">
        <f t="shared" si="1"/>
        <v>1726730</v>
      </c>
      <c r="O19" s="78">
        <f t="shared" si="2"/>
        <v>4221.8337408312955</v>
      </c>
      <c r="P19" s="59"/>
      <c r="Q19" s="79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</row>
    <row r="20" spans="1:119">
      <c r="A20" s="81"/>
      <c r="B20" s="82"/>
      <c r="C20" s="82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4"/>
    </row>
    <row r="21" spans="1:119">
      <c r="A21" s="85"/>
      <c r="B21" s="86"/>
      <c r="C21" s="86"/>
      <c r="D21" s="87"/>
      <c r="E21" s="87"/>
      <c r="F21" s="87"/>
      <c r="G21" s="87"/>
      <c r="H21" s="87"/>
      <c r="I21" s="87"/>
      <c r="J21" s="87"/>
      <c r="K21" s="87"/>
      <c r="L21" s="114" t="s">
        <v>55</v>
      </c>
      <c r="M21" s="114"/>
      <c r="N21" s="114"/>
      <c r="O21" s="88">
        <v>409</v>
      </c>
    </row>
    <row r="22" spans="1:119">
      <c r="A22" s="115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7"/>
    </row>
    <row r="23" spans="1:119" ht="15.75" customHeight="1" thickBot="1">
      <c r="A23" s="118" t="s">
        <v>39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20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2023-07-05T21:17:49Z</cp:lastPrinted>
  <dcterms:created xsi:type="dcterms:W3CDTF">2000-08-31T21:26:31Z</dcterms:created>
  <dcterms:modified xsi:type="dcterms:W3CDTF">2023-07-05T21:17:52Z</dcterms:modified>
</cp:coreProperties>
</file>