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1" sheetId="47" r:id="rId1"/>
    <sheet name="2020" sheetId="45" r:id="rId2"/>
    <sheet name="2019" sheetId="44" r:id="rId3"/>
    <sheet name="2018" sheetId="43" r:id="rId4"/>
    <sheet name="2017" sheetId="42" r:id="rId5"/>
    <sheet name="2016" sheetId="41" r:id="rId6"/>
    <sheet name="2015" sheetId="40" r:id="rId7"/>
    <sheet name="2014" sheetId="39" r:id="rId8"/>
    <sheet name="2013" sheetId="38" r:id="rId9"/>
    <sheet name="2012" sheetId="36" r:id="rId10"/>
    <sheet name="2011" sheetId="35" r:id="rId11"/>
    <sheet name="2010" sheetId="34" r:id="rId12"/>
    <sheet name="2009" sheetId="33" r:id="rId13"/>
    <sheet name="2008" sheetId="37" r:id="rId14"/>
  </sheets>
  <definedNames>
    <definedName name="_xlnm.Print_Area" localSheetId="13">'2008'!$A$1:$O$38</definedName>
    <definedName name="_xlnm.Print_Area" localSheetId="12">'2009'!$A$1:$O$40</definedName>
    <definedName name="_xlnm.Print_Area" localSheetId="11">'2010'!$A$1:$O$40</definedName>
    <definedName name="_xlnm.Print_Area" localSheetId="10">'2011'!$A$1:$O$40</definedName>
    <definedName name="_xlnm.Print_Area" localSheetId="9">'2012'!$A$1:$O$39</definedName>
    <definedName name="_xlnm.Print_Area" localSheetId="8">'2013'!$A$1:$O$41</definedName>
    <definedName name="_xlnm.Print_Area" localSheetId="7">'2014'!$A$1:$O$37</definedName>
    <definedName name="_xlnm.Print_Area" localSheetId="6">'2015'!$A$1:$O$38</definedName>
    <definedName name="_xlnm.Print_Area" localSheetId="5">'2016'!$A$1:$O$41</definedName>
    <definedName name="_xlnm.Print_Area" localSheetId="4">'2017'!$A$1:$O$41</definedName>
    <definedName name="_xlnm.Print_Area" localSheetId="3">'2018'!$A$1:$O$40</definedName>
    <definedName name="_xlnm.Print_Area" localSheetId="2">'2019'!$A$1:$O$42</definedName>
    <definedName name="_xlnm.Print_Area" localSheetId="1">'2020'!$A$1:$O$38</definedName>
    <definedName name="_xlnm.Print_Area" localSheetId="0">'2021'!$A$1:$P$40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O35" i="47" l="1"/>
  <c r="P35" i="47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/>
  <c r="O32" i="47"/>
  <c r="P32" i="47"/>
  <c r="O31" i="47"/>
  <c r="P31" i="47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/>
  <c r="O26" i="47"/>
  <c r="P26" i="47"/>
  <c r="O25" i="47"/>
  <c r="P25" i="47"/>
  <c r="O24" i="47"/>
  <c r="P24" i="47"/>
  <c r="O23" i="47"/>
  <c r="P23" i="47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/>
  <c r="O20" i="47"/>
  <c r="P20" i="47"/>
  <c r="O19" i="47"/>
  <c r="P19" i="47"/>
  <c r="O18" i="47"/>
  <c r="P18" i="47"/>
  <c r="O17" i="47"/>
  <c r="P17" i="47"/>
  <c r="O16" i="47"/>
  <c r="P16" i="47"/>
  <c r="O15" i="47"/>
  <c r="P15" i="47"/>
  <c r="O14" i="47"/>
  <c r="P14" i="47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/>
  <c r="O11" i="47"/>
  <c r="P11" i="47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34" i="45"/>
  <c r="F34" i="45"/>
  <c r="G34" i="45"/>
  <c r="H34" i="45"/>
  <c r="I34" i="45"/>
  <c r="J34" i="45"/>
  <c r="K34" i="45"/>
  <c r="L34" i="45"/>
  <c r="M34" i="45"/>
  <c r="D34" i="45"/>
  <c r="N33" i="45"/>
  <c r="O33" i="45"/>
  <c r="N32" i="45"/>
  <c r="O32" i="45"/>
  <c r="N31" i="45"/>
  <c r="O31" i="45"/>
  <c r="N30" i="45"/>
  <c r="O30" i="45"/>
  <c r="M29" i="45"/>
  <c r="L29" i="45"/>
  <c r="K29" i="45"/>
  <c r="J29" i="45"/>
  <c r="I29" i="45"/>
  <c r="H29" i="45"/>
  <c r="G29" i="45"/>
  <c r="F29" i="45"/>
  <c r="E29" i="45"/>
  <c r="D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/>
  <c r="N24" i="45"/>
  <c r="O24" i="45"/>
  <c r="N23" i="45"/>
  <c r="O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/>
  <c r="N18" i="45"/>
  <c r="O18" i="45"/>
  <c r="N17" i="45"/>
  <c r="O17" i="45"/>
  <c r="N16" i="45"/>
  <c r="O16" i="45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/>
  <c r="M11" i="45"/>
  <c r="L11" i="45"/>
  <c r="K11" i="45"/>
  <c r="J11" i="45"/>
  <c r="I11" i="45"/>
  <c r="H11" i="45"/>
  <c r="G11" i="45"/>
  <c r="F11" i="45"/>
  <c r="E11" i="45"/>
  <c r="D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37" i="44"/>
  <c r="O37" i="44"/>
  <c r="N36" i="44"/>
  <c r="O36" i="44"/>
  <c r="M35" i="44"/>
  <c r="L35" i="44"/>
  <c r="K35" i="44"/>
  <c r="J35" i="44"/>
  <c r="I35" i="44"/>
  <c r="H35" i="44"/>
  <c r="G35" i="44"/>
  <c r="F35" i="44"/>
  <c r="E35" i="44"/>
  <c r="D35" i="44"/>
  <c r="N34" i="44"/>
  <c r="O34" i="44"/>
  <c r="N33" i="44"/>
  <c r="O33" i="44"/>
  <c r="N32" i="44"/>
  <c r="O32" i="44"/>
  <c r="N31" i="44"/>
  <c r="O31" i="44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M27" i="44"/>
  <c r="L27" i="44"/>
  <c r="K27" i="44"/>
  <c r="J27" i="44"/>
  <c r="I27" i="44"/>
  <c r="H27" i="44"/>
  <c r="G27" i="44"/>
  <c r="F27" i="44"/>
  <c r="E27" i="44"/>
  <c r="D27" i="44"/>
  <c r="N26" i="44"/>
  <c r="O26" i="44"/>
  <c r="N25" i="44"/>
  <c r="O25" i="44"/>
  <c r="N24" i="44"/>
  <c r="O24" i="44"/>
  <c r="N23" i="44"/>
  <c r="O23" i="44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N19" i="44"/>
  <c r="O19" i="44"/>
  <c r="N18" i="44"/>
  <c r="O18" i="44"/>
  <c r="N17" i="44"/>
  <c r="O17" i="44"/>
  <c r="N16" i="44"/>
  <c r="O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/>
  <c r="M11" i="44"/>
  <c r="L11" i="44"/>
  <c r="K11" i="44"/>
  <c r="J11" i="44"/>
  <c r="I11" i="44"/>
  <c r="H11" i="44"/>
  <c r="G11" i="44"/>
  <c r="F11" i="44"/>
  <c r="E11" i="44"/>
  <c r="D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35" i="43"/>
  <c r="O35" i="43"/>
  <c r="M34" i="43"/>
  <c r="L34" i="43"/>
  <c r="K34" i="43"/>
  <c r="J34" i="43"/>
  <c r="I34" i="43"/>
  <c r="H34" i="43"/>
  <c r="G34" i="43"/>
  <c r="F34" i="43"/>
  <c r="E34" i="43"/>
  <c r="D34" i="43"/>
  <c r="N33" i="43"/>
  <c r="O33" i="43"/>
  <c r="N32" i="43"/>
  <c r="O32" i="43"/>
  <c r="N31" i="43"/>
  <c r="O31" i="43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M27" i="43"/>
  <c r="L27" i="43"/>
  <c r="K27" i="43"/>
  <c r="J27" i="43"/>
  <c r="I27" i="43"/>
  <c r="H27" i="43"/>
  <c r="G27" i="43"/>
  <c r="F27" i="43"/>
  <c r="E27" i="43"/>
  <c r="D27" i="43"/>
  <c r="N26" i="43"/>
  <c r="O26" i="43"/>
  <c r="N25" i="43"/>
  <c r="O25" i="43"/>
  <c r="N24" i="43"/>
  <c r="O24" i="43"/>
  <c r="N23" i="43"/>
  <c r="O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/>
  <c r="N19" i="43"/>
  <c r="O19" i="43"/>
  <c r="N18" i="43"/>
  <c r="O18" i="43"/>
  <c r="N17" i="43"/>
  <c r="O17" i="43"/>
  <c r="N16" i="43"/>
  <c r="O16" i="43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/>
  <c r="M11" i="43"/>
  <c r="L11" i="43"/>
  <c r="K11" i="43"/>
  <c r="J11" i="43"/>
  <c r="I11" i="43"/>
  <c r="H11" i="43"/>
  <c r="G11" i="43"/>
  <c r="F11" i="43"/>
  <c r="E11" i="43"/>
  <c r="D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36" i="42"/>
  <c r="O36" i="42"/>
  <c r="N35" i="42"/>
  <c r="O35" i="42"/>
  <c r="M34" i="42"/>
  <c r="L34" i="42"/>
  <c r="K34" i="42"/>
  <c r="J34" i="42"/>
  <c r="I34" i="42"/>
  <c r="H34" i="42"/>
  <c r="G34" i="42"/>
  <c r="F34" i="42"/>
  <c r="E34" i="42"/>
  <c r="D34" i="42"/>
  <c r="N33" i="42"/>
  <c r="O33" i="42"/>
  <c r="N32" i="42"/>
  <c r="O32" i="42"/>
  <c r="N31" i="42"/>
  <c r="O31" i="42"/>
  <c r="N30" i="42"/>
  <c r="O30" i="42"/>
  <c r="M29" i="42"/>
  <c r="L29" i="42"/>
  <c r="K29" i="42"/>
  <c r="J29" i="42"/>
  <c r="I29" i="42"/>
  <c r="H29" i="42"/>
  <c r="G29" i="42"/>
  <c r="F29" i="42"/>
  <c r="E29" i="42"/>
  <c r="D29" i="42"/>
  <c r="N28" i="42"/>
  <c r="O28" i="42"/>
  <c r="N27" i="42"/>
  <c r="O27" i="42"/>
  <c r="M26" i="42"/>
  <c r="L26" i="42"/>
  <c r="K26" i="42"/>
  <c r="J26" i="42"/>
  <c r="I26" i="42"/>
  <c r="H26" i="42"/>
  <c r="G26" i="42"/>
  <c r="F26" i="42"/>
  <c r="E26" i="42"/>
  <c r="D26" i="42"/>
  <c r="N25" i="42"/>
  <c r="O25" i="42"/>
  <c r="N24" i="42"/>
  <c r="O24" i="42"/>
  <c r="N23" i="42"/>
  <c r="O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N19" i="42"/>
  <c r="O19" i="42"/>
  <c r="N18" i="42"/>
  <c r="O18" i="42"/>
  <c r="N17" i="42"/>
  <c r="O17" i="42"/>
  <c r="N16" i="42"/>
  <c r="O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/>
  <c r="M11" i="42"/>
  <c r="L11" i="42"/>
  <c r="K11" i="42"/>
  <c r="J11" i="42"/>
  <c r="I11" i="42"/>
  <c r="H11" i="42"/>
  <c r="G11" i="42"/>
  <c r="F11" i="42"/>
  <c r="E11" i="42"/>
  <c r="D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37" i="41"/>
  <c r="F37" i="41"/>
  <c r="G37" i="41"/>
  <c r="H37" i="41"/>
  <c r="I37" i="41"/>
  <c r="J37" i="41"/>
  <c r="K37" i="41"/>
  <c r="L37" i="41"/>
  <c r="M37" i="41"/>
  <c r="D37" i="41"/>
  <c r="N36" i="41"/>
  <c r="O36" i="41"/>
  <c r="N35" i="41"/>
  <c r="O35" i="41"/>
  <c r="N34" i="41"/>
  <c r="O34" i="41"/>
  <c r="N33" i="41"/>
  <c r="O33" i="41"/>
  <c r="N32" i="41"/>
  <c r="O32" i="41"/>
  <c r="M31" i="41"/>
  <c r="L31" i="41"/>
  <c r="K31" i="41"/>
  <c r="J31" i="41"/>
  <c r="I31" i="41"/>
  <c r="H31" i="41"/>
  <c r="G31" i="41"/>
  <c r="F31" i="41"/>
  <c r="E31" i="41"/>
  <c r="D31" i="41"/>
  <c r="N30" i="41"/>
  <c r="O30" i="41"/>
  <c r="M29" i="41"/>
  <c r="L29" i="41"/>
  <c r="K29" i="41"/>
  <c r="J29" i="41"/>
  <c r="I29" i="41"/>
  <c r="H29" i="41"/>
  <c r="G29" i="41"/>
  <c r="F29" i="41"/>
  <c r="E29" i="41"/>
  <c r="D29" i="41"/>
  <c r="N28" i="41"/>
  <c r="O28" i="41"/>
  <c r="N27" i="41"/>
  <c r="O27" i="41"/>
  <c r="N26" i="41"/>
  <c r="O26" i="41"/>
  <c r="N25" i="41"/>
  <c r="O25" i="41"/>
  <c r="N24" i="41"/>
  <c r="O24" i="4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N20" i="41"/>
  <c r="O20" i="41"/>
  <c r="N19" i="41"/>
  <c r="O19" i="41"/>
  <c r="N18" i="41"/>
  <c r="O18" i="41"/>
  <c r="N17" i="41"/>
  <c r="O17" i="41"/>
  <c r="N16" i="41"/>
  <c r="O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E34" i="40"/>
  <c r="F34" i="40"/>
  <c r="G34" i="40"/>
  <c r="H34" i="40"/>
  <c r="I34" i="40"/>
  <c r="J34" i="40"/>
  <c r="K34" i="40"/>
  <c r="L34" i="40"/>
  <c r="M34" i="40"/>
  <c r="D34" i="40"/>
  <c r="N33" i="40"/>
  <c r="O33" i="40"/>
  <c r="N32" i="40"/>
  <c r="O32" i="40"/>
  <c r="N31" i="40"/>
  <c r="O31" i="40"/>
  <c r="N30" i="40"/>
  <c r="O30" i="40"/>
  <c r="N29" i="40"/>
  <c r="O29" i="40"/>
  <c r="M28" i="40"/>
  <c r="L28" i="40"/>
  <c r="K28" i="40"/>
  <c r="J28" i="40"/>
  <c r="I28" i="40"/>
  <c r="H28" i="40"/>
  <c r="G28" i="40"/>
  <c r="F28" i="40"/>
  <c r="E28" i="40"/>
  <c r="D28" i="40"/>
  <c r="N27" i="40"/>
  <c r="O27" i="40"/>
  <c r="M26" i="40"/>
  <c r="L26" i="40"/>
  <c r="K26" i="40"/>
  <c r="J26" i="40"/>
  <c r="I26" i="40"/>
  <c r="H26" i="40"/>
  <c r="G26" i="40"/>
  <c r="F26" i="40"/>
  <c r="E26" i="40"/>
  <c r="D26" i="40"/>
  <c r="N25" i="40"/>
  <c r="O25" i="40"/>
  <c r="N24" i="40"/>
  <c r="O24" i="40"/>
  <c r="N23" i="40"/>
  <c r="O23" i="40"/>
  <c r="N22" i="40"/>
  <c r="O22" i="40"/>
  <c r="M21" i="40"/>
  <c r="L21" i="40"/>
  <c r="K21" i="40"/>
  <c r="J21" i="40"/>
  <c r="I21" i="40"/>
  <c r="H21" i="40"/>
  <c r="G21" i="40"/>
  <c r="F21" i="40"/>
  <c r="E21" i="40"/>
  <c r="D21" i="40"/>
  <c r="N20" i="40"/>
  <c r="O20" i="40"/>
  <c r="N19" i="40"/>
  <c r="O19" i="40"/>
  <c r="N18" i="40"/>
  <c r="O18" i="40"/>
  <c r="N17" i="40"/>
  <c r="O17" i="40"/>
  <c r="N16" i="40"/>
  <c r="O16" i="40"/>
  <c r="N15" i="40"/>
  <c r="O15" i="40"/>
  <c r="M14" i="40"/>
  <c r="L14" i="40"/>
  <c r="K14" i="40"/>
  <c r="J14" i="40"/>
  <c r="I14" i="40"/>
  <c r="H14" i="40"/>
  <c r="G14" i="40"/>
  <c r="F14" i="40"/>
  <c r="E14" i="40"/>
  <c r="D14" i="40"/>
  <c r="N13" i="40"/>
  <c r="O13" i="40"/>
  <c r="N12" i="40"/>
  <c r="O12" i="40"/>
  <c r="M11" i="40"/>
  <c r="L11" i="40"/>
  <c r="K11" i="40"/>
  <c r="J11" i="40"/>
  <c r="I11" i="40"/>
  <c r="H11" i="40"/>
  <c r="G11" i="40"/>
  <c r="F11" i="40"/>
  <c r="E11" i="40"/>
  <c r="D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32" i="39"/>
  <c r="O32" i="39"/>
  <c r="N31" i="39"/>
  <c r="O31" i="39"/>
  <c r="N30" i="39"/>
  <c r="O30" i="39"/>
  <c r="N29" i="39"/>
  <c r="O29" i="39"/>
  <c r="N28" i="39"/>
  <c r="O28" i="39"/>
  <c r="M27" i="39"/>
  <c r="L27" i="39"/>
  <c r="K27" i="39"/>
  <c r="J27" i="39"/>
  <c r="I27" i="39"/>
  <c r="H27" i="39"/>
  <c r="G27" i="39"/>
  <c r="F27" i="39"/>
  <c r="E27" i="39"/>
  <c r="D27" i="39"/>
  <c r="N26" i="39"/>
  <c r="O26" i="39"/>
  <c r="M25" i="39"/>
  <c r="L25" i="39"/>
  <c r="K25" i="39"/>
  <c r="J25" i="39"/>
  <c r="I25" i="39"/>
  <c r="H25" i="39"/>
  <c r="G25" i="39"/>
  <c r="F25" i="39"/>
  <c r="E25" i="39"/>
  <c r="D25" i="39"/>
  <c r="N24" i="39"/>
  <c r="O24" i="39"/>
  <c r="N23" i="39"/>
  <c r="O23" i="39"/>
  <c r="N22" i="39"/>
  <c r="O22" i="39"/>
  <c r="N21" i="39"/>
  <c r="O21" i="39"/>
  <c r="M20" i="39"/>
  <c r="L20" i="39"/>
  <c r="K20" i="39"/>
  <c r="J20" i="39"/>
  <c r="I20" i="39"/>
  <c r="H20" i="39"/>
  <c r="G20" i="39"/>
  <c r="F20" i="39"/>
  <c r="E20" i="39"/>
  <c r="D20" i="39"/>
  <c r="N19" i="39"/>
  <c r="O19" i="39"/>
  <c r="N18" i="39"/>
  <c r="O18" i="39"/>
  <c r="N17" i="39"/>
  <c r="O17" i="39"/>
  <c r="N16" i="39"/>
  <c r="O16" i="39"/>
  <c r="N15" i="39"/>
  <c r="O15" i="39"/>
  <c r="M14" i="39"/>
  <c r="L14" i="39"/>
  <c r="K14" i="39"/>
  <c r="J14" i="39"/>
  <c r="I14" i="39"/>
  <c r="H14" i="39"/>
  <c r="G14" i="39"/>
  <c r="F14" i="39"/>
  <c r="E14" i="39"/>
  <c r="D14" i="39"/>
  <c r="N13" i="39"/>
  <c r="O13" i="39"/>
  <c r="N12" i="39"/>
  <c r="O12" i="39"/>
  <c r="M11" i="39"/>
  <c r="L11" i="39"/>
  <c r="K11" i="39"/>
  <c r="J11" i="39"/>
  <c r="I11" i="39"/>
  <c r="H11" i="39"/>
  <c r="G11" i="39"/>
  <c r="F11" i="39"/>
  <c r="E11" i="39"/>
  <c r="D11" i="39"/>
  <c r="N10" i="39"/>
  <c r="O10" i="39"/>
  <c r="N9" i="39"/>
  <c r="O9" i="39"/>
  <c r="N8" i="39"/>
  <c r="O8" i="39"/>
  <c r="N7" i="39"/>
  <c r="O7" i="39"/>
  <c r="N6" i="39"/>
  <c r="O6" i="39"/>
  <c r="M5" i="39"/>
  <c r="M33" i="39"/>
  <c r="L5" i="39"/>
  <c r="L33" i="39"/>
  <c r="K5" i="39"/>
  <c r="J5" i="39"/>
  <c r="J33" i="39"/>
  <c r="I5" i="39"/>
  <c r="I33" i="39"/>
  <c r="H5" i="39"/>
  <c r="H33" i="39"/>
  <c r="G5" i="39"/>
  <c r="F5" i="39"/>
  <c r="F33" i="39"/>
  <c r="E5" i="39"/>
  <c r="E33" i="39"/>
  <c r="D5" i="39"/>
  <c r="D33" i="39"/>
  <c r="N36" i="38"/>
  <c r="O36" i="38"/>
  <c r="N35" i="38"/>
  <c r="O35" i="38"/>
  <c r="M34" i="38"/>
  <c r="L34" i="38"/>
  <c r="K34" i="38"/>
  <c r="J34" i="38"/>
  <c r="I34" i="38"/>
  <c r="H34" i="38"/>
  <c r="G34" i="38"/>
  <c r="F34" i="38"/>
  <c r="E34" i="38"/>
  <c r="N34" i="38"/>
  <c r="O34" i="38"/>
  <c r="D34" i="38"/>
  <c r="N33" i="38"/>
  <c r="O33" i="38"/>
  <c r="N32" i="38"/>
  <c r="O32" i="38"/>
  <c r="N31" i="38"/>
  <c r="O31" i="38"/>
  <c r="M30" i="38"/>
  <c r="L30" i="38"/>
  <c r="K30" i="38"/>
  <c r="J30" i="38"/>
  <c r="I30" i="38"/>
  <c r="H30" i="38"/>
  <c r="G30" i="38"/>
  <c r="F30" i="38"/>
  <c r="E30" i="38"/>
  <c r="N30" i="38"/>
  <c r="D30" i="38"/>
  <c r="N29" i="38"/>
  <c r="O29" i="38"/>
  <c r="M28" i="38"/>
  <c r="L28" i="38"/>
  <c r="K28" i="38"/>
  <c r="J28" i="38"/>
  <c r="I28" i="38"/>
  <c r="H28" i="38"/>
  <c r="G28" i="38"/>
  <c r="F28" i="38"/>
  <c r="E28" i="38"/>
  <c r="N28" i="38"/>
  <c r="O28" i="38"/>
  <c r="D28" i="38"/>
  <c r="N27" i="38"/>
  <c r="O27" i="38"/>
  <c r="N26" i="38"/>
  <c r="O26" i="38"/>
  <c r="N25" i="38"/>
  <c r="O25" i="38"/>
  <c r="N24" i="38"/>
  <c r="O24" i="38"/>
  <c r="M23" i="38"/>
  <c r="L23" i="38"/>
  <c r="K23" i="38"/>
  <c r="J23" i="38"/>
  <c r="I23" i="38"/>
  <c r="H23" i="38"/>
  <c r="G23" i="38"/>
  <c r="F23" i="38"/>
  <c r="E23" i="38"/>
  <c r="D23" i="38"/>
  <c r="N22" i="38"/>
  <c r="O22" i="38"/>
  <c r="N21" i="38"/>
  <c r="O21" i="38"/>
  <c r="N20" i="38"/>
  <c r="O20" i="38"/>
  <c r="N19" i="38"/>
  <c r="O19" i="38"/>
  <c r="N18" i="38"/>
  <c r="O18" i="38"/>
  <c r="N17" i="38"/>
  <c r="O17" i="38"/>
  <c r="M16" i="38"/>
  <c r="L16" i="38"/>
  <c r="K16" i="38"/>
  <c r="J16" i="38"/>
  <c r="I16" i="38"/>
  <c r="H16" i="38"/>
  <c r="G16" i="38"/>
  <c r="F16" i="38"/>
  <c r="E16" i="38"/>
  <c r="N16" i="38"/>
  <c r="O16" i="38"/>
  <c r="D16" i="38"/>
  <c r="N15" i="38"/>
  <c r="O15" i="38"/>
  <c r="N14" i="38"/>
  <c r="O14" i="38"/>
  <c r="N13" i="38"/>
  <c r="O13" i="38"/>
  <c r="N12" i="38"/>
  <c r="O12" i="38"/>
  <c r="M11" i="38"/>
  <c r="L11" i="38"/>
  <c r="K11" i="38"/>
  <c r="J11" i="38"/>
  <c r="I11" i="38"/>
  <c r="H11" i="38"/>
  <c r="H37" i="38"/>
  <c r="G11" i="38"/>
  <c r="F11" i="38"/>
  <c r="E11" i="38"/>
  <c r="D11" i="38"/>
  <c r="N10" i="38"/>
  <c r="O10" i="38"/>
  <c r="N9" i="38"/>
  <c r="O9" i="38"/>
  <c r="N8" i="38"/>
  <c r="O8" i="38"/>
  <c r="N7" i="38"/>
  <c r="O7" i="38"/>
  <c r="N6" i="38"/>
  <c r="O6" i="38"/>
  <c r="M5" i="38"/>
  <c r="L5" i="38"/>
  <c r="K5" i="38"/>
  <c r="J5" i="38"/>
  <c r="J37" i="38"/>
  <c r="I5" i="38"/>
  <c r="H5" i="38"/>
  <c r="G5" i="38"/>
  <c r="F5" i="38"/>
  <c r="N5" i="38"/>
  <c r="O5" i="38"/>
  <c r="E5" i="38"/>
  <c r="D5" i="38"/>
  <c r="N33" i="37"/>
  <c r="O33" i="37"/>
  <c r="N32" i="37"/>
  <c r="O32" i="37"/>
  <c r="N31" i="37"/>
  <c r="O31" i="37"/>
  <c r="M30" i="37"/>
  <c r="L30" i="37"/>
  <c r="K30" i="37"/>
  <c r="J30" i="37"/>
  <c r="I30" i="37"/>
  <c r="H30" i="37"/>
  <c r="G30" i="37"/>
  <c r="F30" i="37"/>
  <c r="E30" i="37"/>
  <c r="D30" i="37"/>
  <c r="N29" i="37"/>
  <c r="O29" i="37"/>
  <c r="M28" i="37"/>
  <c r="L28" i="37"/>
  <c r="K28" i="37"/>
  <c r="J28" i="37"/>
  <c r="I28" i="37"/>
  <c r="H28" i="37"/>
  <c r="G28" i="37"/>
  <c r="F28" i="37"/>
  <c r="E28" i="37"/>
  <c r="D28" i="37"/>
  <c r="N27" i="37"/>
  <c r="O27" i="37"/>
  <c r="N26" i="37"/>
  <c r="O26" i="37"/>
  <c r="N25" i="37"/>
  <c r="O25" i="37"/>
  <c r="M24" i="37"/>
  <c r="L24" i="37"/>
  <c r="K24" i="37"/>
  <c r="J24" i="37"/>
  <c r="I24" i="37"/>
  <c r="H24" i="37"/>
  <c r="G24" i="37"/>
  <c r="F24" i="37"/>
  <c r="E24" i="37"/>
  <c r="D24" i="37"/>
  <c r="N23" i="37"/>
  <c r="O23" i="37"/>
  <c r="N22" i="37"/>
  <c r="O22" i="37"/>
  <c r="N21" i="37"/>
  <c r="O21" i="37"/>
  <c r="N20" i="37"/>
  <c r="O20" i="37"/>
  <c r="N19" i="37"/>
  <c r="O19" i="37"/>
  <c r="N18" i="37"/>
  <c r="O18" i="37"/>
  <c r="N17" i="37"/>
  <c r="O17" i="37"/>
  <c r="N16" i="37"/>
  <c r="O16" i="37"/>
  <c r="M15" i="37"/>
  <c r="L15" i="37"/>
  <c r="K15" i="37"/>
  <c r="J15" i="37"/>
  <c r="I15" i="37"/>
  <c r="H15" i="37"/>
  <c r="G15" i="37"/>
  <c r="F15" i="37"/>
  <c r="N15" i="37"/>
  <c r="O15" i="37"/>
  <c r="E15" i="37"/>
  <c r="D15" i="37"/>
  <c r="N14" i="37"/>
  <c r="O14" i="37"/>
  <c r="N13" i="37"/>
  <c r="O13" i="37"/>
  <c r="N12" i="37"/>
  <c r="O12" i="37"/>
  <c r="M11" i="37"/>
  <c r="L11" i="37"/>
  <c r="K11" i="37"/>
  <c r="K34" i="37"/>
  <c r="J11" i="37"/>
  <c r="I11" i="37"/>
  <c r="H11" i="37"/>
  <c r="G11" i="37"/>
  <c r="F11" i="37"/>
  <c r="E11" i="37"/>
  <c r="D11" i="37"/>
  <c r="N10" i="37"/>
  <c r="O10" i="37"/>
  <c r="N9" i="37"/>
  <c r="O9" i="37"/>
  <c r="N8" i="37"/>
  <c r="O8" i="37"/>
  <c r="N7" i="37"/>
  <c r="O7" i="37"/>
  <c r="N6" i="37"/>
  <c r="O6" i="37"/>
  <c r="M5" i="37"/>
  <c r="M34" i="37"/>
  <c r="L5" i="37"/>
  <c r="K5" i="37"/>
  <c r="J5" i="37"/>
  <c r="I5" i="37"/>
  <c r="I34" i="37"/>
  <c r="H5" i="37"/>
  <c r="H34" i="37"/>
  <c r="G5" i="37"/>
  <c r="F5" i="37"/>
  <c r="F34" i="37"/>
  <c r="E5" i="37"/>
  <c r="E34" i="37"/>
  <c r="D5" i="37"/>
  <c r="N34" i="36"/>
  <c r="O34" i="36"/>
  <c r="N33" i="36"/>
  <c r="O33" i="36"/>
  <c r="N32" i="36"/>
  <c r="O32" i="36"/>
  <c r="N31" i="36"/>
  <c r="O31" i="36"/>
  <c r="M30" i="36"/>
  <c r="L30" i="36"/>
  <c r="K30" i="36"/>
  <c r="J30" i="36"/>
  <c r="I30" i="36"/>
  <c r="H30" i="36"/>
  <c r="G30" i="36"/>
  <c r="N30" i="36"/>
  <c r="O30" i="36"/>
  <c r="F30" i="36"/>
  <c r="E30" i="36"/>
  <c r="D30" i="36"/>
  <c r="N29" i="36"/>
  <c r="O29" i="36"/>
  <c r="N28" i="36"/>
  <c r="O28" i="36"/>
  <c r="M27" i="36"/>
  <c r="L27" i="36"/>
  <c r="K27" i="36"/>
  <c r="J27" i="36"/>
  <c r="I27" i="36"/>
  <c r="H27" i="36"/>
  <c r="G27" i="36"/>
  <c r="F27" i="36"/>
  <c r="E27" i="36"/>
  <c r="E35" i="36"/>
  <c r="D27" i="36"/>
  <c r="N26" i="36"/>
  <c r="O26" i="36"/>
  <c r="N25" i="36"/>
  <c r="O25" i="36"/>
  <c r="N24" i="36"/>
  <c r="O24" i="36"/>
  <c r="M23" i="36"/>
  <c r="M35" i="36"/>
  <c r="L23" i="36"/>
  <c r="K23" i="36"/>
  <c r="J23" i="36"/>
  <c r="I23" i="36"/>
  <c r="H23" i="36"/>
  <c r="G23" i="36"/>
  <c r="F23" i="36"/>
  <c r="N23" i="36"/>
  <c r="E23" i="36"/>
  <c r="D23" i="36"/>
  <c r="N22" i="36"/>
  <c r="O22" i="36"/>
  <c r="N21" i="36"/>
  <c r="O21" i="36"/>
  <c r="N20" i="36"/>
  <c r="O20" i="36"/>
  <c r="N19" i="36"/>
  <c r="O19" i="36"/>
  <c r="N18" i="36"/>
  <c r="O18" i="36"/>
  <c r="N17" i="36"/>
  <c r="O17" i="36"/>
  <c r="M16" i="36"/>
  <c r="L16" i="36"/>
  <c r="K16" i="36"/>
  <c r="J16" i="36"/>
  <c r="I16" i="36"/>
  <c r="H16" i="36"/>
  <c r="G16" i="36"/>
  <c r="F16" i="36"/>
  <c r="E16" i="36"/>
  <c r="D16" i="36"/>
  <c r="N16" i="36"/>
  <c r="O16" i="36"/>
  <c r="N15" i="36"/>
  <c r="O15" i="36"/>
  <c r="N14" i="36"/>
  <c r="O14" i="36"/>
  <c r="N13" i="36"/>
  <c r="O13" i="36"/>
  <c r="M12" i="36"/>
  <c r="L12" i="36"/>
  <c r="K12" i="36"/>
  <c r="J12" i="36"/>
  <c r="I12" i="36"/>
  <c r="H12" i="36"/>
  <c r="G12" i="36"/>
  <c r="G35" i="36"/>
  <c r="F12" i="36"/>
  <c r="E12" i="36"/>
  <c r="D12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K5" i="36"/>
  <c r="J5" i="36"/>
  <c r="I5" i="36"/>
  <c r="I35" i="36"/>
  <c r="H5" i="36"/>
  <c r="G5" i="36"/>
  <c r="F5" i="36"/>
  <c r="E5" i="36"/>
  <c r="D5" i="36"/>
  <c r="D35" i="36"/>
  <c r="N35" i="35"/>
  <c r="O35" i="35"/>
  <c r="N34" i="35"/>
  <c r="O34" i="35"/>
  <c r="N33" i="35"/>
  <c r="O33" i="35"/>
  <c r="N32" i="35"/>
  <c r="O32" i="35"/>
  <c r="M31" i="35"/>
  <c r="L31" i="35"/>
  <c r="K31" i="35"/>
  <c r="J31" i="35"/>
  <c r="I31" i="35"/>
  <c r="H31" i="35"/>
  <c r="G31" i="35"/>
  <c r="N31" i="35"/>
  <c r="F31" i="35"/>
  <c r="E31" i="35"/>
  <c r="D31" i="35"/>
  <c r="N30" i="35"/>
  <c r="O30" i="35"/>
  <c r="M29" i="35"/>
  <c r="L29" i="35"/>
  <c r="K29" i="35"/>
  <c r="J29" i="35"/>
  <c r="I29" i="35"/>
  <c r="H29" i="35"/>
  <c r="G29" i="35"/>
  <c r="F29" i="35"/>
  <c r="E29" i="35"/>
  <c r="D29" i="35"/>
  <c r="N28" i="35"/>
  <c r="O28" i="35"/>
  <c r="N27" i="35"/>
  <c r="O27" i="35"/>
  <c r="N26" i="35"/>
  <c r="O26" i="35"/>
  <c r="N25" i="35"/>
  <c r="O25" i="35"/>
  <c r="M24" i="35"/>
  <c r="L24" i="35"/>
  <c r="K24" i="35"/>
  <c r="J24" i="35"/>
  <c r="I24" i="35"/>
  <c r="H24" i="35"/>
  <c r="G24" i="35"/>
  <c r="F24" i="35"/>
  <c r="E24" i="35"/>
  <c r="D24" i="35"/>
  <c r="N24" i="35"/>
  <c r="O24" i="35"/>
  <c r="N23" i="35"/>
  <c r="O23" i="35"/>
  <c r="N22" i="35"/>
  <c r="O22" i="35"/>
  <c r="N21" i="35"/>
  <c r="O21" i="35"/>
  <c r="N20" i="35"/>
  <c r="O20" i="35"/>
  <c r="N19" i="35"/>
  <c r="O19" i="35"/>
  <c r="N18" i="35"/>
  <c r="O18" i="35"/>
  <c r="N17" i="35"/>
  <c r="O17" i="35"/>
  <c r="M16" i="35"/>
  <c r="L16" i="35"/>
  <c r="K16" i="35"/>
  <c r="J16" i="35"/>
  <c r="I16" i="35"/>
  <c r="H16" i="35"/>
  <c r="G16" i="35"/>
  <c r="F16" i="35"/>
  <c r="E16" i="35"/>
  <c r="D16" i="35"/>
  <c r="N16" i="35"/>
  <c r="O16" i="35"/>
  <c r="N15" i="35"/>
  <c r="O15" i="35"/>
  <c r="N14" i="35"/>
  <c r="O14" i="35"/>
  <c r="N13" i="35"/>
  <c r="O13" i="35"/>
  <c r="M12" i="35"/>
  <c r="L12" i="35"/>
  <c r="K12" i="35"/>
  <c r="J12" i="35"/>
  <c r="I12" i="35"/>
  <c r="H12" i="35"/>
  <c r="G12" i="35"/>
  <c r="F12" i="35"/>
  <c r="E12" i="35"/>
  <c r="D12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36" i="35"/>
  <c r="L5" i="35"/>
  <c r="K5" i="35"/>
  <c r="K36" i="35"/>
  <c r="J5" i="35"/>
  <c r="J36" i="35"/>
  <c r="I5" i="35"/>
  <c r="I36" i="35"/>
  <c r="H5" i="35"/>
  <c r="H36" i="35"/>
  <c r="G5" i="35"/>
  <c r="G36" i="35"/>
  <c r="F5" i="35"/>
  <c r="F36" i="35"/>
  <c r="E5" i="35"/>
  <c r="E36" i="35"/>
  <c r="D5" i="35"/>
  <c r="N35" i="34"/>
  <c r="O35" i="34"/>
  <c r="M34" i="34"/>
  <c r="L34" i="34"/>
  <c r="K34" i="34"/>
  <c r="J34" i="34"/>
  <c r="I34" i="34"/>
  <c r="H34" i="34"/>
  <c r="G34" i="34"/>
  <c r="F34" i="34"/>
  <c r="E34" i="34"/>
  <c r="D34" i="34"/>
  <c r="N34" i="34"/>
  <c r="O34" i="34"/>
  <c r="N33" i="34"/>
  <c r="O33" i="34"/>
  <c r="N32" i="34"/>
  <c r="O32" i="34"/>
  <c r="N31" i="34"/>
  <c r="O31" i="34"/>
  <c r="M30" i="34"/>
  <c r="L30" i="34"/>
  <c r="K30" i="34"/>
  <c r="J30" i="34"/>
  <c r="I30" i="34"/>
  <c r="H30" i="34"/>
  <c r="G30" i="34"/>
  <c r="F30" i="34"/>
  <c r="E30" i="34"/>
  <c r="D30" i="34"/>
  <c r="N30" i="34"/>
  <c r="O30" i="34"/>
  <c r="N29" i="34"/>
  <c r="O29" i="34"/>
  <c r="M28" i="34"/>
  <c r="L28" i="34"/>
  <c r="K28" i="34"/>
  <c r="J28" i="34"/>
  <c r="I28" i="34"/>
  <c r="H28" i="34"/>
  <c r="G28" i="34"/>
  <c r="N28" i="34"/>
  <c r="F28" i="34"/>
  <c r="E28" i="34"/>
  <c r="D28" i="34"/>
  <c r="N27" i="34"/>
  <c r="O27" i="34"/>
  <c r="N26" i="34"/>
  <c r="O26" i="34"/>
  <c r="N25" i="34"/>
  <c r="O25" i="34"/>
  <c r="N24" i="34"/>
  <c r="O24" i="34"/>
  <c r="M23" i="34"/>
  <c r="L23" i="34"/>
  <c r="K23" i="34"/>
  <c r="J23" i="34"/>
  <c r="I23" i="34"/>
  <c r="H23" i="34"/>
  <c r="G23" i="34"/>
  <c r="F23" i="34"/>
  <c r="E23" i="34"/>
  <c r="N23" i="34"/>
  <c r="O23" i="34"/>
  <c r="D23" i="34"/>
  <c r="N22" i="34"/>
  <c r="O22" i="34"/>
  <c r="N21" i="34"/>
  <c r="O21" i="34"/>
  <c r="N20" i="34"/>
  <c r="O20" i="34"/>
  <c r="N19" i="34"/>
  <c r="O19" i="34"/>
  <c r="N18" i="34"/>
  <c r="O18" i="34"/>
  <c r="N17" i="34"/>
  <c r="O17" i="34"/>
  <c r="M16" i="34"/>
  <c r="L16" i="34"/>
  <c r="K16" i="34"/>
  <c r="J16" i="34"/>
  <c r="I16" i="34"/>
  <c r="H16" i="34"/>
  <c r="H36" i="34"/>
  <c r="G16" i="34"/>
  <c r="F16" i="34"/>
  <c r="E16" i="34"/>
  <c r="D16" i="34"/>
  <c r="N16" i="34"/>
  <c r="O16" i="34"/>
  <c r="N15" i="34"/>
  <c r="O15" i="34"/>
  <c r="N14" i="34"/>
  <c r="O14" i="34"/>
  <c r="N13" i="34"/>
  <c r="O13" i="34"/>
  <c r="M12" i="34"/>
  <c r="L12" i="34"/>
  <c r="K12" i="34"/>
  <c r="J12" i="34"/>
  <c r="I12" i="34"/>
  <c r="H12" i="34"/>
  <c r="G12" i="34"/>
  <c r="F12" i="34"/>
  <c r="E12" i="34"/>
  <c r="D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36" i="34"/>
  <c r="L5" i="34"/>
  <c r="K5" i="34"/>
  <c r="J5" i="34"/>
  <c r="J36" i="34"/>
  <c r="I5" i="34"/>
  <c r="I36" i="34"/>
  <c r="H5" i="34"/>
  <c r="G5" i="34"/>
  <c r="N5" i="34"/>
  <c r="O5" i="34"/>
  <c r="F5" i="34"/>
  <c r="E5" i="34"/>
  <c r="E36" i="34"/>
  <c r="D5" i="34"/>
  <c r="N35" i="33"/>
  <c r="O35" i="33"/>
  <c r="N25" i="33"/>
  <c r="O25" i="33"/>
  <c r="N26" i="33"/>
  <c r="O26" i="33"/>
  <c r="N27" i="33"/>
  <c r="O27" i="33"/>
  <c r="N17" i="33"/>
  <c r="O17" i="33"/>
  <c r="N18" i="33"/>
  <c r="O18" i="33"/>
  <c r="N19" i="33"/>
  <c r="O19" i="33"/>
  <c r="N20" i="33"/>
  <c r="O20" i="33"/>
  <c r="N21" i="33"/>
  <c r="O21" i="33"/>
  <c r="N22" i="33"/>
  <c r="O22" i="33"/>
  <c r="N23" i="33"/>
  <c r="O23" i="33"/>
  <c r="E24" i="33"/>
  <c r="F24" i="33"/>
  <c r="G24" i="33"/>
  <c r="H24" i="33"/>
  <c r="I24" i="33"/>
  <c r="J24" i="33"/>
  <c r="K24" i="33"/>
  <c r="L24" i="33"/>
  <c r="M24" i="33"/>
  <c r="D24" i="33"/>
  <c r="N24" i="33"/>
  <c r="O24" i="33"/>
  <c r="E15" i="33"/>
  <c r="F15" i="33"/>
  <c r="G15" i="33"/>
  <c r="H15" i="33"/>
  <c r="I15" i="33"/>
  <c r="J15" i="33"/>
  <c r="K15" i="33"/>
  <c r="L15" i="33"/>
  <c r="M15" i="33"/>
  <c r="D15" i="33"/>
  <c r="E11" i="33"/>
  <c r="F11" i="33"/>
  <c r="G11" i="33"/>
  <c r="H11" i="33"/>
  <c r="H36" i="33"/>
  <c r="I11" i="33"/>
  <c r="J11" i="33"/>
  <c r="K11" i="33"/>
  <c r="L11" i="33"/>
  <c r="M11" i="33"/>
  <c r="D11" i="33"/>
  <c r="E5" i="33"/>
  <c r="F5" i="33"/>
  <c r="G5" i="33"/>
  <c r="H5" i="33"/>
  <c r="I5" i="33"/>
  <c r="J5" i="33"/>
  <c r="J36" i="33"/>
  <c r="K5" i="33"/>
  <c r="L5" i="33"/>
  <c r="M5" i="33"/>
  <c r="D5" i="33"/>
  <c r="E34" i="33"/>
  <c r="F34" i="33"/>
  <c r="G34" i="33"/>
  <c r="H34" i="33"/>
  <c r="I34" i="33"/>
  <c r="J34" i="33"/>
  <c r="K34" i="33"/>
  <c r="L34" i="33"/>
  <c r="M34" i="33"/>
  <c r="D34" i="33"/>
  <c r="N34" i="33"/>
  <c r="O34" i="33"/>
  <c r="N32" i="33"/>
  <c r="O32" i="33"/>
  <c r="N33" i="33"/>
  <c r="O33" i="33"/>
  <c r="N31" i="33"/>
  <c r="O31" i="33"/>
  <c r="E30" i="33"/>
  <c r="N30" i="33"/>
  <c r="O30" i="33"/>
  <c r="F30" i="33"/>
  <c r="G30" i="33"/>
  <c r="H30" i="33"/>
  <c r="I30" i="33"/>
  <c r="J30" i="33"/>
  <c r="K30" i="33"/>
  <c r="L30" i="33"/>
  <c r="M30" i="33"/>
  <c r="D30" i="33"/>
  <c r="E28" i="33"/>
  <c r="F28" i="33"/>
  <c r="G28" i="33"/>
  <c r="H28" i="33"/>
  <c r="I28" i="33"/>
  <c r="I36" i="33"/>
  <c r="J28" i="33"/>
  <c r="K28" i="33"/>
  <c r="L28" i="33"/>
  <c r="M28" i="33"/>
  <c r="M36" i="33"/>
  <c r="D28" i="33"/>
  <c r="N29" i="33"/>
  <c r="O29" i="33"/>
  <c r="N13" i="33"/>
  <c r="O13" i="33"/>
  <c r="N14" i="33"/>
  <c r="O14" i="33"/>
  <c r="N7" i="33"/>
  <c r="O7" i="33"/>
  <c r="N8" i="33"/>
  <c r="O8" i="33"/>
  <c r="N9" i="33"/>
  <c r="O9" i="33"/>
  <c r="N10" i="33"/>
  <c r="O10" i="33"/>
  <c r="N6" i="33"/>
  <c r="O6" i="33"/>
  <c r="N16" i="33"/>
  <c r="O16" i="33"/>
  <c r="N12" i="33"/>
  <c r="O12" i="33"/>
  <c r="O31" i="35"/>
  <c r="O23" i="36"/>
  <c r="L37" i="38"/>
  <c r="M37" i="38"/>
  <c r="O30" i="38"/>
  <c r="K36" i="33"/>
  <c r="O28" i="34"/>
  <c r="E36" i="33"/>
  <c r="F36" i="34"/>
  <c r="K36" i="34"/>
  <c r="N12" i="34"/>
  <c r="O12" i="34"/>
  <c r="F35" i="36"/>
  <c r="J35" i="36"/>
  <c r="N5" i="37"/>
  <c r="O5" i="37"/>
  <c r="D34" i="37"/>
  <c r="N20" i="39"/>
  <c r="O20" i="39"/>
  <c r="N25" i="39"/>
  <c r="O25" i="39"/>
  <c r="N14" i="39"/>
  <c r="O14" i="39"/>
  <c r="N11" i="39"/>
  <c r="O11" i="39"/>
  <c r="N5" i="39"/>
  <c r="O5" i="39"/>
  <c r="N27" i="39"/>
  <c r="O27" i="39"/>
  <c r="N23" i="38"/>
  <c r="O23" i="38"/>
  <c r="G37" i="38"/>
  <c r="D36" i="34"/>
  <c r="D36" i="35"/>
  <c r="N28" i="33"/>
  <c r="O28" i="33"/>
  <c r="G36" i="34"/>
  <c r="H35" i="36"/>
  <c r="N35" i="36"/>
  <c r="O35" i="36"/>
  <c r="L35" i="36"/>
  <c r="J34" i="37"/>
  <c r="N11" i="37"/>
  <c r="O11" i="37"/>
  <c r="G34" i="37"/>
  <c r="N34" i="37"/>
  <c r="O34" i="37"/>
  <c r="N24" i="37"/>
  <c r="O24" i="37"/>
  <c r="N28" i="37"/>
  <c r="O28" i="37"/>
  <c r="E37" i="38"/>
  <c r="L36" i="33"/>
  <c r="L36" i="35"/>
  <c r="K35" i="36"/>
  <c r="N30" i="37"/>
  <c r="O30" i="37"/>
  <c r="N11" i="38"/>
  <c r="O11" i="38"/>
  <c r="D37" i="38"/>
  <c r="K37" i="38"/>
  <c r="I37" i="38"/>
  <c r="G33" i="39"/>
  <c r="N33" i="39"/>
  <c r="O33" i="39"/>
  <c r="K33" i="39"/>
  <c r="N5" i="33"/>
  <c r="O5" i="33"/>
  <c r="F36" i="33"/>
  <c r="N15" i="33"/>
  <c r="O15" i="33"/>
  <c r="D36" i="33"/>
  <c r="N11" i="33"/>
  <c r="O11" i="33"/>
  <c r="F37" i="38"/>
  <c r="N5" i="36"/>
  <c r="O5" i="36"/>
  <c r="G36" i="33"/>
  <c r="L36" i="34"/>
  <c r="N5" i="35"/>
  <c r="O5" i="35"/>
  <c r="N29" i="35"/>
  <c r="O29" i="35"/>
  <c r="N27" i="36"/>
  <c r="O27" i="36"/>
  <c r="L34" i="37"/>
  <c r="N36" i="33"/>
  <c r="O36" i="33"/>
  <c r="N37" i="38"/>
  <c r="O37" i="38"/>
  <c r="N36" i="35"/>
  <c r="O36" i="35"/>
  <c r="N36" i="34"/>
  <c r="O36" i="34"/>
  <c r="N11" i="40"/>
  <c r="O11" i="40"/>
  <c r="N26" i="40"/>
  <c r="O26" i="40"/>
  <c r="N14" i="40"/>
  <c r="O14" i="40"/>
  <c r="N28" i="40"/>
  <c r="O28" i="40"/>
  <c r="N21" i="40"/>
  <c r="O21" i="40"/>
  <c r="N5" i="40"/>
  <c r="O5" i="40"/>
  <c r="N34" i="40"/>
  <c r="O34" i="40"/>
  <c r="N5" i="41"/>
  <c r="O5" i="41"/>
  <c r="N11" i="41"/>
  <c r="O11" i="41"/>
  <c r="N29" i="41"/>
  <c r="O29" i="41"/>
  <c r="N22" i="41"/>
  <c r="O22" i="41"/>
  <c r="N31" i="41"/>
  <c r="O31" i="41"/>
  <c r="N14" i="41"/>
  <c r="O14" i="41"/>
  <c r="N37" i="41"/>
  <c r="O37" i="41"/>
  <c r="J37" i="42"/>
  <c r="N21" i="42"/>
  <c r="O21" i="42"/>
  <c r="L37" i="42"/>
  <c r="M37" i="42"/>
  <c r="K37" i="42"/>
  <c r="N26" i="42"/>
  <c r="O26" i="42"/>
  <c r="F37" i="42"/>
  <c r="N14" i="42"/>
  <c r="O14" i="42"/>
  <c r="E37" i="42"/>
  <c r="G37" i="42"/>
  <c r="H37" i="42"/>
  <c r="N5" i="42"/>
  <c r="O5" i="42"/>
  <c r="N11" i="42"/>
  <c r="O11" i="42"/>
  <c r="N34" i="42"/>
  <c r="O34" i="42"/>
  <c r="N29" i="42"/>
  <c r="O29" i="42"/>
  <c r="I37" i="42"/>
  <c r="D37" i="42"/>
  <c r="N37" i="42"/>
  <c r="O37" i="42"/>
  <c r="M36" i="43"/>
  <c r="G36" i="43"/>
  <c r="L36" i="43"/>
  <c r="F36" i="43"/>
  <c r="N14" i="43"/>
  <c r="O14" i="43"/>
  <c r="N34" i="43"/>
  <c r="O34" i="43"/>
  <c r="J36" i="43"/>
  <c r="K36" i="43"/>
  <c r="N21" i="43"/>
  <c r="O21" i="43"/>
  <c r="E36" i="43"/>
  <c r="N11" i="43"/>
  <c r="O11" i="43"/>
  <c r="H36" i="43"/>
  <c r="N27" i="43"/>
  <c r="O27" i="43"/>
  <c r="N29" i="43"/>
  <c r="O29" i="43"/>
  <c r="I36" i="43"/>
  <c r="D36" i="43"/>
  <c r="N5" i="43"/>
  <c r="O5" i="43"/>
  <c r="N36" i="43"/>
  <c r="O36" i="43"/>
  <c r="K38" i="44"/>
  <c r="H38" i="44"/>
  <c r="G38" i="44"/>
  <c r="E38" i="44"/>
  <c r="J38" i="44"/>
  <c r="M38" i="44"/>
  <c r="N11" i="44"/>
  <c r="O11" i="44"/>
  <c r="N27" i="44"/>
  <c r="O27" i="44"/>
  <c r="L38" i="44"/>
  <c r="F38" i="44"/>
  <c r="N35" i="44"/>
  <c r="O35" i="44"/>
  <c r="N5" i="44"/>
  <c r="O5" i="44"/>
  <c r="N29" i="44"/>
  <c r="O29" i="44"/>
  <c r="N21" i="44"/>
  <c r="O21" i="44"/>
  <c r="D38" i="44"/>
  <c r="N14" i="44"/>
  <c r="O14" i="44"/>
  <c r="I38" i="44"/>
  <c r="N38" i="44"/>
  <c r="O38" i="44"/>
  <c r="N11" i="45"/>
  <c r="O11" i="45"/>
  <c r="N29" i="45"/>
  <c r="O29" i="45"/>
  <c r="N27" i="45"/>
  <c r="O27" i="45"/>
  <c r="N21" i="45"/>
  <c r="O21" i="45"/>
  <c r="N5" i="45"/>
  <c r="O5" i="45"/>
  <c r="N14" i="45"/>
  <c r="O14" i="45"/>
  <c r="N34" i="45"/>
  <c r="O34" i="45"/>
  <c r="O10" i="47"/>
  <c r="P10" i="47"/>
  <c r="O34" i="47"/>
  <c r="P34" i="47"/>
  <c r="J36" i="47"/>
  <c r="O28" i="47"/>
  <c r="P28" i="47"/>
  <c r="K36" i="47"/>
  <c r="O30" i="47"/>
  <c r="P30" i="47"/>
  <c r="L36" i="47"/>
  <c r="M36" i="47"/>
  <c r="N36" i="47"/>
  <c r="O22" i="47"/>
  <c r="P22" i="47"/>
  <c r="I36" i="47"/>
  <c r="H36" i="47"/>
  <c r="G36" i="47"/>
  <c r="O13" i="47"/>
  <c r="P13" i="47"/>
  <c r="F36" i="47"/>
  <c r="D36" i="47"/>
  <c r="E36" i="47"/>
  <c r="O5" i="47"/>
  <c r="P5" i="47"/>
  <c r="O36" i="47"/>
  <c r="P36" i="47"/>
</calcChain>
</file>

<file path=xl/sharedStrings.xml><?xml version="1.0" encoding="utf-8"?>
<sst xmlns="http://schemas.openxmlformats.org/spreadsheetml/2006/main" count="724" uniqueCount="128">
  <si>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</si>
  <si>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</si>
  <si>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</si>
  <si>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</si>
  <si>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</si>
  <si>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</si>
  <si>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</si>
  <si>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</si>
  <si>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</si>
  <si>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</si>
  <si>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</si>
  <si>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</si>
  <si>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</si>
  <si>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Telecommunications</t>
  </si>
  <si>
    <t>Permits, Fees, and Special Assessments</t>
  </si>
  <si>
    <t>Franchise Fee - Electricity</t>
  </si>
  <si>
    <t>Other Permits, Fees, and Special Assessments</t>
  </si>
  <si>
    <t>Federal Grant - General Government</t>
  </si>
  <si>
    <t>Federal Grant - Public Safety</t>
  </si>
  <si>
    <t>Intergovernmental Revenue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</si>
  <si>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</si>
  <si>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</si>
  <si>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</si>
  <si>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</si>
  <si>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</si>
  <si>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</si>
  <si>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</si>
  <si>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</si>
  <si>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</si>
  <si>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</si>
  <si>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</si>
  <si>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</si>
  <si>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</si>
  <si>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</si>
  <si>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Fire Protection</t>
  </si>
  <si>
    <t>Physical Environment - Water Utility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</si>
  <si>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</si>
  <si>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</si>
  <si>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</si>
  <si>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</si>
  <si>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Rents and Royalties</t>
  </si>
  <si>
    <t>Other Miscellaneous Revenues - Other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</si>
  <si>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</si>
  <si>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</si>
  <si>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</si>
  <si>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</si>
  <si>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</si>
  <si>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</si>
  <si>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</si>
  <si>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</si>
  <si>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Fanning Springs Revenues Reported by Account Code and Fund Type</t>
  </si>
  <si>
    <t>Local Fiscal Year Ended September 30, 2010</t>
  </si>
  <si>
    <t>Communications Services Taxes</t>
  </si>
  <si>
    <t>Local Business Tax</t>
  </si>
  <si>
    <t>Federal Grant - Physical Environment - Sewer / Wastewater</t>
  </si>
  <si>
    <t>General Gov't (Not Court-Related) - Administrative Service Fees</t>
  </si>
  <si>
    <t>Other Charges for Services</t>
  </si>
  <si>
    <t>Proprietary Non-Operating Sources - Capital Contributions from State Government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</si>
  <si>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</si>
  <si>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</si>
  <si>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</si>
  <si>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Physical Environment - Water Supply System</t>
  </si>
  <si>
    <t>General Gov't (Not Court-Related) - Recording Fees</t>
  </si>
  <si>
    <t>Contributions and Donations from Private Sources</t>
  </si>
  <si>
    <t>2011 Municipal Population:</t>
  </si>
  <si>
    <t>Local Fiscal Year Ended September 30, 2012</t>
  </si>
  <si>
    <t>State Shared Revenues - Transportation - Other Transportation</t>
  </si>
  <si>
    <t>Other Judgments, Fines, and Forfeits</t>
  </si>
  <si>
    <t>2012 Municipal Population:</t>
  </si>
  <si>
    <t>Local Fiscal Year Ended September 30, 2008</t>
  </si>
  <si>
    <t>Permits and Franchise Fees</t>
  </si>
  <si>
    <t>Other Permits and Fees</t>
  </si>
  <si>
    <t>Federal Grant - Economic Environment</t>
  </si>
  <si>
    <t>2008 Municipal Population:</t>
  </si>
  <si>
    <t>Local Fiscal Year Ended September 30, 2013</t>
  </si>
  <si>
    <t>First Local Option Fuel Tax (1 to 6 Cents)</t>
  </si>
  <si>
    <t>Communications Services Taxes (Chapter 202, F.S.)</t>
  </si>
  <si>
    <t>Impact Fees - Residential - Transportation</t>
  </si>
  <si>
    <t>Licenses</t>
  </si>
  <si>
    <t>Federal Grant - Other Federal Grants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</si>
  <si>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</si>
  <si>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</si>
  <si>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</si>
  <si>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</si>
  <si>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Public Safety - Other Public Safety Charges and Fees</t>
  </si>
  <si>
    <t>Physical Environment - Sewer / Wastewater Utility</t>
  </si>
  <si>
    <t>Non-Operating - Inter-Fund Group Transfers In</t>
  </si>
  <si>
    <t>Proprietary Non-Operating - Capital Contributions from Federal Government</t>
  </si>
  <si>
    <t>2013 Municipal Population:</t>
  </si>
  <si>
    <t>Local Fiscal Year Ended September 30, 2014</t>
  </si>
  <si>
    <t>Local Business Tax (Chapter 205, F.S.)</t>
  </si>
  <si>
    <t>State Shared Revenues - Public Safety - Other Public Safety</t>
  </si>
  <si>
    <t>Transportation - Other Transportation Charges</t>
  </si>
  <si>
    <t>Interest and Other Earnings - Net Increase (Decrease) in Fair Value of Investments</t>
  </si>
  <si>
    <t>2014 Municipal Population:</t>
  </si>
  <si>
    <t>Local Fiscal Year Ended September 30, 2015</t>
  </si>
  <si>
    <t>2015 Municipal Population:</t>
  </si>
  <si>
    <t>Local Fiscal Year Ended September 30, 2016</t>
  </si>
  <si>
    <t>State Grant - Physical Environment - Sewer / Wastewater</t>
  </si>
  <si>
    <t>Grants from Other Local Units - Physical Environment</t>
  </si>
  <si>
    <t>Physical Environment - Water / Sewer Combination Utility</t>
  </si>
  <si>
    <t>2016 Municipal Population:</t>
  </si>
  <si>
    <t>Local Fiscal Year Ended September 30, 2017</t>
  </si>
  <si>
    <t>Interest and Other Earnings - Gain (Loss) on Sale of Investments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</si>
  <si>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</si>
  <si>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</si>
  <si>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</si>
  <si>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</si>
  <si>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</si>
  <si>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</si>
  <si>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</si>
  <si>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</si>
  <si>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Utility Service Tax - Other</t>
  </si>
  <si>
    <t>Grants from Other Local Units - Transportation</t>
  </si>
  <si>
    <t>General Government - Recording Fees</t>
  </si>
  <si>
    <t>General Government - Internal Service Fund Fees and Charges</t>
  </si>
  <si>
    <t>Physical Environment - Garbage / Solid Waste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</si>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</sst>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43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118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44</v>
      </c>
      <c r="F4" s="34" t="s">
        <v>45</v>
      </c>
      <c r="G4" s="34" t="s">
        <v>46</v>
      </c>
      <c r="H4" s="34" t="s">
        <v>5</v>
      </c>
      <c r="I4" s="34" t="s">
        <v>6</v>
      </c>
      <c r="J4" s="35" t="s">
        <v>47</v>
      </c>
      <c r="K4" s="35" t="s">
        <v>7</v>
      </c>
      <c r="L4" s="35" t="s">
        <v>8</v>
      </c>
      <c r="M4" s="35" t="s">
        <v>119</v>
      </c>
      <c r="N4" s="35" t="s">
        <v>9</v>
      </c>
      <c r="O4" s="35" t="s">
        <v>120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121</v>
      </c>
      <c r="B5" s="26"/>
      <c r="C5" s="26"/>
      <c r="D5" s="27">
        <f t="shared" ref="D5:N5" si="0">SUM(D6:D9)</f>
        <v>409540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3" si="1">SUM(D5:N5)</f>
        <v>409540</v>
      </c>
      <c r="P5" s="33">
        <f t="shared" ref="P5:P36" si="2">(O5/P$38)</f>
        <v>336.23973727422003</v>
      </c>
      <c r="Q5" s="6"/>
    </row>
    <row r="6" spans="1:134">
      <c r="A6" s="12"/>
      <c r="B6" s="25">
        <v>311</v>
      </c>
      <c r="C6" s="20" t="s">
        <v>2</v>
      </c>
      <c r="D6" s="46">
        <v>216714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216714</v>
      </c>
      <c r="P6" s="47">
        <f t="shared" si="2"/>
        <v>177.92610837438423</v>
      </c>
      <c r="Q6" s="9"/>
    </row>
    <row r="7" spans="1:134">
      <c r="A7" s="12"/>
      <c r="B7" s="25">
        <v>312.41000000000003</v>
      </c>
      <c r="C7" s="20" t="s">
        <v>122</v>
      </c>
      <c r="D7" s="46">
        <v>21445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21445</v>
      </c>
      <c r="P7" s="47">
        <f t="shared" si="2"/>
        <v>17.60673234811166</v>
      </c>
      <c r="Q7" s="9"/>
    </row>
    <row r="8" spans="1:134">
      <c r="A8" s="12"/>
      <c r="B8" s="25">
        <v>314.10000000000002</v>
      </c>
      <c r="C8" s="20" t="s">
        <v>12</v>
      </c>
      <c r="D8" s="46">
        <v>81303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81303</v>
      </c>
      <c r="P8" s="47">
        <f t="shared" si="2"/>
        <v>66.751231527093594</v>
      </c>
      <c r="Q8" s="9"/>
    </row>
    <row r="9" spans="1:134">
      <c r="A9" s="12"/>
      <c r="B9" s="25">
        <v>314.89999999999998</v>
      </c>
      <c r="C9" s="20" t="s">
        <v>112</v>
      </c>
      <c r="D9" s="46">
        <v>90078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90078</v>
      </c>
      <c r="P9" s="47">
        <f t="shared" si="2"/>
        <v>73.955665024630548</v>
      </c>
      <c r="Q9" s="9"/>
    </row>
    <row r="10" spans="1:134" ht="15.75">
      <c r="A10" s="29" t="s">
        <v>14</v>
      </c>
      <c r="B10" s="30"/>
      <c r="C10" s="31"/>
      <c r="D10" s="32">
        <f t="shared" ref="D10:N10" si="3">SUM(D11:D12)</f>
        <v>14638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44">
        <f t="shared" si="1"/>
        <v>14638</v>
      </c>
      <c r="P10" s="45">
        <f t="shared" si="2"/>
        <v>12.018062397372741</v>
      </c>
      <c r="Q10" s="10"/>
    </row>
    <row r="11" spans="1:134">
      <c r="A11" s="12"/>
      <c r="B11" s="25">
        <v>322</v>
      </c>
      <c r="C11" s="20" t="s">
        <v>123</v>
      </c>
      <c r="D11" s="46">
        <v>13573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13573</v>
      </c>
      <c r="P11" s="47">
        <f t="shared" si="2"/>
        <v>11.14367816091954</v>
      </c>
      <c r="Q11" s="9"/>
    </row>
    <row r="12" spans="1:134">
      <c r="A12" s="12"/>
      <c r="B12" s="25">
        <v>322.89999999999998</v>
      </c>
      <c r="C12" s="20" t="s">
        <v>124</v>
      </c>
      <c r="D12" s="46">
        <v>1065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1065</v>
      </c>
      <c r="P12" s="47">
        <f t="shared" si="2"/>
        <v>0.87438423645320196</v>
      </c>
      <c r="Q12" s="9"/>
    </row>
    <row r="13" spans="1:134" ht="15.75">
      <c r="A13" s="29" t="s">
        <v>125</v>
      </c>
      <c r="B13" s="30"/>
      <c r="C13" s="31"/>
      <c r="D13" s="32">
        <f t="shared" ref="D13:N13" si="4">SUM(D14:D21)</f>
        <v>467206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964147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32">
        <f t="shared" si="4"/>
        <v>0</v>
      </c>
      <c r="O13" s="44">
        <f t="shared" si="1"/>
        <v>1431353</v>
      </c>
      <c r="P13" s="45">
        <f t="shared" si="2"/>
        <v>1175.1666666666667</v>
      </c>
      <c r="Q13" s="10"/>
    </row>
    <row r="14" spans="1:134">
      <c r="A14" s="12"/>
      <c r="B14" s="25">
        <v>331.35</v>
      </c>
      <c r="C14" s="20" t="s">
        <v>54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800000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5">SUM(D14:N14)</f>
        <v>800000</v>
      </c>
      <c r="P14" s="47">
        <f t="shared" si="2"/>
        <v>656.81444991789817</v>
      </c>
      <c r="Q14" s="9"/>
    </row>
    <row r="15" spans="1:134">
      <c r="A15" s="12"/>
      <c r="B15" s="25">
        <v>334.35</v>
      </c>
      <c r="C15" s="20" t="s">
        <v>98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164147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5"/>
        <v>164147</v>
      </c>
      <c r="P15" s="47">
        <f t="shared" si="2"/>
        <v>134.76765188834153</v>
      </c>
      <c r="Q15" s="9"/>
    </row>
    <row r="16" spans="1:134">
      <c r="A16" s="12"/>
      <c r="B16" s="25">
        <v>334.7</v>
      </c>
      <c r="C16" s="20" t="s">
        <v>20</v>
      </c>
      <c r="D16" s="46">
        <v>385545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5"/>
        <v>385545</v>
      </c>
      <c r="P16" s="47">
        <f t="shared" si="2"/>
        <v>316.53940886699507</v>
      </c>
      <c r="Q16" s="9"/>
    </row>
    <row r="17" spans="1:17">
      <c r="A17" s="12"/>
      <c r="B17" s="25">
        <v>335.125</v>
      </c>
      <c r="C17" s="20" t="s">
        <v>126</v>
      </c>
      <c r="D17" s="46">
        <v>27912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5"/>
        <v>27912</v>
      </c>
      <c r="P17" s="47">
        <f t="shared" si="2"/>
        <v>22.91625615763547</v>
      </c>
      <c r="Q17" s="9"/>
    </row>
    <row r="18" spans="1:17">
      <c r="A18" s="12"/>
      <c r="B18" s="25">
        <v>335.14</v>
      </c>
      <c r="C18" s="20" t="s">
        <v>81</v>
      </c>
      <c r="D18" s="46">
        <v>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5"/>
        <v>93</v>
      </c>
      <c r="P18" s="47">
        <f t="shared" si="2"/>
        <v>7.6354679802955669E-2</v>
      </c>
      <c r="Q18" s="9"/>
    </row>
    <row r="19" spans="1:17">
      <c r="A19" s="12"/>
      <c r="B19" s="25">
        <v>335.15</v>
      </c>
      <c r="C19" s="20" t="s">
        <v>82</v>
      </c>
      <c r="D19" s="46">
        <v>945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945</v>
      </c>
      <c r="P19" s="47">
        <f t="shared" si="2"/>
        <v>0.77586206896551724</v>
      </c>
      <c r="Q19" s="9"/>
    </row>
    <row r="20" spans="1:17">
      <c r="A20" s="12"/>
      <c r="B20" s="25">
        <v>335.18</v>
      </c>
      <c r="C20" s="20" t="s">
        <v>127</v>
      </c>
      <c r="D20" s="46">
        <v>41367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41367</v>
      </c>
      <c r="P20" s="47">
        <f t="shared" si="2"/>
        <v>33.963054187192121</v>
      </c>
      <c r="Q20" s="9"/>
    </row>
    <row r="21" spans="1:17">
      <c r="A21" s="12"/>
      <c r="B21" s="25">
        <v>337.4</v>
      </c>
      <c r="C21" s="20" t="s">
        <v>113</v>
      </c>
      <c r="D21" s="46">
        <v>11344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36" si="6">SUM(D21:N21)</f>
        <v>11344</v>
      </c>
      <c r="P21" s="47">
        <f t="shared" si="2"/>
        <v>9.3136288998357966</v>
      </c>
      <c r="Q21" s="9"/>
    </row>
    <row r="22" spans="1:17" ht="15.75">
      <c r="A22" s="29" t="s">
        <v>30</v>
      </c>
      <c r="B22" s="30"/>
      <c r="C22" s="31"/>
      <c r="D22" s="32">
        <f t="shared" ref="D22:N22" si="7">SUM(D23:D27)</f>
        <v>122642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569332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7"/>
        <v>0</v>
      </c>
      <c r="O22" s="32">
        <f t="shared" si="6"/>
        <v>691974</v>
      </c>
      <c r="P22" s="45">
        <f t="shared" si="2"/>
        <v>568.1231527093596</v>
      </c>
      <c r="Q22" s="10"/>
    </row>
    <row r="23" spans="1:17">
      <c r="A23" s="12"/>
      <c r="B23" s="25">
        <v>341.1</v>
      </c>
      <c r="C23" s="20" t="s">
        <v>114</v>
      </c>
      <c r="D23" s="46">
        <v>359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359</v>
      </c>
      <c r="P23" s="47">
        <f t="shared" si="2"/>
        <v>0.29474548440065679</v>
      </c>
      <c r="Q23" s="9"/>
    </row>
    <row r="24" spans="1:17">
      <c r="A24" s="12"/>
      <c r="B24" s="25">
        <v>341.2</v>
      </c>
      <c r="C24" s="20" t="s">
        <v>115</v>
      </c>
      <c r="D24" s="46">
        <v>1400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1400</v>
      </c>
      <c r="P24" s="47">
        <f t="shared" si="2"/>
        <v>1.1494252873563218</v>
      </c>
      <c r="Q24" s="9"/>
    </row>
    <row r="25" spans="1:17">
      <c r="A25" s="12"/>
      <c r="B25" s="25">
        <v>342.2</v>
      </c>
      <c r="C25" s="20" t="s">
        <v>34</v>
      </c>
      <c r="D25" s="46">
        <v>120883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120883</v>
      </c>
      <c r="P25" s="47">
        <f t="shared" si="2"/>
        <v>99.247126436781613</v>
      </c>
      <c r="Q25" s="9"/>
    </row>
    <row r="26" spans="1:17">
      <c r="A26" s="12"/>
      <c r="B26" s="25">
        <v>343.3</v>
      </c>
      <c r="C26" s="20" t="s">
        <v>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309638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309638</v>
      </c>
      <c r="P26" s="47">
        <f t="shared" si="2"/>
        <v>254.2183908045977</v>
      </c>
      <c r="Q26" s="9"/>
    </row>
    <row r="27" spans="1:17">
      <c r="A27" s="12"/>
      <c r="B27" s="25">
        <v>343.4</v>
      </c>
      <c r="C27" s="20" t="s">
        <v>116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259694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259694</v>
      </c>
      <c r="P27" s="47">
        <f t="shared" si="2"/>
        <v>213.21346469622333</v>
      </c>
      <c r="Q27" s="9"/>
    </row>
    <row r="28" spans="1:17" ht="15.75">
      <c r="A28" s="29" t="s">
        <v>31</v>
      </c>
      <c r="B28" s="30"/>
      <c r="C28" s="31"/>
      <c r="D28" s="32">
        <f t="shared" ref="D28:N28" si="8">SUM(D29:D29)</f>
        <v>2526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8"/>
        <v>0</v>
      </c>
      <c r="O28" s="32">
        <f t="shared" si="6"/>
        <v>2526</v>
      </c>
      <c r="P28" s="45">
        <f t="shared" si="2"/>
        <v>2.0738916256157633</v>
      </c>
      <c r="Q28" s="10"/>
    </row>
    <row r="29" spans="1:17">
      <c r="A29" s="13"/>
      <c r="B29" s="39">
        <v>351.1</v>
      </c>
      <c r="C29" s="21" t="s">
        <v>38</v>
      </c>
      <c r="D29" s="46">
        <v>2526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2526</v>
      </c>
      <c r="P29" s="47">
        <f t="shared" si="2"/>
        <v>2.0738916256157633</v>
      </c>
      <c r="Q29" s="9"/>
    </row>
    <row r="30" spans="1:17" ht="15.75">
      <c r="A30" s="29" t="s">
        <v>3</v>
      </c>
      <c r="B30" s="30"/>
      <c r="C30" s="31"/>
      <c r="D30" s="32">
        <f t="shared" ref="D30:N30" si="9">SUM(D31:D33)</f>
        <v>13190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779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9"/>
        <v>0</v>
      </c>
      <c r="O30" s="32">
        <f t="shared" si="6"/>
        <v>13969</v>
      </c>
      <c r="P30" s="45">
        <f t="shared" si="2"/>
        <v>11.4688013136289</v>
      </c>
      <c r="Q30" s="10"/>
    </row>
    <row r="31" spans="1:17">
      <c r="A31" s="12"/>
      <c r="B31" s="25">
        <v>361.1</v>
      </c>
      <c r="C31" s="20" t="s">
        <v>39</v>
      </c>
      <c r="D31" s="46">
        <v>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54</v>
      </c>
      <c r="P31" s="47">
        <f t="shared" si="2"/>
        <v>4.4334975369458129E-2</v>
      </c>
      <c r="Q31" s="9"/>
    </row>
    <row r="32" spans="1:17">
      <c r="A32" s="12"/>
      <c r="B32" s="25">
        <v>362</v>
      </c>
      <c r="C32" s="20" t="s">
        <v>40</v>
      </c>
      <c r="D32" s="46">
        <v>1950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1950</v>
      </c>
      <c r="P32" s="47">
        <f t="shared" si="2"/>
        <v>1.6009852216748768</v>
      </c>
      <c r="Q32" s="9"/>
    </row>
    <row r="33" spans="1:120">
      <c r="A33" s="12"/>
      <c r="B33" s="25">
        <v>369.9</v>
      </c>
      <c r="C33" s="20" t="s">
        <v>41</v>
      </c>
      <c r="D33" s="46">
        <v>11186</v>
      </c>
      <c r="E33" s="46">
        <v>0</v>
      </c>
      <c r="F33" s="46">
        <v>0</v>
      </c>
      <c r="G33" s="46">
        <v>0</v>
      </c>
      <c r="H33" s="46">
        <v>0</v>
      </c>
      <c r="I33" s="46">
        <v>779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11965</v>
      </c>
      <c r="P33" s="47">
        <f t="shared" si="2"/>
        <v>9.8234811165845652</v>
      </c>
      <c r="Q33" s="9"/>
    </row>
    <row r="34" spans="1:120" ht="15.75">
      <c r="A34" s="29" t="s">
        <v>32</v>
      </c>
      <c r="B34" s="30"/>
      <c r="C34" s="31"/>
      <c r="D34" s="32">
        <f t="shared" ref="D34:N34" si="10">SUM(D35:D35)</f>
        <v>20000</v>
      </c>
      <c r="E34" s="32">
        <f t="shared" si="10"/>
        <v>0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0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10"/>
        <v>0</v>
      </c>
      <c r="O34" s="32">
        <f t="shared" si="6"/>
        <v>20000</v>
      </c>
      <c r="P34" s="45">
        <f t="shared" si="2"/>
        <v>16.420361247947454</v>
      </c>
      <c r="Q34" s="9"/>
    </row>
    <row r="35" spans="1:120" ht="15.75" thickBot="1">
      <c r="A35" s="12"/>
      <c r="B35" s="25">
        <v>381</v>
      </c>
      <c r="C35" s="20" t="s">
        <v>86</v>
      </c>
      <c r="D35" s="46">
        <v>20000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20000</v>
      </c>
      <c r="P35" s="47">
        <f t="shared" si="2"/>
        <v>16.420361247947454</v>
      </c>
      <c r="Q35" s="9"/>
    </row>
    <row r="36" spans="1:120" ht="16.5" thickBot="1">
      <c r="A36" s="14" t="s">
        <v>36</v>
      </c>
      <c r="B36" s="23"/>
      <c r="C36" s="22"/>
      <c r="D36" s="15">
        <f t="shared" ref="D36:N36" si="11">SUM(D5,D10,D13,D22,D28,D30,D34)</f>
        <v>1049742</v>
      </c>
      <c r="E36" s="15">
        <f t="shared" si="11"/>
        <v>0</v>
      </c>
      <c r="F36" s="15">
        <f t="shared" si="11"/>
        <v>0</v>
      </c>
      <c r="G36" s="15">
        <f t="shared" si="11"/>
        <v>0</v>
      </c>
      <c r="H36" s="15">
        <f t="shared" si="11"/>
        <v>0</v>
      </c>
      <c r="I36" s="15">
        <f t="shared" si="11"/>
        <v>1534258</v>
      </c>
      <c r="J36" s="15">
        <f t="shared" si="11"/>
        <v>0</v>
      </c>
      <c r="K36" s="15">
        <f t="shared" si="11"/>
        <v>0</v>
      </c>
      <c r="L36" s="15">
        <f t="shared" si="11"/>
        <v>0</v>
      </c>
      <c r="M36" s="15">
        <f t="shared" si="11"/>
        <v>0</v>
      </c>
      <c r="N36" s="15">
        <f t="shared" si="11"/>
        <v>0</v>
      </c>
      <c r="O36" s="15">
        <f t="shared" si="6"/>
        <v>2584000</v>
      </c>
      <c r="P36" s="38">
        <f t="shared" si="2"/>
        <v>2121.5106732348113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20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8" t="s">
        <v>117</v>
      </c>
      <c r="N38" s="48"/>
      <c r="O38" s="48"/>
      <c r="P38" s="43">
        <v>1218</v>
      </c>
    </row>
    <row r="39" spans="1:120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/>
    </row>
    <row r="40" spans="1:120" ht="15.75" customHeight="1" thickBot="1">
      <c r="A40" s="52" t="s">
        <v>59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44</v>
      </c>
      <c r="F4" s="34" t="s">
        <v>45</v>
      </c>
      <c r="G4" s="34" t="s">
        <v>46</v>
      </c>
      <c r="H4" s="34" t="s">
        <v>5</v>
      </c>
      <c r="I4" s="34" t="s">
        <v>6</v>
      </c>
      <c r="J4" s="35" t="s">
        <v>47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241726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5" si="1">SUM(D5:M5)</f>
        <v>241726</v>
      </c>
      <c r="O5" s="33">
        <f t="shared" ref="O5:O35" si="2">(N5/O$37)</f>
        <v>323.1631016042781</v>
      </c>
      <c r="P5" s="6"/>
    </row>
    <row r="6" spans="1:133">
      <c r="A6" s="12"/>
      <c r="B6" s="25">
        <v>311</v>
      </c>
      <c r="C6" s="20" t="s">
        <v>2</v>
      </c>
      <c r="D6" s="46">
        <v>113682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113682</v>
      </c>
      <c r="O6" s="47">
        <f t="shared" si="2"/>
        <v>151.98128342245988</v>
      </c>
      <c r="P6" s="9"/>
    </row>
    <row r="7" spans="1:133">
      <c r="A7" s="12"/>
      <c r="B7" s="25">
        <v>312.10000000000002</v>
      </c>
      <c r="C7" s="20" t="s">
        <v>10</v>
      </c>
      <c r="D7" s="46">
        <v>11065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11065</v>
      </c>
      <c r="O7" s="47">
        <f t="shared" si="2"/>
        <v>14.792780748663102</v>
      </c>
      <c r="P7" s="9"/>
    </row>
    <row r="8" spans="1:133">
      <c r="A8" s="12"/>
      <c r="B8" s="25">
        <v>312.60000000000002</v>
      </c>
      <c r="C8" s="20" t="s">
        <v>11</v>
      </c>
      <c r="D8" s="46">
        <v>42703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42703</v>
      </c>
      <c r="O8" s="47">
        <f t="shared" si="2"/>
        <v>57.089572192513366</v>
      </c>
      <c r="P8" s="9"/>
    </row>
    <row r="9" spans="1:133">
      <c r="A9" s="12"/>
      <c r="B9" s="25">
        <v>314.10000000000002</v>
      </c>
      <c r="C9" s="20" t="s">
        <v>12</v>
      </c>
      <c r="D9" s="46">
        <v>50702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50702</v>
      </c>
      <c r="O9" s="47">
        <f t="shared" si="2"/>
        <v>67.783422459893046</v>
      </c>
      <c r="P9" s="9"/>
    </row>
    <row r="10" spans="1:133">
      <c r="A10" s="12"/>
      <c r="B10" s="25">
        <v>315</v>
      </c>
      <c r="C10" s="20" t="s">
        <v>52</v>
      </c>
      <c r="D10" s="46">
        <v>22327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22327</v>
      </c>
      <c r="O10" s="47">
        <f t="shared" si="2"/>
        <v>29.848930481283421</v>
      </c>
      <c r="P10" s="9"/>
    </row>
    <row r="11" spans="1:133">
      <c r="A11" s="12"/>
      <c r="B11" s="25">
        <v>316</v>
      </c>
      <c r="C11" s="20" t="s">
        <v>53</v>
      </c>
      <c r="D11" s="46">
        <v>1247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1247</v>
      </c>
      <c r="O11" s="47">
        <f t="shared" si="2"/>
        <v>1.6671122994652405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SUM(D13:D15)</f>
        <v>74268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74268</v>
      </c>
      <c r="O12" s="45">
        <f t="shared" si="2"/>
        <v>99.288770053475929</v>
      </c>
      <c r="P12" s="10"/>
    </row>
    <row r="13" spans="1:133">
      <c r="A13" s="12"/>
      <c r="B13" s="25">
        <v>322</v>
      </c>
      <c r="C13" s="20" t="s">
        <v>0</v>
      </c>
      <c r="D13" s="46">
        <v>21260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21260</v>
      </c>
      <c r="O13" s="47">
        <f t="shared" si="2"/>
        <v>28.422459893048128</v>
      </c>
      <c r="P13" s="9"/>
    </row>
    <row r="14" spans="1:133">
      <c r="A14" s="12"/>
      <c r="B14" s="25">
        <v>323.10000000000002</v>
      </c>
      <c r="C14" s="20" t="s">
        <v>15</v>
      </c>
      <c r="D14" s="46">
        <v>51665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51665</v>
      </c>
      <c r="O14" s="47">
        <f t="shared" si="2"/>
        <v>69.070855614973269</v>
      </c>
      <c r="P14" s="9"/>
    </row>
    <row r="15" spans="1:133">
      <c r="A15" s="12"/>
      <c r="B15" s="25">
        <v>329</v>
      </c>
      <c r="C15" s="20" t="s">
        <v>16</v>
      </c>
      <c r="D15" s="46">
        <v>1343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1343</v>
      </c>
      <c r="O15" s="47">
        <f t="shared" si="2"/>
        <v>1.7954545454545454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SUM(D17:D22)</f>
        <v>46198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439061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485259</v>
      </c>
      <c r="O16" s="45">
        <f t="shared" si="2"/>
        <v>648.74197860962568</v>
      </c>
      <c r="P16" s="10"/>
    </row>
    <row r="17" spans="1:16">
      <c r="A17" s="12"/>
      <c r="B17" s="25">
        <v>331.35</v>
      </c>
      <c r="C17" s="20" t="s">
        <v>54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439061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439061</v>
      </c>
      <c r="O17" s="47">
        <f t="shared" si="2"/>
        <v>586.97994652406419</v>
      </c>
      <c r="P17" s="9"/>
    </row>
    <row r="18" spans="1:16">
      <c r="A18" s="12"/>
      <c r="B18" s="25">
        <v>335.12</v>
      </c>
      <c r="C18" s="20" t="s">
        <v>21</v>
      </c>
      <c r="D18" s="46">
        <v>17016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17016</v>
      </c>
      <c r="O18" s="47">
        <f t="shared" si="2"/>
        <v>22.748663101604279</v>
      </c>
      <c r="P18" s="9"/>
    </row>
    <row r="19" spans="1:16">
      <c r="A19" s="12"/>
      <c r="B19" s="25">
        <v>335.14</v>
      </c>
      <c r="C19" s="20" t="s">
        <v>22</v>
      </c>
      <c r="D19" s="46">
        <v>200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200</v>
      </c>
      <c r="O19" s="47">
        <f t="shared" si="2"/>
        <v>0.26737967914438504</v>
      </c>
      <c r="P19" s="9"/>
    </row>
    <row r="20" spans="1:16">
      <c r="A20" s="12"/>
      <c r="B20" s="25">
        <v>335.15</v>
      </c>
      <c r="C20" s="20" t="s">
        <v>23</v>
      </c>
      <c r="D20" s="46">
        <v>945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945</v>
      </c>
      <c r="O20" s="47">
        <f t="shared" si="2"/>
        <v>1.2633689839572193</v>
      </c>
      <c r="P20" s="9"/>
    </row>
    <row r="21" spans="1:16">
      <c r="A21" s="12"/>
      <c r="B21" s="25">
        <v>335.18</v>
      </c>
      <c r="C21" s="20" t="s">
        <v>24</v>
      </c>
      <c r="D21" s="46">
        <v>20639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20639</v>
      </c>
      <c r="O21" s="47">
        <f t="shared" si="2"/>
        <v>27.592245989304814</v>
      </c>
      <c r="P21" s="9"/>
    </row>
    <row r="22" spans="1:16">
      <c r="A22" s="12"/>
      <c r="B22" s="25">
        <v>335.49</v>
      </c>
      <c r="C22" s="20" t="s">
        <v>66</v>
      </c>
      <c r="D22" s="46">
        <v>7398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7398</v>
      </c>
      <c r="O22" s="47">
        <f t="shared" si="2"/>
        <v>9.8903743315508024</v>
      </c>
      <c r="P22" s="9"/>
    </row>
    <row r="23" spans="1:16" ht="15.75">
      <c r="A23" s="29" t="s">
        <v>30</v>
      </c>
      <c r="B23" s="30"/>
      <c r="C23" s="31"/>
      <c r="D23" s="32">
        <f t="shared" ref="D23:M23" si="5">SUM(D24:D26)</f>
        <v>101991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176268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278259</v>
      </c>
      <c r="O23" s="45">
        <f t="shared" si="2"/>
        <v>372.00401069518716</v>
      </c>
      <c r="P23" s="10"/>
    </row>
    <row r="24" spans="1:16">
      <c r="A24" s="12"/>
      <c r="B24" s="25">
        <v>342.2</v>
      </c>
      <c r="C24" s="20" t="s">
        <v>34</v>
      </c>
      <c r="D24" s="46">
        <v>101386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101386</v>
      </c>
      <c r="O24" s="47">
        <f t="shared" si="2"/>
        <v>135.54278074866309</v>
      </c>
      <c r="P24" s="9"/>
    </row>
    <row r="25" spans="1:16">
      <c r="A25" s="12"/>
      <c r="B25" s="25">
        <v>343.3</v>
      </c>
      <c r="C25" s="20" t="s">
        <v>35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176268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176268</v>
      </c>
      <c r="O25" s="47">
        <f t="shared" si="2"/>
        <v>235.6524064171123</v>
      </c>
      <c r="P25" s="9"/>
    </row>
    <row r="26" spans="1:16">
      <c r="A26" s="12"/>
      <c r="B26" s="25">
        <v>349</v>
      </c>
      <c r="C26" s="20" t="s">
        <v>56</v>
      </c>
      <c r="D26" s="46">
        <v>605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605</v>
      </c>
      <c r="O26" s="47">
        <f t="shared" si="2"/>
        <v>0.80882352941176472</v>
      </c>
      <c r="P26" s="9"/>
    </row>
    <row r="27" spans="1:16" ht="15.75">
      <c r="A27" s="29" t="s">
        <v>31</v>
      </c>
      <c r="B27" s="30"/>
      <c r="C27" s="31"/>
      <c r="D27" s="32">
        <f t="shared" ref="D27:M27" si="6">SUM(D28:D29)</f>
        <v>559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559</v>
      </c>
      <c r="O27" s="45">
        <f t="shared" si="2"/>
        <v>0.74732620320855614</v>
      </c>
      <c r="P27" s="10"/>
    </row>
    <row r="28" spans="1:16">
      <c r="A28" s="13"/>
      <c r="B28" s="39">
        <v>351.1</v>
      </c>
      <c r="C28" s="21" t="s">
        <v>38</v>
      </c>
      <c r="D28" s="46">
        <v>489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489</v>
      </c>
      <c r="O28" s="47">
        <f t="shared" si="2"/>
        <v>0.65374331550802134</v>
      </c>
      <c r="P28" s="9"/>
    </row>
    <row r="29" spans="1:16">
      <c r="A29" s="13"/>
      <c r="B29" s="39">
        <v>359</v>
      </c>
      <c r="C29" s="21" t="s">
        <v>67</v>
      </c>
      <c r="D29" s="46">
        <v>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70</v>
      </c>
      <c r="O29" s="47">
        <f t="shared" si="2"/>
        <v>9.3582887700534759E-2</v>
      </c>
      <c r="P29" s="9"/>
    </row>
    <row r="30" spans="1:16" ht="15.75">
      <c r="A30" s="29" t="s">
        <v>3</v>
      </c>
      <c r="B30" s="30"/>
      <c r="C30" s="31"/>
      <c r="D30" s="32">
        <f t="shared" ref="D30:M30" si="7">SUM(D31:D34)</f>
        <v>16485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3824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20309</v>
      </c>
      <c r="O30" s="45">
        <f t="shared" si="2"/>
        <v>27.151069518716579</v>
      </c>
      <c r="P30" s="10"/>
    </row>
    <row r="31" spans="1:16">
      <c r="A31" s="12"/>
      <c r="B31" s="25">
        <v>361.1</v>
      </c>
      <c r="C31" s="20" t="s">
        <v>39</v>
      </c>
      <c r="D31" s="46">
        <v>1420</v>
      </c>
      <c r="E31" s="46">
        <v>0</v>
      </c>
      <c r="F31" s="46">
        <v>0</v>
      </c>
      <c r="G31" s="46">
        <v>0</v>
      </c>
      <c r="H31" s="46">
        <v>0</v>
      </c>
      <c r="I31" s="46">
        <v>181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1601</v>
      </c>
      <c r="O31" s="47">
        <f t="shared" si="2"/>
        <v>2.1403743315508019</v>
      </c>
      <c r="P31" s="9"/>
    </row>
    <row r="32" spans="1:16">
      <c r="A32" s="12"/>
      <c r="B32" s="25">
        <v>362</v>
      </c>
      <c r="C32" s="20" t="s">
        <v>40</v>
      </c>
      <c r="D32" s="46">
        <v>5960</v>
      </c>
      <c r="E32" s="46">
        <v>0</v>
      </c>
      <c r="F32" s="46">
        <v>0</v>
      </c>
      <c r="G32" s="46">
        <v>0</v>
      </c>
      <c r="H32" s="46">
        <v>0</v>
      </c>
      <c r="I32" s="46">
        <v>3500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9460</v>
      </c>
      <c r="O32" s="47">
        <f t="shared" si="2"/>
        <v>12.647058823529411</v>
      </c>
      <c r="P32" s="9"/>
    </row>
    <row r="33" spans="1:119">
      <c r="A33" s="12"/>
      <c r="B33" s="25">
        <v>366</v>
      </c>
      <c r="C33" s="20" t="s">
        <v>63</v>
      </c>
      <c r="D33" s="46">
        <v>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95</v>
      </c>
      <c r="O33" s="47">
        <f t="shared" si="2"/>
        <v>0.1270053475935829</v>
      </c>
      <c r="P33" s="9"/>
    </row>
    <row r="34" spans="1:119" ht="15.75" thickBot="1">
      <c r="A34" s="12"/>
      <c r="B34" s="25">
        <v>369.9</v>
      </c>
      <c r="C34" s="20" t="s">
        <v>41</v>
      </c>
      <c r="D34" s="46">
        <v>9010</v>
      </c>
      <c r="E34" s="46">
        <v>0</v>
      </c>
      <c r="F34" s="46">
        <v>0</v>
      </c>
      <c r="G34" s="46">
        <v>0</v>
      </c>
      <c r="H34" s="46">
        <v>0</v>
      </c>
      <c r="I34" s="46">
        <v>143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9153</v>
      </c>
      <c r="O34" s="47">
        <f t="shared" si="2"/>
        <v>12.23663101604278</v>
      </c>
      <c r="P34" s="9"/>
    </row>
    <row r="35" spans="1:119" ht="16.5" thickBot="1">
      <c r="A35" s="14" t="s">
        <v>36</v>
      </c>
      <c r="B35" s="23"/>
      <c r="C35" s="22"/>
      <c r="D35" s="15">
        <f>SUM(D5,D12,D16,D23,D27,D30)</f>
        <v>481227</v>
      </c>
      <c r="E35" s="15">
        <f t="shared" ref="E35:M35" si="8">SUM(E5,E12,E16,E23,E27,E30)</f>
        <v>0</v>
      </c>
      <c r="F35" s="15">
        <f t="shared" si="8"/>
        <v>0</v>
      </c>
      <c r="G35" s="15">
        <f t="shared" si="8"/>
        <v>0</v>
      </c>
      <c r="H35" s="15">
        <f t="shared" si="8"/>
        <v>0</v>
      </c>
      <c r="I35" s="15">
        <f t="shared" si="8"/>
        <v>619153</v>
      </c>
      <c r="J35" s="15">
        <f t="shared" si="8"/>
        <v>0</v>
      </c>
      <c r="K35" s="15">
        <f t="shared" si="8"/>
        <v>0</v>
      </c>
      <c r="L35" s="15">
        <f t="shared" si="8"/>
        <v>0</v>
      </c>
      <c r="M35" s="15">
        <f t="shared" si="8"/>
        <v>0</v>
      </c>
      <c r="N35" s="15">
        <f t="shared" si="1"/>
        <v>1100380</v>
      </c>
      <c r="O35" s="38">
        <f t="shared" si="2"/>
        <v>1471.0962566844919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68</v>
      </c>
      <c r="M37" s="48"/>
      <c r="N37" s="48"/>
      <c r="O37" s="43">
        <v>748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44</v>
      </c>
      <c r="F4" s="34" t="s">
        <v>45</v>
      </c>
      <c r="G4" s="34" t="s">
        <v>46</v>
      </c>
      <c r="H4" s="34" t="s">
        <v>5</v>
      </c>
      <c r="I4" s="34" t="s">
        <v>6</v>
      </c>
      <c r="J4" s="35" t="s">
        <v>47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219889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6" si="1">SUM(D5:M5)</f>
        <v>219889</v>
      </c>
      <c r="O5" s="33">
        <f t="shared" ref="O5:O36" si="2">(N5/O$38)</f>
        <v>291.62997347480103</v>
      </c>
      <c r="P5" s="6"/>
    </row>
    <row r="6" spans="1:133">
      <c r="A6" s="12"/>
      <c r="B6" s="25">
        <v>311</v>
      </c>
      <c r="C6" s="20" t="s">
        <v>2</v>
      </c>
      <c r="D6" s="46">
        <v>81189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81189</v>
      </c>
      <c r="O6" s="47">
        <f t="shared" si="2"/>
        <v>107.67771883289124</v>
      </c>
      <c r="P6" s="9"/>
    </row>
    <row r="7" spans="1:133">
      <c r="A7" s="12"/>
      <c r="B7" s="25">
        <v>312.10000000000002</v>
      </c>
      <c r="C7" s="20" t="s">
        <v>10</v>
      </c>
      <c r="D7" s="46">
        <v>11724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11724</v>
      </c>
      <c r="O7" s="47">
        <f t="shared" si="2"/>
        <v>15.549071618037136</v>
      </c>
      <c r="P7" s="9"/>
    </row>
    <row r="8" spans="1:133">
      <c r="A8" s="12"/>
      <c r="B8" s="25">
        <v>312.60000000000002</v>
      </c>
      <c r="C8" s="20" t="s">
        <v>11</v>
      </c>
      <c r="D8" s="46">
        <v>49178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49178</v>
      </c>
      <c r="O8" s="47">
        <f t="shared" si="2"/>
        <v>65.222811671087527</v>
      </c>
      <c r="P8" s="9"/>
    </row>
    <row r="9" spans="1:133">
      <c r="A9" s="12"/>
      <c r="B9" s="25">
        <v>314.10000000000002</v>
      </c>
      <c r="C9" s="20" t="s">
        <v>12</v>
      </c>
      <c r="D9" s="46">
        <v>54706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54706</v>
      </c>
      <c r="O9" s="47">
        <f t="shared" si="2"/>
        <v>72.554376657824932</v>
      </c>
      <c r="P9" s="9"/>
    </row>
    <row r="10" spans="1:133">
      <c r="A10" s="12"/>
      <c r="B10" s="25">
        <v>315</v>
      </c>
      <c r="C10" s="20" t="s">
        <v>52</v>
      </c>
      <c r="D10" s="46">
        <v>21832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21832</v>
      </c>
      <c r="O10" s="47">
        <f t="shared" si="2"/>
        <v>28.954907161803714</v>
      </c>
      <c r="P10" s="9"/>
    </row>
    <row r="11" spans="1:133">
      <c r="A11" s="12"/>
      <c r="B11" s="25">
        <v>316</v>
      </c>
      <c r="C11" s="20" t="s">
        <v>53</v>
      </c>
      <c r="D11" s="46">
        <v>1260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1260</v>
      </c>
      <c r="O11" s="47">
        <f t="shared" si="2"/>
        <v>1.6710875331564987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SUM(D13:D15)</f>
        <v>67164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67164</v>
      </c>
      <c r="O12" s="45">
        <f t="shared" si="2"/>
        <v>89.07692307692308</v>
      </c>
      <c r="P12" s="10"/>
    </row>
    <row r="13" spans="1:133">
      <c r="A13" s="12"/>
      <c r="B13" s="25">
        <v>322</v>
      </c>
      <c r="C13" s="20" t="s">
        <v>0</v>
      </c>
      <c r="D13" s="46">
        <v>11475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11475</v>
      </c>
      <c r="O13" s="47">
        <f t="shared" si="2"/>
        <v>15.218832891246684</v>
      </c>
      <c r="P13" s="9"/>
    </row>
    <row r="14" spans="1:133">
      <c r="A14" s="12"/>
      <c r="B14" s="25">
        <v>323.10000000000002</v>
      </c>
      <c r="C14" s="20" t="s">
        <v>15</v>
      </c>
      <c r="D14" s="46">
        <v>55347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55347</v>
      </c>
      <c r="O14" s="47">
        <f t="shared" si="2"/>
        <v>73.404509283819635</v>
      </c>
      <c r="P14" s="9"/>
    </row>
    <row r="15" spans="1:133">
      <c r="A15" s="12"/>
      <c r="B15" s="25">
        <v>329</v>
      </c>
      <c r="C15" s="20" t="s">
        <v>16</v>
      </c>
      <c r="D15" s="46">
        <v>342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342</v>
      </c>
      <c r="O15" s="47">
        <f t="shared" si="2"/>
        <v>0.45358090185676392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SUM(D17:D23)</f>
        <v>43835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206929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250764</v>
      </c>
      <c r="O16" s="45">
        <f t="shared" si="2"/>
        <v>332.57824933687004</v>
      </c>
      <c r="P16" s="10"/>
    </row>
    <row r="17" spans="1:16">
      <c r="A17" s="12"/>
      <c r="B17" s="25">
        <v>331.2</v>
      </c>
      <c r="C17" s="20" t="s">
        <v>18</v>
      </c>
      <c r="D17" s="46">
        <v>2165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2165</v>
      </c>
      <c r="O17" s="47">
        <f t="shared" si="2"/>
        <v>2.8713527851458887</v>
      </c>
      <c r="P17" s="9"/>
    </row>
    <row r="18" spans="1:16">
      <c r="A18" s="12"/>
      <c r="B18" s="25">
        <v>331.35</v>
      </c>
      <c r="C18" s="20" t="s">
        <v>54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22899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22899</v>
      </c>
      <c r="O18" s="47">
        <f t="shared" si="2"/>
        <v>30.370026525198938</v>
      </c>
      <c r="P18" s="9"/>
    </row>
    <row r="19" spans="1:16">
      <c r="A19" s="12"/>
      <c r="B19" s="25">
        <v>334.31</v>
      </c>
      <c r="C19" s="20" t="s">
        <v>61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184030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184030</v>
      </c>
      <c r="O19" s="47">
        <f t="shared" si="2"/>
        <v>244.07161803713527</v>
      </c>
      <c r="P19" s="9"/>
    </row>
    <row r="20" spans="1:16">
      <c r="A20" s="12"/>
      <c r="B20" s="25">
        <v>335.12</v>
      </c>
      <c r="C20" s="20" t="s">
        <v>21</v>
      </c>
      <c r="D20" s="46">
        <v>16731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16731</v>
      </c>
      <c r="O20" s="47">
        <f t="shared" si="2"/>
        <v>22.189655172413794</v>
      </c>
      <c r="P20" s="9"/>
    </row>
    <row r="21" spans="1:16">
      <c r="A21" s="12"/>
      <c r="B21" s="25">
        <v>335.14</v>
      </c>
      <c r="C21" s="20" t="s">
        <v>22</v>
      </c>
      <c r="D21" s="46">
        <v>110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110</v>
      </c>
      <c r="O21" s="47">
        <f t="shared" si="2"/>
        <v>0.14588859416445624</v>
      </c>
      <c r="P21" s="9"/>
    </row>
    <row r="22" spans="1:16">
      <c r="A22" s="12"/>
      <c r="B22" s="25">
        <v>335.15</v>
      </c>
      <c r="C22" s="20" t="s">
        <v>23</v>
      </c>
      <c r="D22" s="46">
        <v>930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930</v>
      </c>
      <c r="O22" s="47">
        <f t="shared" si="2"/>
        <v>1.23342175066313</v>
      </c>
      <c r="P22" s="9"/>
    </row>
    <row r="23" spans="1:16">
      <c r="A23" s="12"/>
      <c r="B23" s="25">
        <v>335.18</v>
      </c>
      <c r="C23" s="20" t="s">
        <v>24</v>
      </c>
      <c r="D23" s="46">
        <v>23899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23899</v>
      </c>
      <c r="O23" s="47">
        <f t="shared" si="2"/>
        <v>31.69628647214854</v>
      </c>
      <c r="P23" s="9"/>
    </row>
    <row r="24" spans="1:16" ht="15.75">
      <c r="A24" s="29" t="s">
        <v>30</v>
      </c>
      <c r="B24" s="30"/>
      <c r="C24" s="31"/>
      <c r="D24" s="32">
        <f t="shared" ref="D24:M24" si="5">SUM(D25:D28)</f>
        <v>63480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63480</v>
      </c>
      <c r="O24" s="45">
        <f t="shared" si="2"/>
        <v>84.190981432360743</v>
      </c>
      <c r="P24" s="10"/>
    </row>
    <row r="25" spans="1:16">
      <c r="A25" s="12"/>
      <c r="B25" s="25">
        <v>341.1</v>
      </c>
      <c r="C25" s="20" t="s">
        <v>62</v>
      </c>
      <c r="D25" s="46">
        <v>10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</v>
      </c>
      <c r="O25" s="47">
        <f t="shared" si="2"/>
        <v>1.3262599469496022E-2</v>
      </c>
      <c r="P25" s="9"/>
    </row>
    <row r="26" spans="1:16">
      <c r="A26" s="12"/>
      <c r="B26" s="25">
        <v>341.3</v>
      </c>
      <c r="C26" s="20" t="s">
        <v>55</v>
      </c>
      <c r="D26" s="46">
        <v>102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102</v>
      </c>
      <c r="O26" s="47">
        <f t="shared" si="2"/>
        <v>0.13527851458885942</v>
      </c>
      <c r="P26" s="9"/>
    </row>
    <row r="27" spans="1:16">
      <c r="A27" s="12"/>
      <c r="B27" s="25">
        <v>342.2</v>
      </c>
      <c r="C27" s="20" t="s">
        <v>34</v>
      </c>
      <c r="D27" s="46">
        <v>63193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63193</v>
      </c>
      <c r="O27" s="47">
        <f t="shared" si="2"/>
        <v>83.810344827586206</v>
      </c>
      <c r="P27" s="9"/>
    </row>
    <row r="28" spans="1:16">
      <c r="A28" s="12"/>
      <c r="B28" s="25">
        <v>349</v>
      </c>
      <c r="C28" s="20" t="s">
        <v>56</v>
      </c>
      <c r="D28" s="46">
        <v>175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175</v>
      </c>
      <c r="O28" s="47">
        <f t="shared" si="2"/>
        <v>0.23209549071618038</v>
      </c>
      <c r="P28" s="9"/>
    </row>
    <row r="29" spans="1:16" ht="15.75">
      <c r="A29" s="29" t="s">
        <v>31</v>
      </c>
      <c r="B29" s="30"/>
      <c r="C29" s="31"/>
      <c r="D29" s="32">
        <f t="shared" ref="D29:M29" si="6">SUM(D30:D30)</f>
        <v>819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819</v>
      </c>
      <c r="O29" s="45">
        <f t="shared" si="2"/>
        <v>1.0862068965517242</v>
      </c>
      <c r="P29" s="10"/>
    </row>
    <row r="30" spans="1:16">
      <c r="A30" s="13"/>
      <c r="B30" s="39">
        <v>351.1</v>
      </c>
      <c r="C30" s="21" t="s">
        <v>38</v>
      </c>
      <c r="D30" s="46">
        <v>819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819</v>
      </c>
      <c r="O30" s="47">
        <f t="shared" si="2"/>
        <v>1.0862068965517242</v>
      </c>
      <c r="P30" s="9"/>
    </row>
    <row r="31" spans="1:16" ht="15.75">
      <c r="A31" s="29" t="s">
        <v>3</v>
      </c>
      <c r="B31" s="30"/>
      <c r="C31" s="31"/>
      <c r="D31" s="32">
        <f t="shared" ref="D31:M31" si="7">SUM(D32:D35)</f>
        <v>25675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4530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30205</v>
      </c>
      <c r="O31" s="45">
        <f t="shared" si="2"/>
        <v>40.059681697612731</v>
      </c>
      <c r="P31" s="10"/>
    </row>
    <row r="32" spans="1:16">
      <c r="A32" s="12"/>
      <c r="B32" s="25">
        <v>361.1</v>
      </c>
      <c r="C32" s="20" t="s">
        <v>39</v>
      </c>
      <c r="D32" s="46">
        <v>5688</v>
      </c>
      <c r="E32" s="46">
        <v>0</v>
      </c>
      <c r="F32" s="46">
        <v>0</v>
      </c>
      <c r="G32" s="46">
        <v>0</v>
      </c>
      <c r="H32" s="46">
        <v>0</v>
      </c>
      <c r="I32" s="46">
        <v>414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6102</v>
      </c>
      <c r="O32" s="47">
        <f t="shared" si="2"/>
        <v>8.0928381962864719</v>
      </c>
      <c r="P32" s="9"/>
    </row>
    <row r="33" spans="1:119">
      <c r="A33" s="12"/>
      <c r="B33" s="25">
        <v>362</v>
      </c>
      <c r="C33" s="20" t="s">
        <v>40</v>
      </c>
      <c r="D33" s="46">
        <v>11101</v>
      </c>
      <c r="E33" s="46">
        <v>0</v>
      </c>
      <c r="F33" s="46">
        <v>0</v>
      </c>
      <c r="G33" s="46">
        <v>0</v>
      </c>
      <c r="H33" s="46">
        <v>0</v>
      </c>
      <c r="I33" s="46">
        <v>3500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14601</v>
      </c>
      <c r="O33" s="47">
        <f t="shared" si="2"/>
        <v>19.364721485411142</v>
      </c>
      <c r="P33" s="9"/>
    </row>
    <row r="34" spans="1:119">
      <c r="A34" s="12"/>
      <c r="B34" s="25">
        <v>366</v>
      </c>
      <c r="C34" s="20" t="s">
        <v>63</v>
      </c>
      <c r="D34" s="46">
        <v>200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200</v>
      </c>
      <c r="O34" s="47">
        <f t="shared" si="2"/>
        <v>0.26525198938992045</v>
      </c>
      <c r="P34" s="9"/>
    </row>
    <row r="35" spans="1:119" ht="15.75" thickBot="1">
      <c r="A35" s="12"/>
      <c r="B35" s="25">
        <v>369.9</v>
      </c>
      <c r="C35" s="20" t="s">
        <v>41</v>
      </c>
      <c r="D35" s="46">
        <v>8686</v>
      </c>
      <c r="E35" s="46">
        <v>0</v>
      </c>
      <c r="F35" s="46">
        <v>0</v>
      </c>
      <c r="G35" s="46">
        <v>0</v>
      </c>
      <c r="H35" s="46">
        <v>0</v>
      </c>
      <c r="I35" s="46">
        <v>616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9302</v>
      </c>
      <c r="O35" s="47">
        <f t="shared" si="2"/>
        <v>12.336870026525199</v>
      </c>
      <c r="P35" s="9"/>
    </row>
    <row r="36" spans="1:119" ht="16.5" thickBot="1">
      <c r="A36" s="14" t="s">
        <v>36</v>
      </c>
      <c r="B36" s="23"/>
      <c r="C36" s="22"/>
      <c r="D36" s="15">
        <f>SUM(D5,D12,D16,D24,D29,D31)</f>
        <v>420862</v>
      </c>
      <c r="E36" s="15">
        <f t="shared" ref="E36:M36" si="8">SUM(E5,E12,E16,E24,E29,E31)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211459</v>
      </c>
      <c r="J36" s="15">
        <f t="shared" si="8"/>
        <v>0</v>
      </c>
      <c r="K36" s="15">
        <f t="shared" si="8"/>
        <v>0</v>
      </c>
      <c r="L36" s="15">
        <f t="shared" si="8"/>
        <v>0</v>
      </c>
      <c r="M36" s="15">
        <f t="shared" si="8"/>
        <v>0</v>
      </c>
      <c r="N36" s="15">
        <f t="shared" si="1"/>
        <v>632321</v>
      </c>
      <c r="O36" s="38">
        <f t="shared" si="2"/>
        <v>838.62201591511939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64</v>
      </c>
      <c r="M38" s="48"/>
      <c r="N38" s="48"/>
      <c r="O38" s="43">
        <v>754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44</v>
      </c>
      <c r="F4" s="34" t="s">
        <v>45</v>
      </c>
      <c r="G4" s="34" t="s">
        <v>46</v>
      </c>
      <c r="H4" s="34" t="s">
        <v>5</v>
      </c>
      <c r="I4" s="34" t="s">
        <v>6</v>
      </c>
      <c r="J4" s="35" t="s">
        <v>47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242170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6" si="1">SUM(D5:M5)</f>
        <v>242170</v>
      </c>
      <c r="O5" s="33">
        <f t="shared" ref="O5:O36" si="2">(N5/O$38)</f>
        <v>316.97643979057591</v>
      </c>
      <c r="P5" s="6"/>
    </row>
    <row r="6" spans="1:133">
      <c r="A6" s="12"/>
      <c r="B6" s="25">
        <v>311</v>
      </c>
      <c r="C6" s="20" t="s">
        <v>2</v>
      </c>
      <c r="D6" s="46">
        <v>94463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94463</v>
      </c>
      <c r="O6" s="47">
        <f t="shared" si="2"/>
        <v>123.64267015706807</v>
      </c>
      <c r="P6" s="9"/>
    </row>
    <row r="7" spans="1:133">
      <c r="A7" s="12"/>
      <c r="B7" s="25">
        <v>312.10000000000002</v>
      </c>
      <c r="C7" s="20" t="s">
        <v>10</v>
      </c>
      <c r="D7" s="46">
        <v>12644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12644</v>
      </c>
      <c r="O7" s="47">
        <f t="shared" si="2"/>
        <v>16.549738219895289</v>
      </c>
      <c r="P7" s="9"/>
    </row>
    <row r="8" spans="1:133">
      <c r="A8" s="12"/>
      <c r="B8" s="25">
        <v>312.60000000000002</v>
      </c>
      <c r="C8" s="20" t="s">
        <v>11</v>
      </c>
      <c r="D8" s="46">
        <v>50949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50949</v>
      </c>
      <c r="O8" s="47">
        <f t="shared" si="2"/>
        <v>66.687172774869111</v>
      </c>
      <c r="P8" s="9"/>
    </row>
    <row r="9" spans="1:133">
      <c r="A9" s="12"/>
      <c r="B9" s="25">
        <v>314.10000000000002</v>
      </c>
      <c r="C9" s="20" t="s">
        <v>12</v>
      </c>
      <c r="D9" s="46">
        <v>59255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59255</v>
      </c>
      <c r="O9" s="47">
        <f t="shared" si="2"/>
        <v>77.558900523560212</v>
      </c>
      <c r="P9" s="9"/>
    </row>
    <row r="10" spans="1:133">
      <c r="A10" s="12"/>
      <c r="B10" s="25">
        <v>315</v>
      </c>
      <c r="C10" s="20" t="s">
        <v>52</v>
      </c>
      <c r="D10" s="46">
        <v>23493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23493</v>
      </c>
      <c r="O10" s="47">
        <f t="shared" si="2"/>
        <v>30.75</v>
      </c>
      <c r="P10" s="9"/>
    </row>
    <row r="11" spans="1:133">
      <c r="A11" s="12"/>
      <c r="B11" s="25">
        <v>316</v>
      </c>
      <c r="C11" s="20" t="s">
        <v>53</v>
      </c>
      <c r="D11" s="46">
        <v>1366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1366</v>
      </c>
      <c r="O11" s="47">
        <f t="shared" si="2"/>
        <v>1.787958115183246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SUM(D13:D15)</f>
        <v>74786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74786</v>
      </c>
      <c r="O12" s="45">
        <f t="shared" si="2"/>
        <v>97.887434554973822</v>
      </c>
      <c r="P12" s="10"/>
    </row>
    <row r="13" spans="1:133">
      <c r="A13" s="12"/>
      <c r="B13" s="25">
        <v>322</v>
      </c>
      <c r="C13" s="20" t="s">
        <v>0</v>
      </c>
      <c r="D13" s="46">
        <v>14015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14015</v>
      </c>
      <c r="O13" s="47">
        <f t="shared" si="2"/>
        <v>18.344240837696336</v>
      </c>
      <c r="P13" s="9"/>
    </row>
    <row r="14" spans="1:133">
      <c r="A14" s="12"/>
      <c r="B14" s="25">
        <v>323.10000000000002</v>
      </c>
      <c r="C14" s="20" t="s">
        <v>15</v>
      </c>
      <c r="D14" s="46">
        <v>58636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58636</v>
      </c>
      <c r="O14" s="47">
        <f t="shared" si="2"/>
        <v>76.748691099476446</v>
      </c>
      <c r="P14" s="9"/>
    </row>
    <row r="15" spans="1:133">
      <c r="A15" s="12"/>
      <c r="B15" s="25">
        <v>329</v>
      </c>
      <c r="C15" s="20" t="s">
        <v>16</v>
      </c>
      <c r="D15" s="46">
        <v>2135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2135</v>
      </c>
      <c r="O15" s="47">
        <f t="shared" si="2"/>
        <v>2.7945026178010473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SUM(D17:D22)</f>
        <v>57684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74175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131859</v>
      </c>
      <c r="O16" s="45">
        <f t="shared" si="2"/>
        <v>172.59031413612564</v>
      </c>
      <c r="P16" s="10"/>
    </row>
    <row r="17" spans="1:16">
      <c r="A17" s="12"/>
      <c r="B17" s="25">
        <v>331.2</v>
      </c>
      <c r="C17" s="20" t="s">
        <v>18</v>
      </c>
      <c r="D17" s="46">
        <v>13739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13739</v>
      </c>
      <c r="O17" s="47">
        <f t="shared" si="2"/>
        <v>17.982984293193716</v>
      </c>
      <c r="P17" s="9"/>
    </row>
    <row r="18" spans="1:16">
      <c r="A18" s="12"/>
      <c r="B18" s="25">
        <v>331.35</v>
      </c>
      <c r="C18" s="20" t="s">
        <v>54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74175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74175</v>
      </c>
      <c r="O18" s="47">
        <f t="shared" si="2"/>
        <v>97.087696335078533</v>
      </c>
      <c r="P18" s="9"/>
    </row>
    <row r="19" spans="1:16">
      <c r="A19" s="12"/>
      <c r="B19" s="25">
        <v>335.12</v>
      </c>
      <c r="C19" s="20" t="s">
        <v>21</v>
      </c>
      <c r="D19" s="46">
        <v>16760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16760</v>
      </c>
      <c r="O19" s="47">
        <f t="shared" si="2"/>
        <v>21.937172774869111</v>
      </c>
      <c r="P19" s="9"/>
    </row>
    <row r="20" spans="1:16">
      <c r="A20" s="12"/>
      <c r="B20" s="25">
        <v>335.14</v>
      </c>
      <c r="C20" s="20" t="s">
        <v>22</v>
      </c>
      <c r="D20" s="46">
        <v>205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205</v>
      </c>
      <c r="O20" s="47">
        <f t="shared" si="2"/>
        <v>0.26832460732984292</v>
      </c>
      <c r="P20" s="9"/>
    </row>
    <row r="21" spans="1:16">
      <c r="A21" s="12"/>
      <c r="B21" s="25">
        <v>335.15</v>
      </c>
      <c r="C21" s="20" t="s">
        <v>23</v>
      </c>
      <c r="D21" s="46">
        <v>1492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1492</v>
      </c>
      <c r="O21" s="47">
        <f t="shared" si="2"/>
        <v>1.9528795811518325</v>
      </c>
      <c r="P21" s="9"/>
    </row>
    <row r="22" spans="1:16">
      <c r="A22" s="12"/>
      <c r="B22" s="25">
        <v>335.18</v>
      </c>
      <c r="C22" s="20" t="s">
        <v>24</v>
      </c>
      <c r="D22" s="46">
        <v>25488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25488</v>
      </c>
      <c r="O22" s="47">
        <f t="shared" si="2"/>
        <v>33.361256544502616</v>
      </c>
      <c r="P22" s="9"/>
    </row>
    <row r="23" spans="1:16" ht="15.75">
      <c r="A23" s="29" t="s">
        <v>30</v>
      </c>
      <c r="B23" s="30"/>
      <c r="C23" s="31"/>
      <c r="D23" s="32">
        <f t="shared" ref="D23:M23" si="5">SUM(D24:D27)</f>
        <v>65313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162665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227978</v>
      </c>
      <c r="O23" s="45">
        <f t="shared" si="2"/>
        <v>298.40052356020942</v>
      </c>
      <c r="P23" s="10"/>
    </row>
    <row r="24" spans="1:16">
      <c r="A24" s="12"/>
      <c r="B24" s="25">
        <v>341.3</v>
      </c>
      <c r="C24" s="20" t="s">
        <v>55</v>
      </c>
      <c r="D24" s="46">
        <v>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76</v>
      </c>
      <c r="O24" s="47">
        <f t="shared" si="2"/>
        <v>9.947643979057591E-2</v>
      </c>
      <c r="P24" s="9"/>
    </row>
    <row r="25" spans="1:16">
      <c r="A25" s="12"/>
      <c r="B25" s="25">
        <v>342.2</v>
      </c>
      <c r="C25" s="20" t="s">
        <v>34</v>
      </c>
      <c r="D25" s="46">
        <v>63193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63193</v>
      </c>
      <c r="O25" s="47">
        <f t="shared" si="2"/>
        <v>82.71335078534031</v>
      </c>
      <c r="P25" s="9"/>
    </row>
    <row r="26" spans="1:16">
      <c r="A26" s="12"/>
      <c r="B26" s="25">
        <v>343.3</v>
      </c>
      <c r="C26" s="20" t="s">
        <v>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162665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162665</v>
      </c>
      <c r="O26" s="47">
        <f t="shared" si="2"/>
        <v>212.91230366492147</v>
      </c>
      <c r="P26" s="9"/>
    </row>
    <row r="27" spans="1:16">
      <c r="A27" s="12"/>
      <c r="B27" s="25">
        <v>349</v>
      </c>
      <c r="C27" s="20" t="s">
        <v>56</v>
      </c>
      <c r="D27" s="46">
        <v>2044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2044</v>
      </c>
      <c r="O27" s="47">
        <f t="shared" si="2"/>
        <v>2.6753926701570681</v>
      </c>
      <c r="P27" s="9"/>
    </row>
    <row r="28" spans="1:16" ht="15.75">
      <c r="A28" s="29" t="s">
        <v>31</v>
      </c>
      <c r="B28" s="30"/>
      <c r="C28" s="31"/>
      <c r="D28" s="32">
        <f t="shared" ref="D28:M28" si="6">SUM(D29:D29)</f>
        <v>821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821</v>
      </c>
      <c r="O28" s="45">
        <f t="shared" si="2"/>
        <v>1.0746073298429319</v>
      </c>
      <c r="P28" s="10"/>
    </row>
    <row r="29" spans="1:16">
      <c r="A29" s="13"/>
      <c r="B29" s="39">
        <v>351.1</v>
      </c>
      <c r="C29" s="21" t="s">
        <v>38</v>
      </c>
      <c r="D29" s="46">
        <v>821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821</v>
      </c>
      <c r="O29" s="47">
        <f t="shared" si="2"/>
        <v>1.0746073298429319</v>
      </c>
      <c r="P29" s="9"/>
    </row>
    <row r="30" spans="1:16" ht="15.75">
      <c r="A30" s="29" t="s">
        <v>3</v>
      </c>
      <c r="B30" s="30"/>
      <c r="C30" s="31"/>
      <c r="D30" s="32">
        <f t="shared" ref="D30:M30" si="7">SUM(D31:D33)</f>
        <v>22639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4121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26760</v>
      </c>
      <c r="O30" s="45">
        <f t="shared" si="2"/>
        <v>35.026178010471206</v>
      </c>
      <c r="P30" s="10"/>
    </row>
    <row r="31" spans="1:16">
      <c r="A31" s="12"/>
      <c r="B31" s="25">
        <v>361.1</v>
      </c>
      <c r="C31" s="20" t="s">
        <v>39</v>
      </c>
      <c r="D31" s="46">
        <v>14764</v>
      </c>
      <c r="E31" s="46">
        <v>0</v>
      </c>
      <c r="F31" s="46">
        <v>0</v>
      </c>
      <c r="G31" s="46">
        <v>0</v>
      </c>
      <c r="H31" s="46">
        <v>0</v>
      </c>
      <c r="I31" s="46">
        <v>421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15185</v>
      </c>
      <c r="O31" s="47">
        <f t="shared" si="2"/>
        <v>19.875654450261781</v>
      </c>
      <c r="P31" s="9"/>
    </row>
    <row r="32" spans="1:16">
      <c r="A32" s="12"/>
      <c r="B32" s="25">
        <v>362</v>
      </c>
      <c r="C32" s="20" t="s">
        <v>40</v>
      </c>
      <c r="D32" s="46">
        <v>5400</v>
      </c>
      <c r="E32" s="46">
        <v>0</v>
      </c>
      <c r="F32" s="46">
        <v>0</v>
      </c>
      <c r="G32" s="46">
        <v>0</v>
      </c>
      <c r="H32" s="46">
        <v>0</v>
      </c>
      <c r="I32" s="46">
        <v>3500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8900</v>
      </c>
      <c r="O32" s="47">
        <f t="shared" si="2"/>
        <v>11.649214659685864</v>
      </c>
      <c r="P32" s="9"/>
    </row>
    <row r="33" spans="1:119">
      <c r="A33" s="12"/>
      <c r="B33" s="25">
        <v>369.9</v>
      </c>
      <c r="C33" s="20" t="s">
        <v>41</v>
      </c>
      <c r="D33" s="46">
        <v>2475</v>
      </c>
      <c r="E33" s="46">
        <v>0</v>
      </c>
      <c r="F33" s="46">
        <v>0</v>
      </c>
      <c r="G33" s="46">
        <v>0</v>
      </c>
      <c r="H33" s="46">
        <v>0</v>
      </c>
      <c r="I33" s="46">
        <v>200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2675</v>
      </c>
      <c r="O33" s="47">
        <f t="shared" si="2"/>
        <v>3.50130890052356</v>
      </c>
      <c r="P33" s="9"/>
    </row>
    <row r="34" spans="1:119" ht="15.75">
      <c r="A34" s="29" t="s">
        <v>32</v>
      </c>
      <c r="B34" s="30"/>
      <c r="C34" s="31"/>
      <c r="D34" s="32">
        <f t="shared" ref="D34:M34" si="8">SUM(D35:D35)</f>
        <v>0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263000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1"/>
        <v>263000</v>
      </c>
      <c r="O34" s="45">
        <f t="shared" si="2"/>
        <v>344.24083769633506</v>
      </c>
      <c r="P34" s="9"/>
    </row>
    <row r="35" spans="1:119" ht="15.75" thickBot="1">
      <c r="A35" s="12"/>
      <c r="B35" s="25">
        <v>389.6</v>
      </c>
      <c r="C35" s="20" t="s">
        <v>57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263000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263000</v>
      </c>
      <c r="O35" s="47">
        <f t="shared" si="2"/>
        <v>344.24083769633506</v>
      </c>
      <c r="P35" s="9"/>
    </row>
    <row r="36" spans="1:119" ht="16.5" thickBot="1">
      <c r="A36" s="14" t="s">
        <v>36</v>
      </c>
      <c r="B36" s="23"/>
      <c r="C36" s="22"/>
      <c r="D36" s="15">
        <f t="shared" ref="D36:M36" si="9">SUM(D5,D12,D16,D23,D28,D30,D34)</f>
        <v>463413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  <c r="I36" s="15">
        <f t="shared" si="9"/>
        <v>503961</v>
      </c>
      <c r="J36" s="15">
        <f t="shared" si="9"/>
        <v>0</v>
      </c>
      <c r="K36" s="15">
        <f t="shared" si="9"/>
        <v>0</v>
      </c>
      <c r="L36" s="15">
        <f t="shared" si="9"/>
        <v>0</v>
      </c>
      <c r="M36" s="15">
        <f t="shared" si="9"/>
        <v>0</v>
      </c>
      <c r="N36" s="15">
        <f t="shared" si="1"/>
        <v>967374</v>
      </c>
      <c r="O36" s="38">
        <f t="shared" si="2"/>
        <v>1266.196335078534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58</v>
      </c>
      <c r="M38" s="48"/>
      <c r="N38" s="48"/>
      <c r="O38" s="43">
        <v>764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thickBot="1">
      <c r="A40" s="52" t="s">
        <v>59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44</v>
      </c>
      <c r="F4" s="34" t="s">
        <v>45</v>
      </c>
      <c r="G4" s="34" t="s">
        <v>46</v>
      </c>
      <c r="H4" s="34" t="s">
        <v>5</v>
      </c>
      <c r="I4" s="34" t="s">
        <v>6</v>
      </c>
      <c r="J4" s="35" t="s">
        <v>47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243032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243032</v>
      </c>
      <c r="O5" s="33">
        <f t="shared" ref="O5:O36" si="2">(N5/O$38)</f>
        <v>265.60874316939891</v>
      </c>
      <c r="P5" s="6"/>
    </row>
    <row r="6" spans="1:133">
      <c r="A6" s="12"/>
      <c r="B6" s="25">
        <v>311</v>
      </c>
      <c r="C6" s="20" t="s">
        <v>2</v>
      </c>
      <c r="D6" s="46">
        <v>100177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100177</v>
      </c>
      <c r="O6" s="47">
        <f t="shared" si="2"/>
        <v>109.48306010928962</v>
      </c>
      <c r="P6" s="9"/>
    </row>
    <row r="7" spans="1:133">
      <c r="A7" s="12"/>
      <c r="B7" s="25">
        <v>312.10000000000002</v>
      </c>
      <c r="C7" s="20" t="s">
        <v>10</v>
      </c>
      <c r="D7" s="46">
        <v>12516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12516</v>
      </c>
      <c r="O7" s="47">
        <f t="shared" si="2"/>
        <v>13.678688524590164</v>
      </c>
      <c r="P7" s="9"/>
    </row>
    <row r="8" spans="1:133">
      <c r="A8" s="12"/>
      <c r="B8" s="25">
        <v>312.60000000000002</v>
      </c>
      <c r="C8" s="20" t="s">
        <v>11</v>
      </c>
      <c r="D8" s="46">
        <v>51259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51259</v>
      </c>
      <c r="O8" s="47">
        <f t="shared" si="2"/>
        <v>56.020765027322405</v>
      </c>
      <c r="P8" s="9"/>
    </row>
    <row r="9" spans="1:133">
      <c r="A9" s="12"/>
      <c r="B9" s="25">
        <v>314.10000000000002</v>
      </c>
      <c r="C9" s="20" t="s">
        <v>12</v>
      </c>
      <c r="D9" s="46">
        <v>54863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54863</v>
      </c>
      <c r="O9" s="47">
        <f t="shared" si="2"/>
        <v>59.959562841530058</v>
      </c>
      <c r="P9" s="9"/>
    </row>
    <row r="10" spans="1:133">
      <c r="A10" s="12"/>
      <c r="B10" s="25">
        <v>314.2</v>
      </c>
      <c r="C10" s="20" t="s">
        <v>13</v>
      </c>
      <c r="D10" s="46">
        <v>24217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24217</v>
      </c>
      <c r="O10" s="47">
        <f t="shared" si="2"/>
        <v>26.466666666666665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SUM(D12:D14)</f>
        <v>58303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58303</v>
      </c>
      <c r="O11" s="45">
        <f t="shared" si="2"/>
        <v>63.719125683060106</v>
      </c>
      <c r="P11" s="10"/>
    </row>
    <row r="12" spans="1:133">
      <c r="A12" s="12"/>
      <c r="B12" s="25">
        <v>322</v>
      </c>
      <c r="C12" s="20" t="s">
        <v>0</v>
      </c>
      <c r="D12" s="46">
        <v>2490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2490</v>
      </c>
      <c r="O12" s="47">
        <f t="shared" si="2"/>
        <v>2.721311475409836</v>
      </c>
      <c r="P12" s="9"/>
    </row>
    <row r="13" spans="1:133">
      <c r="A13" s="12"/>
      <c r="B13" s="25">
        <v>323.10000000000002</v>
      </c>
      <c r="C13" s="20" t="s">
        <v>15</v>
      </c>
      <c r="D13" s="46">
        <v>54446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54446</v>
      </c>
      <c r="O13" s="47">
        <f t="shared" si="2"/>
        <v>59.503825136612022</v>
      </c>
      <c r="P13" s="9"/>
    </row>
    <row r="14" spans="1:133">
      <c r="A14" s="12"/>
      <c r="B14" s="25">
        <v>329</v>
      </c>
      <c r="C14" s="20" t="s">
        <v>16</v>
      </c>
      <c r="D14" s="46">
        <v>1367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1367</v>
      </c>
      <c r="O14" s="47">
        <f t="shared" si="2"/>
        <v>1.4939890710382513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SUM(D16:D23)</f>
        <v>98412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98412</v>
      </c>
      <c r="O15" s="45">
        <f t="shared" si="2"/>
        <v>107.55409836065574</v>
      </c>
      <c r="P15" s="10"/>
    </row>
    <row r="16" spans="1:133">
      <c r="A16" s="12"/>
      <c r="B16" s="25">
        <v>331.1</v>
      </c>
      <c r="C16" s="20" t="s">
        <v>17</v>
      </c>
      <c r="D16" s="46">
        <v>4678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4678</v>
      </c>
      <c r="O16" s="47">
        <f t="shared" si="2"/>
        <v>5.112568306010929</v>
      </c>
      <c r="P16" s="9"/>
    </row>
    <row r="17" spans="1:16">
      <c r="A17" s="12"/>
      <c r="B17" s="25">
        <v>331.2</v>
      </c>
      <c r="C17" s="20" t="s">
        <v>18</v>
      </c>
      <c r="D17" s="46">
        <v>909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909</v>
      </c>
      <c r="O17" s="47">
        <f t="shared" si="2"/>
        <v>0.99344262295081964</v>
      </c>
      <c r="P17" s="9"/>
    </row>
    <row r="18" spans="1:16">
      <c r="A18" s="12"/>
      <c r="B18" s="25">
        <v>334.7</v>
      </c>
      <c r="C18" s="20" t="s">
        <v>20</v>
      </c>
      <c r="D18" s="46">
        <v>31928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31928</v>
      </c>
      <c r="O18" s="47">
        <f t="shared" si="2"/>
        <v>34.893989071038249</v>
      </c>
      <c r="P18" s="9"/>
    </row>
    <row r="19" spans="1:16">
      <c r="A19" s="12"/>
      <c r="B19" s="25">
        <v>335.12</v>
      </c>
      <c r="C19" s="20" t="s">
        <v>21</v>
      </c>
      <c r="D19" s="46">
        <v>18343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18343</v>
      </c>
      <c r="O19" s="47">
        <f t="shared" si="2"/>
        <v>20.046994535519126</v>
      </c>
      <c r="P19" s="9"/>
    </row>
    <row r="20" spans="1:16">
      <c r="A20" s="12"/>
      <c r="B20" s="25">
        <v>335.14</v>
      </c>
      <c r="C20" s="20" t="s">
        <v>22</v>
      </c>
      <c r="D20" s="46">
        <v>109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109</v>
      </c>
      <c r="O20" s="47">
        <f t="shared" si="2"/>
        <v>0.11912568306010929</v>
      </c>
      <c r="P20" s="9"/>
    </row>
    <row r="21" spans="1:16">
      <c r="A21" s="12"/>
      <c r="B21" s="25">
        <v>335.15</v>
      </c>
      <c r="C21" s="20" t="s">
        <v>23</v>
      </c>
      <c r="D21" s="46">
        <v>1432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1432</v>
      </c>
      <c r="O21" s="47">
        <f t="shared" si="2"/>
        <v>1.5650273224043716</v>
      </c>
      <c r="P21" s="9"/>
    </row>
    <row r="22" spans="1:16">
      <c r="A22" s="12"/>
      <c r="B22" s="25">
        <v>335.18</v>
      </c>
      <c r="C22" s="20" t="s">
        <v>24</v>
      </c>
      <c r="D22" s="46">
        <v>26018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26018</v>
      </c>
      <c r="O22" s="47">
        <f t="shared" si="2"/>
        <v>28.434972677595628</v>
      </c>
      <c r="P22" s="9"/>
    </row>
    <row r="23" spans="1:16">
      <c r="A23" s="12"/>
      <c r="B23" s="25">
        <v>338</v>
      </c>
      <c r="C23" s="20" t="s">
        <v>25</v>
      </c>
      <c r="D23" s="46">
        <v>14995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6" si="6">SUM(D23:M23)</f>
        <v>14995</v>
      </c>
      <c r="O23" s="47">
        <f t="shared" si="2"/>
        <v>16.387978142076502</v>
      </c>
      <c r="P23" s="9"/>
    </row>
    <row r="24" spans="1:16" ht="15.75">
      <c r="A24" s="29" t="s">
        <v>30</v>
      </c>
      <c r="B24" s="30"/>
      <c r="C24" s="31"/>
      <c r="D24" s="32">
        <f t="shared" ref="D24:M24" si="7">SUM(D25:D27)</f>
        <v>59690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172108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6"/>
        <v>231798</v>
      </c>
      <c r="O24" s="45">
        <f t="shared" si="2"/>
        <v>253.33114754098361</v>
      </c>
      <c r="P24" s="10"/>
    </row>
    <row r="25" spans="1:16">
      <c r="A25" s="12"/>
      <c r="B25" s="25">
        <v>341.9</v>
      </c>
      <c r="C25" s="20" t="s">
        <v>33</v>
      </c>
      <c r="D25" s="46">
        <v>466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466</v>
      </c>
      <c r="O25" s="47">
        <f t="shared" si="2"/>
        <v>0.50928961748633883</v>
      </c>
      <c r="P25" s="9"/>
    </row>
    <row r="26" spans="1:16">
      <c r="A26" s="12"/>
      <c r="B26" s="25">
        <v>342.2</v>
      </c>
      <c r="C26" s="20" t="s">
        <v>34</v>
      </c>
      <c r="D26" s="46">
        <v>59224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59224</v>
      </c>
      <c r="O26" s="47">
        <f t="shared" si="2"/>
        <v>64.72568306010929</v>
      </c>
      <c r="P26" s="9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172108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172108</v>
      </c>
      <c r="O27" s="47">
        <f t="shared" si="2"/>
        <v>188.09617486338797</v>
      </c>
      <c r="P27" s="9"/>
    </row>
    <row r="28" spans="1:16" ht="15.75">
      <c r="A28" s="29" t="s">
        <v>31</v>
      </c>
      <c r="B28" s="30"/>
      <c r="C28" s="31"/>
      <c r="D28" s="32">
        <f t="shared" ref="D28:M28" si="8">SUM(D29:D29)</f>
        <v>584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6"/>
        <v>584</v>
      </c>
      <c r="O28" s="45">
        <f t="shared" si="2"/>
        <v>0.6382513661202186</v>
      </c>
      <c r="P28" s="10"/>
    </row>
    <row r="29" spans="1:16">
      <c r="A29" s="13"/>
      <c r="B29" s="39">
        <v>351.1</v>
      </c>
      <c r="C29" s="21" t="s">
        <v>38</v>
      </c>
      <c r="D29" s="46">
        <v>584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584</v>
      </c>
      <c r="O29" s="47">
        <f t="shared" si="2"/>
        <v>0.6382513661202186</v>
      </c>
      <c r="P29" s="9"/>
    </row>
    <row r="30" spans="1:16" ht="15.75">
      <c r="A30" s="29" t="s">
        <v>3</v>
      </c>
      <c r="B30" s="30"/>
      <c r="C30" s="31"/>
      <c r="D30" s="32">
        <f t="shared" ref="D30:M30" si="9">SUM(D31:D33)</f>
        <v>32571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4404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6"/>
        <v>36975</v>
      </c>
      <c r="O30" s="45">
        <f t="shared" si="2"/>
        <v>40.409836065573771</v>
      </c>
      <c r="P30" s="10"/>
    </row>
    <row r="31" spans="1:16">
      <c r="A31" s="12"/>
      <c r="B31" s="25">
        <v>361.1</v>
      </c>
      <c r="C31" s="20" t="s">
        <v>39</v>
      </c>
      <c r="D31" s="46">
        <v>21297</v>
      </c>
      <c r="E31" s="46">
        <v>0</v>
      </c>
      <c r="F31" s="46">
        <v>0</v>
      </c>
      <c r="G31" s="46">
        <v>0</v>
      </c>
      <c r="H31" s="46">
        <v>0</v>
      </c>
      <c r="I31" s="46">
        <v>819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22116</v>
      </c>
      <c r="O31" s="47">
        <f t="shared" si="2"/>
        <v>24.17049180327869</v>
      </c>
      <c r="P31" s="9"/>
    </row>
    <row r="32" spans="1:16">
      <c r="A32" s="12"/>
      <c r="B32" s="25">
        <v>362</v>
      </c>
      <c r="C32" s="20" t="s">
        <v>40</v>
      </c>
      <c r="D32" s="46">
        <v>5100</v>
      </c>
      <c r="E32" s="46">
        <v>0</v>
      </c>
      <c r="F32" s="46">
        <v>0</v>
      </c>
      <c r="G32" s="46">
        <v>0</v>
      </c>
      <c r="H32" s="46">
        <v>0</v>
      </c>
      <c r="I32" s="46">
        <v>3500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8600</v>
      </c>
      <c r="O32" s="47">
        <f t="shared" si="2"/>
        <v>9.3989071038251364</v>
      </c>
      <c r="P32" s="9"/>
    </row>
    <row r="33" spans="1:119">
      <c r="A33" s="12"/>
      <c r="B33" s="25">
        <v>369.9</v>
      </c>
      <c r="C33" s="20" t="s">
        <v>41</v>
      </c>
      <c r="D33" s="46">
        <v>6174</v>
      </c>
      <c r="E33" s="46">
        <v>0</v>
      </c>
      <c r="F33" s="46">
        <v>0</v>
      </c>
      <c r="G33" s="46">
        <v>0</v>
      </c>
      <c r="H33" s="46">
        <v>0</v>
      </c>
      <c r="I33" s="46">
        <v>85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6259</v>
      </c>
      <c r="O33" s="47">
        <f t="shared" si="2"/>
        <v>6.8404371584699453</v>
      </c>
      <c r="P33" s="9"/>
    </row>
    <row r="34" spans="1:119" ht="15.75">
      <c r="A34" s="29" t="s">
        <v>32</v>
      </c>
      <c r="B34" s="30"/>
      <c r="C34" s="31"/>
      <c r="D34" s="32">
        <f t="shared" ref="D34:M34" si="10">SUM(D35:D35)</f>
        <v>42000</v>
      </c>
      <c r="E34" s="32">
        <f t="shared" si="10"/>
        <v>0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0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6"/>
        <v>42000</v>
      </c>
      <c r="O34" s="45">
        <f t="shared" si="2"/>
        <v>45.901639344262293</v>
      </c>
      <c r="P34" s="9"/>
    </row>
    <row r="35" spans="1:119" ht="15.75" thickBot="1">
      <c r="A35" s="12"/>
      <c r="B35" s="25">
        <v>384</v>
      </c>
      <c r="C35" s="20" t="s">
        <v>42</v>
      </c>
      <c r="D35" s="46">
        <v>42000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42000</v>
      </c>
      <c r="O35" s="47">
        <f t="shared" si="2"/>
        <v>45.901639344262293</v>
      </c>
      <c r="P35" s="9"/>
    </row>
    <row r="36" spans="1:119" ht="16.5" thickBot="1">
      <c r="A36" s="14" t="s">
        <v>36</v>
      </c>
      <c r="B36" s="23"/>
      <c r="C36" s="22"/>
      <c r="D36" s="15">
        <f t="shared" ref="D36:M36" si="11">SUM(D5,D11,D15,D24,D28,D30,D34)</f>
        <v>534592</v>
      </c>
      <c r="E36" s="15">
        <f t="shared" si="11"/>
        <v>0</v>
      </c>
      <c r="F36" s="15">
        <f t="shared" si="11"/>
        <v>0</v>
      </c>
      <c r="G36" s="15">
        <f t="shared" si="11"/>
        <v>0</v>
      </c>
      <c r="H36" s="15">
        <f t="shared" si="11"/>
        <v>0</v>
      </c>
      <c r="I36" s="15">
        <f t="shared" si="11"/>
        <v>176512</v>
      </c>
      <c r="J36" s="15">
        <f t="shared" si="11"/>
        <v>0</v>
      </c>
      <c r="K36" s="15">
        <f t="shared" si="11"/>
        <v>0</v>
      </c>
      <c r="L36" s="15">
        <f t="shared" si="11"/>
        <v>0</v>
      </c>
      <c r="M36" s="15">
        <f t="shared" si="11"/>
        <v>0</v>
      </c>
      <c r="N36" s="15">
        <f t="shared" si="6"/>
        <v>711104</v>
      </c>
      <c r="O36" s="38">
        <f t="shared" si="2"/>
        <v>777.16284153005461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49</v>
      </c>
      <c r="M38" s="48"/>
      <c r="N38" s="48"/>
      <c r="O38" s="43">
        <v>915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thickBot="1">
      <c r="A40" s="52" t="s">
        <v>59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A40:O40"/>
    <mergeCell ref="A39:O39"/>
    <mergeCell ref="L38:N3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44</v>
      </c>
      <c r="F4" s="34" t="s">
        <v>45</v>
      </c>
      <c r="G4" s="34" t="s">
        <v>46</v>
      </c>
      <c r="H4" s="34" t="s">
        <v>5</v>
      </c>
      <c r="I4" s="34" t="s">
        <v>6</v>
      </c>
      <c r="J4" s="35" t="s">
        <v>47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244979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244979</v>
      </c>
      <c r="O5" s="33">
        <f t="shared" ref="O5:O34" si="2">(N5/O$36)</f>
        <v>254.39148494288682</v>
      </c>
      <c r="P5" s="6"/>
    </row>
    <row r="6" spans="1:133">
      <c r="A6" s="12"/>
      <c r="B6" s="25">
        <v>311</v>
      </c>
      <c r="C6" s="20" t="s">
        <v>2</v>
      </c>
      <c r="D6" s="46">
        <v>96993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96993</v>
      </c>
      <c r="O6" s="47">
        <f t="shared" si="2"/>
        <v>100.71962616822429</v>
      </c>
      <c r="P6" s="9"/>
    </row>
    <row r="7" spans="1:133">
      <c r="A7" s="12"/>
      <c r="B7" s="25">
        <v>312.10000000000002</v>
      </c>
      <c r="C7" s="20" t="s">
        <v>10</v>
      </c>
      <c r="D7" s="46">
        <v>12050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12050</v>
      </c>
      <c r="O7" s="47">
        <f t="shared" si="2"/>
        <v>12.512980269989615</v>
      </c>
      <c r="P7" s="9"/>
    </row>
    <row r="8" spans="1:133">
      <c r="A8" s="12"/>
      <c r="B8" s="25">
        <v>312.60000000000002</v>
      </c>
      <c r="C8" s="20" t="s">
        <v>11</v>
      </c>
      <c r="D8" s="46">
        <v>57751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57751</v>
      </c>
      <c r="O8" s="47">
        <f t="shared" si="2"/>
        <v>59.969885773624092</v>
      </c>
      <c r="P8" s="9"/>
    </row>
    <row r="9" spans="1:133">
      <c r="A9" s="12"/>
      <c r="B9" s="25">
        <v>314.10000000000002</v>
      </c>
      <c r="C9" s="20" t="s">
        <v>12</v>
      </c>
      <c r="D9" s="46">
        <v>54505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54505</v>
      </c>
      <c r="O9" s="47">
        <f t="shared" si="2"/>
        <v>56.599169262720665</v>
      </c>
      <c r="P9" s="9"/>
    </row>
    <row r="10" spans="1:133">
      <c r="A10" s="12"/>
      <c r="B10" s="25">
        <v>314.2</v>
      </c>
      <c r="C10" s="20" t="s">
        <v>13</v>
      </c>
      <c r="D10" s="46">
        <v>23680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23680</v>
      </c>
      <c r="O10" s="47">
        <f t="shared" si="2"/>
        <v>24.589823468328142</v>
      </c>
      <c r="P10" s="9"/>
    </row>
    <row r="11" spans="1:133" ht="15.75">
      <c r="A11" s="29" t="s">
        <v>70</v>
      </c>
      <c r="B11" s="30"/>
      <c r="C11" s="31"/>
      <c r="D11" s="32">
        <f t="shared" ref="D11:M11" si="3">SUM(D12:D14)</f>
        <v>55369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55369</v>
      </c>
      <c r="O11" s="45">
        <f t="shared" si="2"/>
        <v>57.496365524402904</v>
      </c>
      <c r="P11" s="10"/>
    </row>
    <row r="12" spans="1:133">
      <c r="A12" s="12"/>
      <c r="B12" s="25">
        <v>322</v>
      </c>
      <c r="C12" s="20" t="s">
        <v>0</v>
      </c>
      <c r="D12" s="46">
        <v>2775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2775</v>
      </c>
      <c r="O12" s="47">
        <f t="shared" si="2"/>
        <v>2.8816199376947043</v>
      </c>
      <c r="P12" s="9"/>
    </row>
    <row r="13" spans="1:133">
      <c r="A13" s="12"/>
      <c r="B13" s="25">
        <v>323.10000000000002</v>
      </c>
      <c r="C13" s="20" t="s">
        <v>15</v>
      </c>
      <c r="D13" s="46">
        <v>51126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51126</v>
      </c>
      <c r="O13" s="47">
        <f t="shared" si="2"/>
        <v>53.090342679127723</v>
      </c>
      <c r="P13" s="9"/>
    </row>
    <row r="14" spans="1:133">
      <c r="A14" s="12"/>
      <c r="B14" s="25">
        <v>329</v>
      </c>
      <c r="C14" s="20" t="s">
        <v>71</v>
      </c>
      <c r="D14" s="46">
        <v>1468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1468</v>
      </c>
      <c r="O14" s="47">
        <f t="shared" si="2"/>
        <v>1.5244029075804777</v>
      </c>
      <c r="P14" s="9"/>
    </row>
    <row r="15" spans="1:133" ht="15.75">
      <c r="A15" s="29" t="s">
        <v>19</v>
      </c>
      <c r="B15" s="30"/>
      <c r="C15" s="31"/>
      <c r="D15" s="32">
        <f t="shared" ref="D15:M15" si="4">SUM(D16:D23)</f>
        <v>586381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586381</v>
      </c>
      <c r="O15" s="45">
        <f t="shared" si="2"/>
        <v>608.91069574247149</v>
      </c>
      <c r="P15" s="10"/>
    </row>
    <row r="16" spans="1:133">
      <c r="A16" s="12"/>
      <c r="B16" s="25">
        <v>331.1</v>
      </c>
      <c r="C16" s="20" t="s">
        <v>17</v>
      </c>
      <c r="D16" s="46">
        <v>10000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10000</v>
      </c>
      <c r="O16" s="47">
        <f t="shared" si="2"/>
        <v>10.384215991692628</v>
      </c>
      <c r="P16" s="9"/>
    </row>
    <row r="17" spans="1:16">
      <c r="A17" s="12"/>
      <c r="B17" s="25">
        <v>331.2</v>
      </c>
      <c r="C17" s="20" t="s">
        <v>18</v>
      </c>
      <c r="D17" s="46">
        <v>3040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5">SUM(D17:M17)</f>
        <v>3040</v>
      </c>
      <c r="O17" s="47">
        <f t="shared" si="2"/>
        <v>3.1568016614745589</v>
      </c>
      <c r="P17" s="9"/>
    </row>
    <row r="18" spans="1:16">
      <c r="A18" s="12"/>
      <c r="B18" s="25">
        <v>331.5</v>
      </c>
      <c r="C18" s="20" t="s">
        <v>72</v>
      </c>
      <c r="D18" s="46">
        <v>519546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519546</v>
      </c>
      <c r="O18" s="47">
        <f t="shared" si="2"/>
        <v>539.50778816199374</v>
      </c>
      <c r="P18" s="9"/>
    </row>
    <row r="19" spans="1:16">
      <c r="A19" s="12"/>
      <c r="B19" s="25">
        <v>334.7</v>
      </c>
      <c r="C19" s="20" t="s">
        <v>20</v>
      </c>
      <c r="D19" s="46">
        <v>1975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1975</v>
      </c>
      <c r="O19" s="47">
        <f t="shared" si="2"/>
        <v>2.0508826583592938</v>
      </c>
      <c r="P19" s="9"/>
    </row>
    <row r="20" spans="1:16">
      <c r="A20" s="12"/>
      <c r="B20" s="25">
        <v>335.12</v>
      </c>
      <c r="C20" s="20" t="s">
        <v>21</v>
      </c>
      <c r="D20" s="46">
        <v>19698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19698</v>
      </c>
      <c r="O20" s="47">
        <f t="shared" si="2"/>
        <v>20.454828660436139</v>
      </c>
      <c r="P20" s="9"/>
    </row>
    <row r="21" spans="1:16">
      <c r="A21" s="12"/>
      <c r="B21" s="25">
        <v>335.14</v>
      </c>
      <c r="C21" s="20" t="s">
        <v>22</v>
      </c>
      <c r="D21" s="46">
        <v>581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581</v>
      </c>
      <c r="O21" s="47">
        <f t="shared" si="2"/>
        <v>0.60332294911734163</v>
      </c>
      <c r="P21" s="9"/>
    </row>
    <row r="22" spans="1:16">
      <c r="A22" s="12"/>
      <c r="B22" s="25">
        <v>335.15</v>
      </c>
      <c r="C22" s="20" t="s">
        <v>23</v>
      </c>
      <c r="D22" s="46">
        <v>1337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1337</v>
      </c>
      <c r="O22" s="47">
        <f t="shared" si="2"/>
        <v>1.3883696780893042</v>
      </c>
      <c r="P22" s="9"/>
    </row>
    <row r="23" spans="1:16">
      <c r="A23" s="12"/>
      <c r="B23" s="25">
        <v>335.18</v>
      </c>
      <c r="C23" s="20" t="s">
        <v>24</v>
      </c>
      <c r="D23" s="46">
        <v>30204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30204</v>
      </c>
      <c r="O23" s="47">
        <f t="shared" si="2"/>
        <v>31.364485981308412</v>
      </c>
      <c r="P23" s="9"/>
    </row>
    <row r="24" spans="1:16" ht="15.75">
      <c r="A24" s="29" t="s">
        <v>30</v>
      </c>
      <c r="B24" s="30"/>
      <c r="C24" s="31"/>
      <c r="D24" s="32">
        <f t="shared" ref="D24:M24" si="6">SUM(D25:D27)</f>
        <v>62775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158404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ref="N24:N34" si="7">SUM(D24:M24)</f>
        <v>221179</v>
      </c>
      <c r="O24" s="45">
        <f t="shared" si="2"/>
        <v>229.67705088265836</v>
      </c>
      <c r="P24" s="10"/>
    </row>
    <row r="25" spans="1:16">
      <c r="A25" s="12"/>
      <c r="B25" s="25">
        <v>341.9</v>
      </c>
      <c r="C25" s="20" t="s">
        <v>33</v>
      </c>
      <c r="D25" s="46">
        <v>1775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1775</v>
      </c>
      <c r="O25" s="47">
        <f t="shared" si="2"/>
        <v>1.8431983385254413</v>
      </c>
      <c r="P25" s="9"/>
    </row>
    <row r="26" spans="1:16">
      <c r="A26" s="12"/>
      <c r="B26" s="25">
        <v>342.2</v>
      </c>
      <c r="C26" s="20" t="s">
        <v>34</v>
      </c>
      <c r="D26" s="46">
        <v>61000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61000</v>
      </c>
      <c r="O26" s="47">
        <f t="shared" si="2"/>
        <v>63.343717549325028</v>
      </c>
      <c r="P26" s="9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158404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158404</v>
      </c>
      <c r="O27" s="47">
        <f t="shared" si="2"/>
        <v>164.4901349948079</v>
      </c>
      <c r="P27" s="9"/>
    </row>
    <row r="28" spans="1:16" ht="15.75">
      <c r="A28" s="29" t="s">
        <v>31</v>
      </c>
      <c r="B28" s="30"/>
      <c r="C28" s="31"/>
      <c r="D28" s="32">
        <f t="shared" ref="D28:M28" si="8">SUM(D29:D29)</f>
        <v>1907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7"/>
        <v>1907</v>
      </c>
      <c r="O28" s="45">
        <f t="shared" si="2"/>
        <v>1.980269989615784</v>
      </c>
      <c r="P28" s="10"/>
    </row>
    <row r="29" spans="1:16">
      <c r="A29" s="13"/>
      <c r="B29" s="39">
        <v>351.1</v>
      </c>
      <c r="C29" s="21" t="s">
        <v>38</v>
      </c>
      <c r="D29" s="46">
        <v>1907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1907</v>
      </c>
      <c r="O29" s="47">
        <f t="shared" si="2"/>
        <v>1.980269989615784</v>
      </c>
      <c r="P29" s="9"/>
    </row>
    <row r="30" spans="1:16" ht="15.75">
      <c r="A30" s="29" t="s">
        <v>3</v>
      </c>
      <c r="B30" s="30"/>
      <c r="C30" s="31"/>
      <c r="D30" s="32">
        <f t="shared" ref="D30:M30" si="9">SUM(D31:D33)</f>
        <v>52221</v>
      </c>
      <c r="E30" s="32">
        <f t="shared" si="9"/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13279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7"/>
        <v>65500</v>
      </c>
      <c r="O30" s="45">
        <f t="shared" si="2"/>
        <v>68.016614745586708</v>
      </c>
      <c r="P30" s="10"/>
    </row>
    <row r="31" spans="1:16">
      <c r="A31" s="12"/>
      <c r="B31" s="25">
        <v>361.1</v>
      </c>
      <c r="C31" s="20" t="s">
        <v>39</v>
      </c>
      <c r="D31" s="46">
        <v>19425</v>
      </c>
      <c r="E31" s="46">
        <v>0</v>
      </c>
      <c r="F31" s="46">
        <v>0</v>
      </c>
      <c r="G31" s="46">
        <v>0</v>
      </c>
      <c r="H31" s="46">
        <v>0</v>
      </c>
      <c r="I31" s="46">
        <v>9604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29029</v>
      </c>
      <c r="O31" s="47">
        <f t="shared" si="2"/>
        <v>30.144340602284526</v>
      </c>
      <c r="P31" s="9"/>
    </row>
    <row r="32" spans="1:16">
      <c r="A32" s="12"/>
      <c r="B32" s="25">
        <v>362</v>
      </c>
      <c r="C32" s="20" t="s">
        <v>40</v>
      </c>
      <c r="D32" s="46">
        <v>4200</v>
      </c>
      <c r="E32" s="46">
        <v>0</v>
      </c>
      <c r="F32" s="46">
        <v>0</v>
      </c>
      <c r="G32" s="46">
        <v>0</v>
      </c>
      <c r="H32" s="46">
        <v>0</v>
      </c>
      <c r="I32" s="46">
        <v>3500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7700</v>
      </c>
      <c r="O32" s="47">
        <f t="shared" si="2"/>
        <v>7.9958463136033231</v>
      </c>
      <c r="P32" s="9"/>
    </row>
    <row r="33" spans="1:119" ht="15.75" thickBot="1">
      <c r="A33" s="12"/>
      <c r="B33" s="25">
        <v>369.9</v>
      </c>
      <c r="C33" s="20" t="s">
        <v>41</v>
      </c>
      <c r="D33" s="46">
        <v>28596</v>
      </c>
      <c r="E33" s="46">
        <v>0</v>
      </c>
      <c r="F33" s="46">
        <v>0</v>
      </c>
      <c r="G33" s="46">
        <v>0</v>
      </c>
      <c r="H33" s="46">
        <v>0</v>
      </c>
      <c r="I33" s="46">
        <v>175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28771</v>
      </c>
      <c r="O33" s="47">
        <f t="shared" si="2"/>
        <v>29.876427829698859</v>
      </c>
      <c r="P33" s="9"/>
    </row>
    <row r="34" spans="1:119" ht="16.5" thickBot="1">
      <c r="A34" s="14" t="s">
        <v>36</v>
      </c>
      <c r="B34" s="23"/>
      <c r="C34" s="22"/>
      <c r="D34" s="15">
        <f>SUM(D5,D11,D15,D24,D28,D30)</f>
        <v>1003632</v>
      </c>
      <c r="E34" s="15">
        <f t="shared" ref="E34:M34" si="10">SUM(E5,E11,E15,E24,E28,E30)</f>
        <v>0</v>
      </c>
      <c r="F34" s="15">
        <f t="shared" si="10"/>
        <v>0</v>
      </c>
      <c r="G34" s="15">
        <f t="shared" si="10"/>
        <v>0</v>
      </c>
      <c r="H34" s="15">
        <f t="shared" si="10"/>
        <v>0</v>
      </c>
      <c r="I34" s="15">
        <f t="shared" si="10"/>
        <v>171683</v>
      </c>
      <c r="J34" s="15">
        <f t="shared" si="10"/>
        <v>0</v>
      </c>
      <c r="K34" s="15">
        <f t="shared" si="10"/>
        <v>0</v>
      </c>
      <c r="L34" s="15">
        <f t="shared" si="10"/>
        <v>0</v>
      </c>
      <c r="M34" s="15">
        <f t="shared" si="10"/>
        <v>0</v>
      </c>
      <c r="N34" s="15">
        <f t="shared" si="7"/>
        <v>1175315</v>
      </c>
      <c r="O34" s="38">
        <f t="shared" si="2"/>
        <v>1220.472481827622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73</v>
      </c>
      <c r="M36" s="48"/>
      <c r="N36" s="48"/>
      <c r="O36" s="43">
        <v>963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44</v>
      </c>
      <c r="F4" s="34" t="s">
        <v>45</v>
      </c>
      <c r="G4" s="34" t="s">
        <v>46</v>
      </c>
      <c r="H4" s="34" t="s">
        <v>5</v>
      </c>
      <c r="I4" s="34" t="s">
        <v>6</v>
      </c>
      <c r="J4" s="35" t="s">
        <v>47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311863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311863</v>
      </c>
      <c r="O5" s="33">
        <f t="shared" ref="O5:O34" si="2">(N5/O$36)</f>
        <v>344.21964679911702</v>
      </c>
      <c r="P5" s="6"/>
    </row>
    <row r="6" spans="1:133">
      <c r="A6" s="12"/>
      <c r="B6" s="25">
        <v>311</v>
      </c>
      <c r="C6" s="20" t="s">
        <v>2</v>
      </c>
      <c r="D6" s="46">
        <v>119741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119741</v>
      </c>
      <c r="O6" s="47">
        <f t="shared" si="2"/>
        <v>132.1644591611479</v>
      </c>
      <c r="P6" s="9"/>
    </row>
    <row r="7" spans="1:133">
      <c r="A7" s="12"/>
      <c r="B7" s="25">
        <v>312.41000000000003</v>
      </c>
      <c r="C7" s="20" t="s">
        <v>75</v>
      </c>
      <c r="D7" s="46">
        <v>18570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18570</v>
      </c>
      <c r="O7" s="47">
        <f t="shared" si="2"/>
        <v>20.496688741721854</v>
      </c>
      <c r="P7" s="9"/>
    </row>
    <row r="8" spans="1:133">
      <c r="A8" s="12"/>
      <c r="B8" s="25">
        <v>312.60000000000002</v>
      </c>
      <c r="C8" s="20" t="s">
        <v>11</v>
      </c>
      <c r="D8" s="46">
        <v>71795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71795</v>
      </c>
      <c r="O8" s="47">
        <f t="shared" si="2"/>
        <v>79.243929359823397</v>
      </c>
      <c r="P8" s="9"/>
    </row>
    <row r="9" spans="1:133">
      <c r="A9" s="12"/>
      <c r="B9" s="25">
        <v>314.10000000000002</v>
      </c>
      <c r="C9" s="20" t="s">
        <v>12</v>
      </c>
      <c r="D9" s="46">
        <v>86653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86653</v>
      </c>
      <c r="O9" s="47">
        <f t="shared" si="2"/>
        <v>95.643487858719652</v>
      </c>
      <c r="P9" s="9"/>
    </row>
    <row r="10" spans="1:133">
      <c r="A10" s="12"/>
      <c r="B10" s="25">
        <v>315</v>
      </c>
      <c r="C10" s="20" t="s">
        <v>76</v>
      </c>
      <c r="D10" s="46">
        <v>15104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15104</v>
      </c>
      <c r="O10" s="47">
        <f t="shared" si="2"/>
        <v>16.671081677704194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88080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88080</v>
      </c>
      <c r="O11" s="45">
        <f t="shared" si="2"/>
        <v>97.21854304635761</v>
      </c>
      <c r="P11" s="10"/>
    </row>
    <row r="12" spans="1:133">
      <c r="A12" s="12"/>
      <c r="B12" s="25">
        <v>323.10000000000002</v>
      </c>
      <c r="C12" s="20" t="s">
        <v>15</v>
      </c>
      <c r="D12" s="46">
        <v>65214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65214</v>
      </c>
      <c r="O12" s="47">
        <f t="shared" si="2"/>
        <v>71.980132450331126</v>
      </c>
      <c r="P12" s="9"/>
    </row>
    <row r="13" spans="1:133">
      <c r="A13" s="12"/>
      <c r="B13" s="25">
        <v>329</v>
      </c>
      <c r="C13" s="20" t="s">
        <v>16</v>
      </c>
      <c r="D13" s="46">
        <v>22866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22866</v>
      </c>
      <c r="O13" s="47">
        <f t="shared" si="2"/>
        <v>25.23841059602649</v>
      </c>
      <c r="P13" s="9"/>
    </row>
    <row r="14" spans="1:133" ht="15.75">
      <c r="A14" s="29" t="s">
        <v>19</v>
      </c>
      <c r="B14" s="30"/>
      <c r="C14" s="31"/>
      <c r="D14" s="32">
        <f t="shared" ref="D14:M14" si="4">SUM(D15:D20)</f>
        <v>115829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5601353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5717182</v>
      </c>
      <c r="O14" s="45">
        <f t="shared" si="2"/>
        <v>6310.355408388521</v>
      </c>
      <c r="P14" s="10"/>
    </row>
    <row r="15" spans="1:133">
      <c r="A15" s="12"/>
      <c r="B15" s="25">
        <v>331.35</v>
      </c>
      <c r="C15" s="20" t="s">
        <v>54</v>
      </c>
      <c r="D15" s="46">
        <v>60277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60277</v>
      </c>
      <c r="O15" s="47">
        <f t="shared" si="2"/>
        <v>66.530905077262688</v>
      </c>
      <c r="P15" s="9"/>
    </row>
    <row r="16" spans="1:133">
      <c r="A16" s="12"/>
      <c r="B16" s="25">
        <v>334.35</v>
      </c>
      <c r="C16" s="20" t="s">
        <v>98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5601353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5601353</v>
      </c>
      <c r="O16" s="47">
        <f t="shared" si="2"/>
        <v>6182.508830022075</v>
      </c>
      <c r="P16" s="9"/>
    </row>
    <row r="17" spans="1:16">
      <c r="A17" s="12"/>
      <c r="B17" s="25">
        <v>335.12</v>
      </c>
      <c r="C17" s="20" t="s">
        <v>80</v>
      </c>
      <c r="D17" s="46">
        <v>22715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22715</v>
      </c>
      <c r="O17" s="47">
        <f t="shared" si="2"/>
        <v>25.071743929359823</v>
      </c>
      <c r="P17" s="9"/>
    </row>
    <row r="18" spans="1:16">
      <c r="A18" s="12"/>
      <c r="B18" s="25">
        <v>335.14</v>
      </c>
      <c r="C18" s="20" t="s">
        <v>81</v>
      </c>
      <c r="D18" s="46">
        <v>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73</v>
      </c>
      <c r="O18" s="47">
        <f t="shared" si="2"/>
        <v>8.0573951434878582E-2</v>
      </c>
      <c r="P18" s="9"/>
    </row>
    <row r="19" spans="1:16">
      <c r="A19" s="12"/>
      <c r="B19" s="25">
        <v>335.15</v>
      </c>
      <c r="C19" s="20" t="s">
        <v>82</v>
      </c>
      <c r="D19" s="46">
        <v>945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945</v>
      </c>
      <c r="O19" s="47">
        <f t="shared" si="2"/>
        <v>1.0430463576158941</v>
      </c>
      <c r="P19" s="9"/>
    </row>
    <row r="20" spans="1:16">
      <c r="A20" s="12"/>
      <c r="B20" s="25">
        <v>335.18</v>
      </c>
      <c r="C20" s="20" t="s">
        <v>83</v>
      </c>
      <c r="D20" s="46">
        <v>31819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31819</v>
      </c>
      <c r="O20" s="47">
        <f t="shared" si="2"/>
        <v>35.120309050772626</v>
      </c>
      <c r="P20" s="9"/>
    </row>
    <row r="21" spans="1:16" ht="15.75">
      <c r="A21" s="29" t="s">
        <v>30</v>
      </c>
      <c r="B21" s="30"/>
      <c r="C21" s="31"/>
      <c r="D21" s="32">
        <f t="shared" ref="D21:M21" si="5">SUM(D22:D26)</f>
        <v>124409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542678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667087</v>
      </c>
      <c r="O21" s="45">
        <f t="shared" si="2"/>
        <v>736.29911699779245</v>
      </c>
      <c r="P21" s="10"/>
    </row>
    <row r="22" spans="1:16">
      <c r="A22" s="12"/>
      <c r="B22" s="25">
        <v>342.2</v>
      </c>
      <c r="C22" s="20" t="s">
        <v>34</v>
      </c>
      <c r="D22" s="46">
        <v>113396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113396</v>
      </c>
      <c r="O22" s="47">
        <f t="shared" si="2"/>
        <v>125.16114790286976</v>
      </c>
      <c r="P22" s="9"/>
    </row>
    <row r="23" spans="1:16">
      <c r="A23" s="12"/>
      <c r="B23" s="25">
        <v>343.3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271767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271767</v>
      </c>
      <c r="O23" s="47">
        <f t="shared" si="2"/>
        <v>299.96357615894038</v>
      </c>
      <c r="P23" s="9"/>
    </row>
    <row r="24" spans="1:16">
      <c r="A24" s="12"/>
      <c r="B24" s="25">
        <v>343.5</v>
      </c>
      <c r="C24" s="20" t="s">
        <v>85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190021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190021</v>
      </c>
      <c r="O24" s="47">
        <f t="shared" si="2"/>
        <v>209.73620309050773</v>
      </c>
      <c r="P24" s="9"/>
    </row>
    <row r="25" spans="1:16">
      <c r="A25" s="12"/>
      <c r="B25" s="25">
        <v>343.6</v>
      </c>
      <c r="C25" s="20" t="s">
        <v>100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80890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80890</v>
      </c>
      <c r="O25" s="47">
        <f t="shared" si="2"/>
        <v>89.282560706401767</v>
      </c>
      <c r="P25" s="9"/>
    </row>
    <row r="26" spans="1:16">
      <c r="A26" s="12"/>
      <c r="B26" s="25">
        <v>344.9</v>
      </c>
      <c r="C26" s="20" t="s">
        <v>92</v>
      </c>
      <c r="D26" s="46">
        <v>11013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11013</v>
      </c>
      <c r="O26" s="47">
        <f t="shared" si="2"/>
        <v>12.155629139072847</v>
      </c>
      <c r="P26" s="9"/>
    </row>
    <row r="27" spans="1:16" ht="15.75">
      <c r="A27" s="29" t="s">
        <v>31</v>
      </c>
      <c r="B27" s="30"/>
      <c r="C27" s="31"/>
      <c r="D27" s="32">
        <f t="shared" ref="D27:M27" si="6">SUM(D28:D28)</f>
        <v>1067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1067</v>
      </c>
      <c r="O27" s="45">
        <f t="shared" si="2"/>
        <v>1.1777041942604856</v>
      </c>
      <c r="P27" s="10"/>
    </row>
    <row r="28" spans="1:16">
      <c r="A28" s="13"/>
      <c r="B28" s="39">
        <v>351.1</v>
      </c>
      <c r="C28" s="21" t="s">
        <v>38</v>
      </c>
      <c r="D28" s="46">
        <v>1067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1067</v>
      </c>
      <c r="O28" s="47">
        <f t="shared" si="2"/>
        <v>1.1777041942604856</v>
      </c>
      <c r="P28" s="9"/>
    </row>
    <row r="29" spans="1:16" ht="15.75">
      <c r="A29" s="29" t="s">
        <v>3</v>
      </c>
      <c r="B29" s="30"/>
      <c r="C29" s="31"/>
      <c r="D29" s="32">
        <f t="shared" ref="D29:M29" si="7">SUM(D30:D33)</f>
        <v>4561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4561</v>
      </c>
      <c r="O29" s="45">
        <f t="shared" si="2"/>
        <v>5.0342163355408385</v>
      </c>
      <c r="P29" s="10"/>
    </row>
    <row r="30" spans="1:16">
      <c r="A30" s="12"/>
      <c r="B30" s="25">
        <v>361.1</v>
      </c>
      <c r="C30" s="20" t="s">
        <v>39</v>
      </c>
      <c r="D30" s="46">
        <v>593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593</v>
      </c>
      <c r="O30" s="47">
        <f t="shared" si="2"/>
        <v>0.6545253863134658</v>
      </c>
      <c r="P30" s="9"/>
    </row>
    <row r="31" spans="1:16">
      <c r="A31" s="12"/>
      <c r="B31" s="25">
        <v>362</v>
      </c>
      <c r="C31" s="20" t="s">
        <v>40</v>
      </c>
      <c r="D31" s="46">
        <v>750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750</v>
      </c>
      <c r="O31" s="47">
        <f t="shared" si="2"/>
        <v>0.82781456953642385</v>
      </c>
      <c r="P31" s="9"/>
    </row>
    <row r="32" spans="1:16">
      <c r="A32" s="12"/>
      <c r="B32" s="25">
        <v>366</v>
      </c>
      <c r="C32" s="20" t="s">
        <v>63</v>
      </c>
      <c r="D32" s="46">
        <v>3000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3000</v>
      </c>
      <c r="O32" s="47">
        <f t="shared" si="2"/>
        <v>3.3112582781456954</v>
      </c>
      <c r="P32" s="9"/>
    </row>
    <row r="33" spans="1:119" ht="15.75" thickBot="1">
      <c r="A33" s="12"/>
      <c r="B33" s="25">
        <v>369.9</v>
      </c>
      <c r="C33" s="20" t="s">
        <v>41</v>
      </c>
      <c r="D33" s="46">
        <v>218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218</v>
      </c>
      <c r="O33" s="47">
        <f t="shared" si="2"/>
        <v>0.24061810154525387</v>
      </c>
      <c r="P33" s="9"/>
    </row>
    <row r="34" spans="1:119" ht="16.5" thickBot="1">
      <c r="A34" s="14" t="s">
        <v>36</v>
      </c>
      <c r="B34" s="23"/>
      <c r="C34" s="22"/>
      <c r="D34" s="15">
        <f>SUM(D5,D11,D14,D21,D27,D29)</f>
        <v>645809</v>
      </c>
      <c r="E34" s="15">
        <f t="shared" ref="E34:M34" si="8">SUM(E5,E11,E14,E21,E27,E29)</f>
        <v>0</v>
      </c>
      <c r="F34" s="15">
        <f t="shared" si="8"/>
        <v>0</v>
      </c>
      <c r="G34" s="15">
        <f t="shared" si="8"/>
        <v>0</v>
      </c>
      <c r="H34" s="15">
        <f t="shared" si="8"/>
        <v>0</v>
      </c>
      <c r="I34" s="15">
        <f t="shared" si="8"/>
        <v>6144031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  <c r="N34" s="15">
        <f t="shared" si="1"/>
        <v>6789840</v>
      </c>
      <c r="O34" s="38">
        <f t="shared" si="2"/>
        <v>7494.3046357615895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110</v>
      </c>
      <c r="M36" s="48"/>
      <c r="N36" s="48"/>
      <c r="O36" s="43">
        <v>906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44</v>
      </c>
      <c r="F4" s="34" t="s">
        <v>45</v>
      </c>
      <c r="G4" s="34" t="s">
        <v>46</v>
      </c>
      <c r="H4" s="34" t="s">
        <v>5</v>
      </c>
      <c r="I4" s="34" t="s">
        <v>6</v>
      </c>
      <c r="J4" s="35" t="s">
        <v>47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301015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8" si="1">SUM(D5:M5)</f>
        <v>301015</v>
      </c>
      <c r="O5" s="33">
        <f t="shared" ref="O5:O38" si="2">(N5/O$40)</f>
        <v>347.99421965317919</v>
      </c>
      <c r="P5" s="6"/>
    </row>
    <row r="6" spans="1:133">
      <c r="A6" s="12"/>
      <c r="B6" s="25">
        <v>311</v>
      </c>
      <c r="C6" s="20" t="s">
        <v>2</v>
      </c>
      <c r="D6" s="46">
        <v>116001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116001</v>
      </c>
      <c r="O6" s="47">
        <f t="shared" si="2"/>
        <v>134.10520231213872</v>
      </c>
      <c r="P6" s="9"/>
    </row>
    <row r="7" spans="1:133">
      <c r="A7" s="12"/>
      <c r="B7" s="25">
        <v>312.41000000000003</v>
      </c>
      <c r="C7" s="20" t="s">
        <v>75</v>
      </c>
      <c r="D7" s="46">
        <v>19856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19856</v>
      </c>
      <c r="O7" s="47">
        <f t="shared" si="2"/>
        <v>22.954913294797688</v>
      </c>
      <c r="P7" s="9"/>
    </row>
    <row r="8" spans="1:133">
      <c r="A8" s="12"/>
      <c r="B8" s="25">
        <v>312.60000000000002</v>
      </c>
      <c r="C8" s="20" t="s">
        <v>11</v>
      </c>
      <c r="D8" s="46">
        <v>68827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68827</v>
      </c>
      <c r="O8" s="47">
        <f t="shared" si="2"/>
        <v>79.568786127167627</v>
      </c>
      <c r="P8" s="9"/>
    </row>
    <row r="9" spans="1:133">
      <c r="A9" s="12"/>
      <c r="B9" s="25">
        <v>314.10000000000002</v>
      </c>
      <c r="C9" s="20" t="s">
        <v>12</v>
      </c>
      <c r="D9" s="46">
        <v>81941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81941</v>
      </c>
      <c r="O9" s="47">
        <f t="shared" si="2"/>
        <v>94.729479768786121</v>
      </c>
      <c r="P9" s="9"/>
    </row>
    <row r="10" spans="1:133">
      <c r="A10" s="12"/>
      <c r="B10" s="25">
        <v>315</v>
      </c>
      <c r="C10" s="20" t="s">
        <v>76</v>
      </c>
      <c r="D10" s="46">
        <v>14390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14390</v>
      </c>
      <c r="O10" s="47">
        <f t="shared" si="2"/>
        <v>16.635838150289018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87949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87949</v>
      </c>
      <c r="O11" s="45">
        <f t="shared" si="2"/>
        <v>101.67514450867051</v>
      </c>
      <c r="P11" s="10"/>
    </row>
    <row r="12" spans="1:133">
      <c r="A12" s="12"/>
      <c r="B12" s="25">
        <v>323.10000000000002</v>
      </c>
      <c r="C12" s="20" t="s">
        <v>15</v>
      </c>
      <c r="D12" s="46">
        <v>67686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67686</v>
      </c>
      <c r="O12" s="47">
        <f t="shared" si="2"/>
        <v>78.249710982658954</v>
      </c>
      <c r="P12" s="9"/>
    </row>
    <row r="13" spans="1:133">
      <c r="A13" s="12"/>
      <c r="B13" s="25">
        <v>329</v>
      </c>
      <c r="C13" s="20" t="s">
        <v>16</v>
      </c>
      <c r="D13" s="46">
        <v>20263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20263</v>
      </c>
      <c r="O13" s="47">
        <f t="shared" si="2"/>
        <v>23.42543352601156</v>
      </c>
      <c r="P13" s="9"/>
    </row>
    <row r="14" spans="1:133" ht="15.75">
      <c r="A14" s="29" t="s">
        <v>19</v>
      </c>
      <c r="B14" s="30"/>
      <c r="C14" s="31"/>
      <c r="D14" s="32">
        <f t="shared" ref="D14:M14" si="4">SUM(D15:D20)</f>
        <v>57375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51724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109099</v>
      </c>
      <c r="O14" s="45">
        <f t="shared" si="2"/>
        <v>126.12601156069364</v>
      </c>
      <c r="P14" s="10"/>
    </row>
    <row r="15" spans="1:133">
      <c r="A15" s="12"/>
      <c r="B15" s="25">
        <v>331.35</v>
      </c>
      <c r="C15" s="20" t="s">
        <v>54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7724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7724</v>
      </c>
      <c r="O15" s="47">
        <f t="shared" si="2"/>
        <v>8.9294797687861269</v>
      </c>
      <c r="P15" s="9"/>
    </row>
    <row r="16" spans="1:133">
      <c r="A16" s="12"/>
      <c r="B16" s="25">
        <v>334.35</v>
      </c>
      <c r="C16" s="20" t="s">
        <v>98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44000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44000</v>
      </c>
      <c r="O16" s="47">
        <f t="shared" si="2"/>
        <v>50.867052023121389</v>
      </c>
      <c r="P16" s="9"/>
    </row>
    <row r="17" spans="1:16">
      <c r="A17" s="12"/>
      <c r="B17" s="25">
        <v>335.12</v>
      </c>
      <c r="C17" s="20" t="s">
        <v>80</v>
      </c>
      <c r="D17" s="46">
        <v>24654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24654</v>
      </c>
      <c r="O17" s="47">
        <f t="shared" si="2"/>
        <v>28.501734104046243</v>
      </c>
      <c r="P17" s="9"/>
    </row>
    <row r="18" spans="1:16">
      <c r="A18" s="12"/>
      <c r="B18" s="25">
        <v>335.14</v>
      </c>
      <c r="C18" s="20" t="s">
        <v>81</v>
      </c>
      <c r="D18" s="46">
        <v>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</v>
      </c>
      <c r="O18" s="47">
        <f t="shared" si="2"/>
        <v>3.9306358381502891E-2</v>
      </c>
      <c r="P18" s="9"/>
    </row>
    <row r="19" spans="1:16">
      <c r="A19" s="12"/>
      <c r="B19" s="25">
        <v>335.15</v>
      </c>
      <c r="C19" s="20" t="s">
        <v>82</v>
      </c>
      <c r="D19" s="46">
        <v>945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945</v>
      </c>
      <c r="O19" s="47">
        <f t="shared" si="2"/>
        <v>1.0924855491329479</v>
      </c>
      <c r="P19" s="9"/>
    </row>
    <row r="20" spans="1:16">
      <c r="A20" s="12"/>
      <c r="B20" s="25">
        <v>335.18</v>
      </c>
      <c r="C20" s="20" t="s">
        <v>83</v>
      </c>
      <c r="D20" s="46">
        <v>31742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31742</v>
      </c>
      <c r="O20" s="47">
        <f t="shared" si="2"/>
        <v>36.695953757225432</v>
      </c>
      <c r="P20" s="9"/>
    </row>
    <row r="21" spans="1:16" ht="15.75">
      <c r="A21" s="29" t="s">
        <v>30</v>
      </c>
      <c r="B21" s="30"/>
      <c r="C21" s="31"/>
      <c r="D21" s="32">
        <f t="shared" ref="D21:M21" si="5">SUM(D22:D26)</f>
        <v>116026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466585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582611</v>
      </c>
      <c r="O21" s="45">
        <f t="shared" si="2"/>
        <v>673.53872832369939</v>
      </c>
      <c r="P21" s="10"/>
    </row>
    <row r="22" spans="1:16">
      <c r="A22" s="12"/>
      <c r="B22" s="25">
        <v>342.2</v>
      </c>
      <c r="C22" s="20" t="s">
        <v>34</v>
      </c>
      <c r="D22" s="46">
        <v>105334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105334</v>
      </c>
      <c r="O22" s="47">
        <f t="shared" si="2"/>
        <v>121.77341040462427</v>
      </c>
      <c r="P22" s="9"/>
    </row>
    <row r="23" spans="1:16">
      <c r="A23" s="12"/>
      <c r="B23" s="25">
        <v>343.3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260472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260472</v>
      </c>
      <c r="O23" s="47">
        <f t="shared" si="2"/>
        <v>301.12369942196534</v>
      </c>
      <c r="P23" s="9"/>
    </row>
    <row r="24" spans="1:16">
      <c r="A24" s="12"/>
      <c r="B24" s="25">
        <v>343.5</v>
      </c>
      <c r="C24" s="20" t="s">
        <v>85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173282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173282</v>
      </c>
      <c r="O24" s="47">
        <f t="shared" si="2"/>
        <v>200.32601156069364</v>
      </c>
      <c r="P24" s="9"/>
    </row>
    <row r="25" spans="1:16">
      <c r="A25" s="12"/>
      <c r="B25" s="25">
        <v>343.6</v>
      </c>
      <c r="C25" s="20" t="s">
        <v>100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32831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32831</v>
      </c>
      <c r="O25" s="47">
        <f t="shared" si="2"/>
        <v>37.954913294797684</v>
      </c>
      <c r="P25" s="9"/>
    </row>
    <row r="26" spans="1:16">
      <c r="A26" s="12"/>
      <c r="B26" s="25">
        <v>344.9</v>
      </c>
      <c r="C26" s="20" t="s">
        <v>92</v>
      </c>
      <c r="D26" s="46">
        <v>10692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10692</v>
      </c>
      <c r="O26" s="47">
        <f t="shared" si="2"/>
        <v>12.360693641618496</v>
      </c>
      <c r="P26" s="9"/>
    </row>
    <row r="27" spans="1:16" ht="15.75">
      <c r="A27" s="29" t="s">
        <v>31</v>
      </c>
      <c r="B27" s="30"/>
      <c r="C27" s="31"/>
      <c r="D27" s="32">
        <f t="shared" ref="D27:M27" si="6">SUM(D28:D28)</f>
        <v>1323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1323</v>
      </c>
      <c r="O27" s="45">
        <f t="shared" si="2"/>
        <v>1.5294797687861272</v>
      </c>
      <c r="P27" s="10"/>
    </row>
    <row r="28" spans="1:16">
      <c r="A28" s="13"/>
      <c r="B28" s="39">
        <v>351.1</v>
      </c>
      <c r="C28" s="21" t="s">
        <v>38</v>
      </c>
      <c r="D28" s="46">
        <v>1323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1323</v>
      </c>
      <c r="O28" s="47">
        <f t="shared" si="2"/>
        <v>1.5294797687861272</v>
      </c>
      <c r="P28" s="9"/>
    </row>
    <row r="29" spans="1:16" ht="15.75">
      <c r="A29" s="29" t="s">
        <v>3</v>
      </c>
      <c r="B29" s="30"/>
      <c r="C29" s="31"/>
      <c r="D29" s="32">
        <f t="shared" ref="D29:M29" si="7">SUM(D30:D34)</f>
        <v>20153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8080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28233</v>
      </c>
      <c r="O29" s="45">
        <f t="shared" si="2"/>
        <v>32.639306358381504</v>
      </c>
      <c r="P29" s="10"/>
    </row>
    <row r="30" spans="1:16">
      <c r="A30" s="12"/>
      <c r="B30" s="25">
        <v>361.1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8080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8080</v>
      </c>
      <c r="O30" s="47">
        <f t="shared" si="2"/>
        <v>9.3410404624277454</v>
      </c>
      <c r="P30" s="9"/>
    </row>
    <row r="31" spans="1:16">
      <c r="A31" s="12"/>
      <c r="B31" s="25">
        <v>361.3</v>
      </c>
      <c r="C31" s="20" t="s">
        <v>93</v>
      </c>
      <c r="D31" s="46">
        <v>3536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3536</v>
      </c>
      <c r="O31" s="47">
        <f t="shared" si="2"/>
        <v>4.0878612716763003</v>
      </c>
      <c r="P31" s="9"/>
    </row>
    <row r="32" spans="1:16">
      <c r="A32" s="12"/>
      <c r="B32" s="25">
        <v>362</v>
      </c>
      <c r="C32" s="20" t="s">
        <v>40</v>
      </c>
      <c r="D32" s="46">
        <v>1100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1100</v>
      </c>
      <c r="O32" s="47">
        <f t="shared" si="2"/>
        <v>1.2716763005780347</v>
      </c>
      <c r="P32" s="9"/>
    </row>
    <row r="33" spans="1:119">
      <c r="A33" s="12"/>
      <c r="B33" s="25">
        <v>366</v>
      </c>
      <c r="C33" s="20" t="s">
        <v>63</v>
      </c>
      <c r="D33" s="46">
        <v>1700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1700</v>
      </c>
      <c r="O33" s="47">
        <f t="shared" si="2"/>
        <v>1.9653179190751444</v>
      </c>
      <c r="P33" s="9"/>
    </row>
    <row r="34" spans="1:119">
      <c r="A34" s="12"/>
      <c r="B34" s="25">
        <v>369.9</v>
      </c>
      <c r="C34" s="20" t="s">
        <v>41</v>
      </c>
      <c r="D34" s="46">
        <v>13817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13817</v>
      </c>
      <c r="O34" s="47">
        <f t="shared" si="2"/>
        <v>15.973410404624277</v>
      </c>
      <c r="P34" s="9"/>
    </row>
    <row r="35" spans="1:119" ht="15.75">
      <c r="A35" s="29" t="s">
        <v>32</v>
      </c>
      <c r="B35" s="30"/>
      <c r="C35" s="31"/>
      <c r="D35" s="32">
        <f t="shared" ref="D35:M35" si="8">SUM(D36:D37)</f>
        <v>57500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1"/>
        <v>57500</v>
      </c>
      <c r="O35" s="45">
        <f t="shared" si="2"/>
        <v>66.473988439306353</v>
      </c>
      <c r="P35" s="9"/>
    </row>
    <row r="36" spans="1:119">
      <c r="A36" s="12"/>
      <c r="B36" s="25">
        <v>381</v>
      </c>
      <c r="C36" s="20" t="s">
        <v>86</v>
      </c>
      <c r="D36" s="46">
        <v>12500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12500</v>
      </c>
      <c r="O36" s="47">
        <f t="shared" si="2"/>
        <v>14.450867052023121</v>
      </c>
      <c r="P36" s="9"/>
    </row>
    <row r="37" spans="1:119" ht="15.75" thickBot="1">
      <c r="A37" s="12"/>
      <c r="B37" s="25">
        <v>384</v>
      </c>
      <c r="C37" s="20" t="s">
        <v>42</v>
      </c>
      <c r="D37" s="46">
        <v>45000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45000</v>
      </c>
      <c r="O37" s="47">
        <f t="shared" si="2"/>
        <v>52.02312138728324</v>
      </c>
      <c r="P37" s="9"/>
    </row>
    <row r="38" spans="1:119" ht="16.5" thickBot="1">
      <c r="A38" s="14" t="s">
        <v>36</v>
      </c>
      <c r="B38" s="23"/>
      <c r="C38" s="22"/>
      <c r="D38" s="15">
        <f t="shared" ref="D38:M38" si="9">SUM(D5,D11,D14,D21,D27,D29,D35)</f>
        <v>641341</v>
      </c>
      <c r="E38" s="15">
        <f t="shared" si="9"/>
        <v>0</v>
      </c>
      <c r="F38" s="15">
        <f t="shared" si="9"/>
        <v>0</v>
      </c>
      <c r="G38" s="15">
        <f t="shared" si="9"/>
        <v>0</v>
      </c>
      <c r="H38" s="15">
        <f t="shared" si="9"/>
        <v>0</v>
      </c>
      <c r="I38" s="15">
        <f t="shared" si="9"/>
        <v>526389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1"/>
        <v>1167730</v>
      </c>
      <c r="O38" s="38">
        <f t="shared" si="2"/>
        <v>1349.9768786127167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108</v>
      </c>
      <c r="M40" s="48"/>
      <c r="N40" s="48"/>
      <c r="O40" s="43">
        <v>865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44</v>
      </c>
      <c r="F4" s="34" t="s">
        <v>45</v>
      </c>
      <c r="G4" s="34" t="s">
        <v>46</v>
      </c>
      <c r="H4" s="34" t="s">
        <v>5</v>
      </c>
      <c r="I4" s="34" t="s">
        <v>6</v>
      </c>
      <c r="J4" s="35" t="s">
        <v>47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278539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6" si="1">SUM(D5:M5)</f>
        <v>278539</v>
      </c>
      <c r="O5" s="33">
        <f t="shared" ref="O5:O36" si="2">(N5/O$38)</f>
        <v>324.25960419091967</v>
      </c>
      <c r="P5" s="6"/>
    </row>
    <row r="6" spans="1:133">
      <c r="A6" s="12"/>
      <c r="B6" s="25">
        <v>311</v>
      </c>
      <c r="C6" s="20" t="s">
        <v>2</v>
      </c>
      <c r="D6" s="46">
        <v>115427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115427</v>
      </c>
      <c r="O6" s="47">
        <f t="shared" si="2"/>
        <v>134.37369033760186</v>
      </c>
      <c r="P6" s="9"/>
    </row>
    <row r="7" spans="1:133">
      <c r="A7" s="12"/>
      <c r="B7" s="25">
        <v>312.41000000000003</v>
      </c>
      <c r="C7" s="20" t="s">
        <v>75</v>
      </c>
      <c r="D7" s="46">
        <v>18209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18209</v>
      </c>
      <c r="O7" s="47">
        <f t="shared" si="2"/>
        <v>21.19790454016298</v>
      </c>
      <c r="P7" s="9"/>
    </row>
    <row r="8" spans="1:133">
      <c r="A8" s="12"/>
      <c r="B8" s="25">
        <v>312.60000000000002</v>
      </c>
      <c r="C8" s="20" t="s">
        <v>11</v>
      </c>
      <c r="D8" s="46">
        <v>64974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64974</v>
      </c>
      <c r="O8" s="47">
        <f t="shared" si="2"/>
        <v>75.639115250291042</v>
      </c>
      <c r="P8" s="9"/>
    </row>
    <row r="9" spans="1:133">
      <c r="A9" s="12"/>
      <c r="B9" s="25">
        <v>314.10000000000002</v>
      </c>
      <c r="C9" s="20" t="s">
        <v>12</v>
      </c>
      <c r="D9" s="46">
        <v>64841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64841</v>
      </c>
      <c r="O9" s="47">
        <f t="shared" si="2"/>
        <v>75.484284051222346</v>
      </c>
      <c r="P9" s="9"/>
    </row>
    <row r="10" spans="1:133">
      <c r="A10" s="12"/>
      <c r="B10" s="25">
        <v>315</v>
      </c>
      <c r="C10" s="20" t="s">
        <v>76</v>
      </c>
      <c r="D10" s="46">
        <v>15088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15088</v>
      </c>
      <c r="O10" s="47">
        <f t="shared" si="2"/>
        <v>17.564610011641445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70809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70809</v>
      </c>
      <c r="O11" s="45">
        <f t="shared" si="2"/>
        <v>82.431897555296857</v>
      </c>
      <c r="P11" s="10"/>
    </row>
    <row r="12" spans="1:133">
      <c r="A12" s="12"/>
      <c r="B12" s="25">
        <v>323.10000000000002</v>
      </c>
      <c r="C12" s="20" t="s">
        <v>15</v>
      </c>
      <c r="D12" s="46">
        <v>53752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53752</v>
      </c>
      <c r="O12" s="47">
        <f t="shared" si="2"/>
        <v>62.57508731082654</v>
      </c>
      <c r="P12" s="9"/>
    </row>
    <row r="13" spans="1:133">
      <c r="A13" s="12"/>
      <c r="B13" s="25">
        <v>329</v>
      </c>
      <c r="C13" s="20" t="s">
        <v>16</v>
      </c>
      <c r="D13" s="46">
        <v>17057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17057</v>
      </c>
      <c r="O13" s="47">
        <f t="shared" si="2"/>
        <v>19.856810244470314</v>
      </c>
      <c r="P13" s="9"/>
    </row>
    <row r="14" spans="1:133" ht="15.75">
      <c r="A14" s="29" t="s">
        <v>19</v>
      </c>
      <c r="B14" s="30"/>
      <c r="C14" s="31"/>
      <c r="D14" s="32">
        <f t="shared" ref="D14:M14" si="4">SUM(D15:D20)</f>
        <v>54521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198782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253303</v>
      </c>
      <c r="O14" s="45">
        <f t="shared" si="2"/>
        <v>294.88125727590221</v>
      </c>
      <c r="P14" s="10"/>
    </row>
    <row r="15" spans="1:133">
      <c r="A15" s="12"/>
      <c r="B15" s="25">
        <v>331.35</v>
      </c>
      <c r="C15" s="20" t="s">
        <v>54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8282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8282</v>
      </c>
      <c r="O15" s="47">
        <f t="shared" si="2"/>
        <v>9.6414435389988355</v>
      </c>
      <c r="P15" s="9"/>
    </row>
    <row r="16" spans="1:133">
      <c r="A16" s="12"/>
      <c r="B16" s="25">
        <v>334.35</v>
      </c>
      <c r="C16" s="20" t="s">
        <v>98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190500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190500</v>
      </c>
      <c r="O16" s="47">
        <f t="shared" si="2"/>
        <v>221.76949941792782</v>
      </c>
      <c r="P16" s="9"/>
    </row>
    <row r="17" spans="1:16">
      <c r="A17" s="12"/>
      <c r="B17" s="25">
        <v>335.12</v>
      </c>
      <c r="C17" s="20" t="s">
        <v>80</v>
      </c>
      <c r="D17" s="46">
        <v>22983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22983</v>
      </c>
      <c r="O17" s="47">
        <f t="shared" si="2"/>
        <v>26.755529685681026</v>
      </c>
      <c r="P17" s="9"/>
    </row>
    <row r="18" spans="1:16">
      <c r="A18" s="12"/>
      <c r="B18" s="25">
        <v>335.14</v>
      </c>
      <c r="C18" s="20" t="s">
        <v>81</v>
      </c>
      <c r="D18" s="46">
        <v>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88</v>
      </c>
      <c r="O18" s="47">
        <f t="shared" si="2"/>
        <v>0.10244470314318975</v>
      </c>
      <c r="P18" s="9"/>
    </row>
    <row r="19" spans="1:16">
      <c r="A19" s="12"/>
      <c r="B19" s="25">
        <v>335.15</v>
      </c>
      <c r="C19" s="20" t="s">
        <v>82</v>
      </c>
      <c r="D19" s="46">
        <v>945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945</v>
      </c>
      <c r="O19" s="47">
        <f t="shared" si="2"/>
        <v>1.1001164144353899</v>
      </c>
      <c r="P19" s="9"/>
    </row>
    <row r="20" spans="1:16">
      <c r="A20" s="12"/>
      <c r="B20" s="25">
        <v>335.18</v>
      </c>
      <c r="C20" s="20" t="s">
        <v>83</v>
      </c>
      <c r="D20" s="46">
        <v>30505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30505</v>
      </c>
      <c r="O20" s="47">
        <f t="shared" si="2"/>
        <v>35.512223515715952</v>
      </c>
      <c r="P20" s="9"/>
    </row>
    <row r="21" spans="1:16" ht="15.75">
      <c r="A21" s="29" t="s">
        <v>30</v>
      </c>
      <c r="B21" s="30"/>
      <c r="C21" s="31"/>
      <c r="D21" s="32">
        <f t="shared" ref="D21:M21" si="5">SUM(D22:D26)</f>
        <v>123814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448180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571994</v>
      </c>
      <c r="O21" s="45">
        <f t="shared" si="2"/>
        <v>665.88358556461003</v>
      </c>
      <c r="P21" s="10"/>
    </row>
    <row r="22" spans="1:16">
      <c r="A22" s="12"/>
      <c r="B22" s="25">
        <v>342.2</v>
      </c>
      <c r="C22" s="20" t="s">
        <v>34</v>
      </c>
      <c r="D22" s="46">
        <v>113434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113434</v>
      </c>
      <c r="O22" s="47">
        <f t="shared" si="2"/>
        <v>132.05355064027938</v>
      </c>
      <c r="P22" s="9"/>
    </row>
    <row r="23" spans="1:16">
      <c r="A23" s="12"/>
      <c r="B23" s="25">
        <v>343.3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248089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248089</v>
      </c>
      <c r="O23" s="47">
        <f t="shared" si="2"/>
        <v>288.81140861466821</v>
      </c>
      <c r="P23" s="9"/>
    </row>
    <row r="24" spans="1:16">
      <c r="A24" s="12"/>
      <c r="B24" s="25">
        <v>343.5</v>
      </c>
      <c r="C24" s="20" t="s">
        <v>85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159882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159882</v>
      </c>
      <c r="O24" s="47">
        <f t="shared" si="2"/>
        <v>186.12572759022117</v>
      </c>
      <c r="P24" s="9"/>
    </row>
    <row r="25" spans="1:16">
      <c r="A25" s="12"/>
      <c r="B25" s="25">
        <v>343.6</v>
      </c>
      <c r="C25" s="20" t="s">
        <v>100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40209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40209</v>
      </c>
      <c r="O25" s="47">
        <f t="shared" si="2"/>
        <v>46.809080325960416</v>
      </c>
      <c r="P25" s="9"/>
    </row>
    <row r="26" spans="1:16">
      <c r="A26" s="12"/>
      <c r="B26" s="25">
        <v>344.9</v>
      </c>
      <c r="C26" s="20" t="s">
        <v>92</v>
      </c>
      <c r="D26" s="46">
        <v>10380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10380</v>
      </c>
      <c r="O26" s="47">
        <f t="shared" si="2"/>
        <v>12.083818393480792</v>
      </c>
      <c r="P26" s="9"/>
    </row>
    <row r="27" spans="1:16" ht="15.75">
      <c r="A27" s="29" t="s">
        <v>31</v>
      </c>
      <c r="B27" s="30"/>
      <c r="C27" s="31"/>
      <c r="D27" s="32">
        <f t="shared" ref="D27:M27" si="6">SUM(D28:D28)</f>
        <v>1931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1931</v>
      </c>
      <c r="O27" s="45">
        <f t="shared" si="2"/>
        <v>2.2479627473806754</v>
      </c>
      <c r="P27" s="10"/>
    </row>
    <row r="28" spans="1:16">
      <c r="A28" s="13"/>
      <c r="B28" s="39">
        <v>351.1</v>
      </c>
      <c r="C28" s="21" t="s">
        <v>38</v>
      </c>
      <c r="D28" s="46">
        <v>1931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1931</v>
      </c>
      <c r="O28" s="47">
        <f t="shared" si="2"/>
        <v>2.2479627473806754</v>
      </c>
      <c r="P28" s="9"/>
    </row>
    <row r="29" spans="1:16" ht="15.75">
      <c r="A29" s="29" t="s">
        <v>3</v>
      </c>
      <c r="B29" s="30"/>
      <c r="C29" s="31"/>
      <c r="D29" s="32">
        <f t="shared" ref="D29:M29" si="7">SUM(D30:D33)</f>
        <v>6347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3500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9847</v>
      </c>
      <c r="O29" s="45">
        <f t="shared" si="2"/>
        <v>11.463329452852154</v>
      </c>
      <c r="P29" s="10"/>
    </row>
    <row r="30" spans="1:16">
      <c r="A30" s="12"/>
      <c r="B30" s="25">
        <v>361.1</v>
      </c>
      <c r="C30" s="20" t="s">
        <v>39</v>
      </c>
      <c r="D30" s="46">
        <v>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</v>
      </c>
      <c r="O30" s="47">
        <f t="shared" si="2"/>
        <v>4.6565774155995342E-3</v>
      </c>
      <c r="P30" s="9"/>
    </row>
    <row r="31" spans="1:16">
      <c r="A31" s="12"/>
      <c r="B31" s="25">
        <v>362</v>
      </c>
      <c r="C31" s="20" t="s">
        <v>40</v>
      </c>
      <c r="D31" s="46">
        <v>400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400</v>
      </c>
      <c r="O31" s="47">
        <f t="shared" si="2"/>
        <v>0.46565774155995343</v>
      </c>
      <c r="P31" s="9"/>
    </row>
    <row r="32" spans="1:16">
      <c r="A32" s="12"/>
      <c r="B32" s="25">
        <v>366</v>
      </c>
      <c r="C32" s="20" t="s">
        <v>63</v>
      </c>
      <c r="D32" s="46">
        <v>4500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4500</v>
      </c>
      <c r="O32" s="47">
        <f t="shared" si="2"/>
        <v>5.2386495925494758</v>
      </c>
      <c r="P32" s="9"/>
    </row>
    <row r="33" spans="1:119">
      <c r="A33" s="12"/>
      <c r="B33" s="25">
        <v>369.9</v>
      </c>
      <c r="C33" s="20" t="s">
        <v>41</v>
      </c>
      <c r="D33" s="46">
        <v>1443</v>
      </c>
      <c r="E33" s="46">
        <v>0</v>
      </c>
      <c r="F33" s="46">
        <v>0</v>
      </c>
      <c r="G33" s="46">
        <v>0</v>
      </c>
      <c r="H33" s="46">
        <v>0</v>
      </c>
      <c r="I33" s="46">
        <v>3500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4943</v>
      </c>
      <c r="O33" s="47">
        <f t="shared" si="2"/>
        <v>5.7543655413271244</v>
      </c>
      <c r="P33" s="9"/>
    </row>
    <row r="34" spans="1:119" ht="15.75">
      <c r="A34" s="29" t="s">
        <v>32</v>
      </c>
      <c r="B34" s="30"/>
      <c r="C34" s="31"/>
      <c r="D34" s="32">
        <f t="shared" ref="D34:M34" si="8">SUM(D35:D35)</f>
        <v>0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177199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1"/>
        <v>177199</v>
      </c>
      <c r="O34" s="45">
        <f t="shared" si="2"/>
        <v>206.28521536670547</v>
      </c>
      <c r="P34" s="9"/>
    </row>
    <row r="35" spans="1:119" ht="15.75" thickBot="1">
      <c r="A35" s="12"/>
      <c r="B35" s="25">
        <v>381</v>
      </c>
      <c r="C35" s="20" t="s">
        <v>86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177199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177199</v>
      </c>
      <c r="O35" s="47">
        <f t="shared" si="2"/>
        <v>206.28521536670547</v>
      </c>
      <c r="P35" s="9"/>
    </row>
    <row r="36" spans="1:119" ht="16.5" thickBot="1">
      <c r="A36" s="14" t="s">
        <v>36</v>
      </c>
      <c r="B36" s="23"/>
      <c r="C36" s="22"/>
      <c r="D36" s="15">
        <f t="shared" ref="D36:M36" si="9">SUM(D5,D11,D14,D21,D27,D29,D34)</f>
        <v>535961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  <c r="I36" s="15">
        <f t="shared" si="9"/>
        <v>827661</v>
      </c>
      <c r="J36" s="15">
        <f t="shared" si="9"/>
        <v>0</v>
      </c>
      <c r="K36" s="15">
        <f t="shared" si="9"/>
        <v>0</v>
      </c>
      <c r="L36" s="15">
        <f t="shared" si="9"/>
        <v>0</v>
      </c>
      <c r="M36" s="15">
        <f t="shared" si="9"/>
        <v>0</v>
      </c>
      <c r="N36" s="15">
        <f t="shared" si="1"/>
        <v>1363622</v>
      </c>
      <c r="O36" s="38">
        <f t="shared" si="2"/>
        <v>1587.452852153667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106</v>
      </c>
      <c r="M38" s="48"/>
      <c r="N38" s="48"/>
      <c r="O38" s="43">
        <v>859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44</v>
      </c>
      <c r="F4" s="34" t="s">
        <v>45</v>
      </c>
      <c r="G4" s="34" t="s">
        <v>46</v>
      </c>
      <c r="H4" s="34" t="s">
        <v>5</v>
      </c>
      <c r="I4" s="34" t="s">
        <v>6</v>
      </c>
      <c r="J4" s="35" t="s">
        <v>47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269829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7" si="1">SUM(D5:M5)</f>
        <v>269829</v>
      </c>
      <c r="O5" s="33">
        <f t="shared" ref="O5:O37" si="2">(N5/O$39)</f>
        <v>312.66396292004634</v>
      </c>
      <c r="P5" s="6"/>
    </row>
    <row r="6" spans="1:133">
      <c r="A6" s="12"/>
      <c r="B6" s="25">
        <v>311</v>
      </c>
      <c r="C6" s="20" t="s">
        <v>2</v>
      </c>
      <c r="D6" s="46">
        <v>109428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109428</v>
      </c>
      <c r="O6" s="47">
        <f t="shared" si="2"/>
        <v>126.79953650057938</v>
      </c>
      <c r="P6" s="9"/>
    </row>
    <row r="7" spans="1:133">
      <c r="A7" s="12"/>
      <c r="B7" s="25">
        <v>312.41000000000003</v>
      </c>
      <c r="C7" s="20" t="s">
        <v>75</v>
      </c>
      <c r="D7" s="46">
        <v>16317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16317</v>
      </c>
      <c r="O7" s="47">
        <f t="shared" si="2"/>
        <v>18.907300115874854</v>
      </c>
      <c r="P7" s="9"/>
    </row>
    <row r="8" spans="1:133">
      <c r="A8" s="12"/>
      <c r="B8" s="25">
        <v>314.10000000000002</v>
      </c>
      <c r="C8" s="20" t="s">
        <v>12</v>
      </c>
      <c r="D8" s="46">
        <v>70928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70928</v>
      </c>
      <c r="O8" s="47">
        <f t="shared" si="2"/>
        <v>82.187717265353413</v>
      </c>
      <c r="P8" s="9"/>
    </row>
    <row r="9" spans="1:133">
      <c r="A9" s="12"/>
      <c r="B9" s="25">
        <v>315</v>
      </c>
      <c r="C9" s="20" t="s">
        <v>76</v>
      </c>
      <c r="D9" s="46">
        <v>16192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16192</v>
      </c>
      <c r="O9" s="47">
        <f t="shared" si="2"/>
        <v>18.762456546929318</v>
      </c>
      <c r="P9" s="9"/>
    </row>
    <row r="10" spans="1:133">
      <c r="A10" s="12"/>
      <c r="B10" s="25">
        <v>316</v>
      </c>
      <c r="C10" s="20" t="s">
        <v>90</v>
      </c>
      <c r="D10" s="46">
        <v>56964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56964</v>
      </c>
      <c r="O10" s="47">
        <f t="shared" si="2"/>
        <v>66.006952491309391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65716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65716</v>
      </c>
      <c r="O11" s="45">
        <f t="shared" si="2"/>
        <v>76.148319814600228</v>
      </c>
      <c r="P11" s="10"/>
    </row>
    <row r="12" spans="1:133">
      <c r="A12" s="12"/>
      <c r="B12" s="25">
        <v>323.10000000000002</v>
      </c>
      <c r="C12" s="20" t="s">
        <v>15</v>
      </c>
      <c r="D12" s="46">
        <v>56287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56287</v>
      </c>
      <c r="O12" s="47">
        <f t="shared" si="2"/>
        <v>65.222479721900342</v>
      </c>
      <c r="P12" s="9"/>
    </row>
    <row r="13" spans="1:133">
      <c r="A13" s="12"/>
      <c r="B13" s="25">
        <v>329</v>
      </c>
      <c r="C13" s="20" t="s">
        <v>16</v>
      </c>
      <c r="D13" s="46">
        <v>9429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9429</v>
      </c>
      <c r="O13" s="47">
        <f t="shared" si="2"/>
        <v>10.925840092699884</v>
      </c>
      <c r="P13" s="9"/>
    </row>
    <row r="14" spans="1:133" ht="15.75">
      <c r="A14" s="29" t="s">
        <v>19</v>
      </c>
      <c r="B14" s="30"/>
      <c r="C14" s="31"/>
      <c r="D14" s="32">
        <f t="shared" ref="D14:M14" si="4">SUM(D15:D20)</f>
        <v>48914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559222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608136</v>
      </c>
      <c r="O14" s="45">
        <f t="shared" si="2"/>
        <v>704.67670915411361</v>
      </c>
      <c r="P14" s="10"/>
    </row>
    <row r="15" spans="1:133">
      <c r="A15" s="12"/>
      <c r="B15" s="25">
        <v>331.35</v>
      </c>
      <c r="C15" s="20" t="s">
        <v>54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44822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44822</v>
      </c>
      <c r="O15" s="47">
        <f t="shared" si="2"/>
        <v>51.937427578215527</v>
      </c>
      <c r="P15" s="9"/>
    </row>
    <row r="16" spans="1:133">
      <c r="A16" s="12"/>
      <c r="B16" s="25">
        <v>334.35</v>
      </c>
      <c r="C16" s="20" t="s">
        <v>98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514400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514400</v>
      </c>
      <c r="O16" s="47">
        <f t="shared" si="2"/>
        <v>596.06025492468132</v>
      </c>
      <c r="P16" s="9"/>
    </row>
    <row r="17" spans="1:16">
      <c r="A17" s="12"/>
      <c r="B17" s="25">
        <v>335.12</v>
      </c>
      <c r="C17" s="20" t="s">
        <v>80</v>
      </c>
      <c r="D17" s="46">
        <v>20976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20976</v>
      </c>
      <c r="O17" s="47">
        <f t="shared" si="2"/>
        <v>24.305909617612979</v>
      </c>
      <c r="P17" s="9"/>
    </row>
    <row r="18" spans="1:16">
      <c r="A18" s="12"/>
      <c r="B18" s="25">
        <v>335.14</v>
      </c>
      <c r="C18" s="20" t="s">
        <v>81</v>
      </c>
      <c r="D18" s="46">
        <v>150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150</v>
      </c>
      <c r="O18" s="47">
        <f t="shared" si="2"/>
        <v>0.17381228273464658</v>
      </c>
      <c r="P18" s="9"/>
    </row>
    <row r="19" spans="1:16">
      <c r="A19" s="12"/>
      <c r="B19" s="25">
        <v>335.15</v>
      </c>
      <c r="C19" s="20" t="s">
        <v>82</v>
      </c>
      <c r="D19" s="46">
        <v>1022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1022</v>
      </c>
      <c r="O19" s="47">
        <f t="shared" si="2"/>
        <v>1.1842410196987254</v>
      </c>
      <c r="P19" s="9"/>
    </row>
    <row r="20" spans="1:16">
      <c r="A20" s="12"/>
      <c r="B20" s="25">
        <v>335.18</v>
      </c>
      <c r="C20" s="20" t="s">
        <v>83</v>
      </c>
      <c r="D20" s="46">
        <v>26766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26766</v>
      </c>
      <c r="O20" s="47">
        <f t="shared" si="2"/>
        <v>31.015063731170336</v>
      </c>
      <c r="P20" s="9"/>
    </row>
    <row r="21" spans="1:16" ht="15.75">
      <c r="A21" s="29" t="s">
        <v>30</v>
      </c>
      <c r="B21" s="30"/>
      <c r="C21" s="31"/>
      <c r="D21" s="32">
        <f t="shared" ref="D21:M21" si="5">SUM(D22:D25)</f>
        <v>123957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408993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532950</v>
      </c>
      <c r="O21" s="45">
        <f t="shared" si="2"/>
        <v>617.55504055619929</v>
      </c>
      <c r="P21" s="10"/>
    </row>
    <row r="22" spans="1:16">
      <c r="A22" s="12"/>
      <c r="B22" s="25">
        <v>342.2</v>
      </c>
      <c r="C22" s="20" t="s">
        <v>34</v>
      </c>
      <c r="D22" s="46">
        <v>123957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123957</v>
      </c>
      <c r="O22" s="47">
        <f t="shared" si="2"/>
        <v>143.63499420625723</v>
      </c>
      <c r="P22" s="9"/>
    </row>
    <row r="23" spans="1:16">
      <c r="A23" s="12"/>
      <c r="B23" s="25">
        <v>343.3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235200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235200</v>
      </c>
      <c r="O23" s="47">
        <f t="shared" si="2"/>
        <v>272.53765932792584</v>
      </c>
      <c r="P23" s="9"/>
    </row>
    <row r="24" spans="1:16">
      <c r="A24" s="12"/>
      <c r="B24" s="25">
        <v>343.5</v>
      </c>
      <c r="C24" s="20" t="s">
        <v>85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155534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155534</v>
      </c>
      <c r="O24" s="47">
        <f t="shared" si="2"/>
        <v>180.22479721900348</v>
      </c>
      <c r="P24" s="9"/>
    </row>
    <row r="25" spans="1:16">
      <c r="A25" s="12"/>
      <c r="B25" s="25">
        <v>343.6</v>
      </c>
      <c r="C25" s="20" t="s">
        <v>100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18259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18259</v>
      </c>
      <c r="O25" s="47">
        <f t="shared" si="2"/>
        <v>21.157589803012748</v>
      </c>
      <c r="P25" s="9"/>
    </row>
    <row r="26" spans="1:16" ht="15.75">
      <c r="A26" s="29" t="s">
        <v>31</v>
      </c>
      <c r="B26" s="30"/>
      <c r="C26" s="31"/>
      <c r="D26" s="32">
        <f t="shared" ref="D26:M26" si="6">SUM(D27:D28)</f>
        <v>1177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1177</v>
      </c>
      <c r="O26" s="45">
        <f t="shared" si="2"/>
        <v>1.3638470451911935</v>
      </c>
      <c r="P26" s="10"/>
    </row>
    <row r="27" spans="1:16">
      <c r="A27" s="13"/>
      <c r="B27" s="39">
        <v>351.1</v>
      </c>
      <c r="C27" s="21" t="s">
        <v>38</v>
      </c>
      <c r="D27" s="46">
        <v>886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886</v>
      </c>
      <c r="O27" s="47">
        <f t="shared" si="2"/>
        <v>1.0266512166859791</v>
      </c>
      <c r="P27" s="9"/>
    </row>
    <row r="28" spans="1:16">
      <c r="A28" s="13"/>
      <c r="B28" s="39">
        <v>359</v>
      </c>
      <c r="C28" s="21" t="s">
        <v>67</v>
      </c>
      <c r="D28" s="46">
        <v>291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291</v>
      </c>
      <c r="O28" s="47">
        <f t="shared" si="2"/>
        <v>0.33719582850521435</v>
      </c>
      <c r="P28" s="9"/>
    </row>
    <row r="29" spans="1:16" ht="15.75">
      <c r="A29" s="29" t="s">
        <v>3</v>
      </c>
      <c r="B29" s="30"/>
      <c r="C29" s="31"/>
      <c r="D29" s="32">
        <f t="shared" ref="D29:M29" si="7">SUM(D30:D33)</f>
        <v>19089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8886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27975</v>
      </c>
      <c r="O29" s="45">
        <f t="shared" si="2"/>
        <v>32.415990730011586</v>
      </c>
      <c r="P29" s="10"/>
    </row>
    <row r="30" spans="1:16">
      <c r="A30" s="12"/>
      <c r="B30" s="25">
        <v>361.1</v>
      </c>
      <c r="C30" s="20" t="s">
        <v>39</v>
      </c>
      <c r="D30" s="46">
        <v>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34</v>
      </c>
      <c r="O30" s="47">
        <f t="shared" si="2"/>
        <v>3.9397450753186555E-2</v>
      </c>
      <c r="P30" s="9"/>
    </row>
    <row r="31" spans="1:16">
      <c r="A31" s="12"/>
      <c r="B31" s="25">
        <v>361.4</v>
      </c>
      <c r="C31" s="20" t="s">
        <v>103</v>
      </c>
      <c r="D31" s="46">
        <v>5298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5298</v>
      </c>
      <c r="O31" s="47">
        <f t="shared" si="2"/>
        <v>6.1390498261877173</v>
      </c>
      <c r="P31" s="9"/>
    </row>
    <row r="32" spans="1:16">
      <c r="A32" s="12"/>
      <c r="B32" s="25">
        <v>362</v>
      </c>
      <c r="C32" s="20" t="s">
        <v>40</v>
      </c>
      <c r="D32" s="46">
        <v>600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600</v>
      </c>
      <c r="O32" s="47">
        <f t="shared" si="2"/>
        <v>0.69524913093858631</v>
      </c>
      <c r="P32" s="9"/>
    </row>
    <row r="33" spans="1:119">
      <c r="A33" s="12"/>
      <c r="B33" s="25">
        <v>369.9</v>
      </c>
      <c r="C33" s="20" t="s">
        <v>41</v>
      </c>
      <c r="D33" s="46">
        <v>13157</v>
      </c>
      <c r="E33" s="46">
        <v>0</v>
      </c>
      <c r="F33" s="46">
        <v>0</v>
      </c>
      <c r="G33" s="46">
        <v>0</v>
      </c>
      <c r="H33" s="46">
        <v>0</v>
      </c>
      <c r="I33" s="46">
        <v>8886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22043</v>
      </c>
      <c r="O33" s="47">
        <f t="shared" si="2"/>
        <v>25.542294322132097</v>
      </c>
      <c r="P33" s="9"/>
    </row>
    <row r="34" spans="1:119" ht="15.75">
      <c r="A34" s="29" t="s">
        <v>32</v>
      </c>
      <c r="B34" s="30"/>
      <c r="C34" s="31"/>
      <c r="D34" s="32">
        <f t="shared" ref="D34:M34" si="8">SUM(D35:D36)</f>
        <v>227554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1"/>
        <v>227554</v>
      </c>
      <c r="O34" s="45">
        <f t="shared" si="2"/>
        <v>263.67786790266513</v>
      </c>
      <c r="P34" s="9"/>
    </row>
    <row r="35" spans="1:119">
      <c r="A35" s="12"/>
      <c r="B35" s="25">
        <v>381</v>
      </c>
      <c r="C35" s="20" t="s">
        <v>86</v>
      </c>
      <c r="D35" s="46">
        <v>215054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215054</v>
      </c>
      <c r="O35" s="47">
        <f t="shared" si="2"/>
        <v>249.19351100811124</v>
      </c>
      <c r="P35" s="9"/>
    </row>
    <row r="36" spans="1:119" ht="15.75" thickBot="1">
      <c r="A36" s="12"/>
      <c r="B36" s="25">
        <v>384</v>
      </c>
      <c r="C36" s="20" t="s">
        <v>42</v>
      </c>
      <c r="D36" s="46">
        <v>12500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12500</v>
      </c>
      <c r="O36" s="47">
        <f t="shared" si="2"/>
        <v>14.484356894553882</v>
      </c>
      <c r="P36" s="9"/>
    </row>
    <row r="37" spans="1:119" ht="16.5" thickBot="1">
      <c r="A37" s="14" t="s">
        <v>36</v>
      </c>
      <c r="B37" s="23"/>
      <c r="C37" s="22"/>
      <c r="D37" s="15">
        <f t="shared" ref="D37:M37" si="9">SUM(D5,D11,D14,D21,D26,D29,D34)</f>
        <v>756236</v>
      </c>
      <c r="E37" s="15">
        <f t="shared" si="9"/>
        <v>0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977101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1"/>
        <v>1733337</v>
      </c>
      <c r="O37" s="38">
        <f t="shared" si="2"/>
        <v>2008.5017381228274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104</v>
      </c>
      <c r="M39" s="48"/>
      <c r="N39" s="48"/>
      <c r="O39" s="43">
        <v>863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44</v>
      </c>
      <c r="F4" s="34" t="s">
        <v>45</v>
      </c>
      <c r="G4" s="34" t="s">
        <v>46</v>
      </c>
      <c r="H4" s="34" t="s">
        <v>5</v>
      </c>
      <c r="I4" s="34" t="s">
        <v>6</v>
      </c>
      <c r="J4" s="35" t="s">
        <v>47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252148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2" si="1">SUM(D5:M5)</f>
        <v>252148</v>
      </c>
      <c r="O5" s="33">
        <f t="shared" ref="O5:O37" si="2">(N5/O$39)</f>
        <v>296.64470588235292</v>
      </c>
      <c r="P5" s="6"/>
    </row>
    <row r="6" spans="1:133">
      <c r="A6" s="12"/>
      <c r="B6" s="25">
        <v>311</v>
      </c>
      <c r="C6" s="20" t="s">
        <v>2</v>
      </c>
      <c r="D6" s="46">
        <v>103734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103734</v>
      </c>
      <c r="O6" s="47">
        <f t="shared" si="2"/>
        <v>122.04</v>
      </c>
      <c r="P6" s="9"/>
    </row>
    <row r="7" spans="1:133">
      <c r="A7" s="12"/>
      <c r="B7" s="25">
        <v>312.10000000000002</v>
      </c>
      <c r="C7" s="20" t="s">
        <v>10</v>
      </c>
      <c r="D7" s="46">
        <v>65305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65305</v>
      </c>
      <c r="O7" s="47">
        <f t="shared" si="2"/>
        <v>76.829411764705881</v>
      </c>
      <c r="P7" s="9"/>
    </row>
    <row r="8" spans="1:133">
      <c r="A8" s="12"/>
      <c r="B8" s="25">
        <v>314.10000000000002</v>
      </c>
      <c r="C8" s="20" t="s">
        <v>12</v>
      </c>
      <c r="D8" s="46">
        <v>63156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63156</v>
      </c>
      <c r="O8" s="47">
        <f t="shared" si="2"/>
        <v>74.301176470588231</v>
      </c>
      <c r="P8" s="9"/>
    </row>
    <row r="9" spans="1:133">
      <c r="A9" s="12"/>
      <c r="B9" s="25">
        <v>315</v>
      </c>
      <c r="C9" s="20" t="s">
        <v>76</v>
      </c>
      <c r="D9" s="46">
        <v>18938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18938</v>
      </c>
      <c r="O9" s="47">
        <f t="shared" si="2"/>
        <v>22.28</v>
      </c>
      <c r="P9" s="9"/>
    </row>
    <row r="10" spans="1:133">
      <c r="A10" s="12"/>
      <c r="B10" s="25">
        <v>316</v>
      </c>
      <c r="C10" s="20" t="s">
        <v>90</v>
      </c>
      <c r="D10" s="46">
        <v>1015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1015</v>
      </c>
      <c r="O10" s="47">
        <f t="shared" si="2"/>
        <v>1.1941176470588235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67008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67008</v>
      </c>
      <c r="O11" s="45">
        <f t="shared" si="2"/>
        <v>78.832941176470584</v>
      </c>
      <c r="P11" s="10"/>
    </row>
    <row r="12" spans="1:133">
      <c r="A12" s="12"/>
      <c r="B12" s="25">
        <v>323.10000000000002</v>
      </c>
      <c r="C12" s="20" t="s">
        <v>15</v>
      </c>
      <c r="D12" s="46">
        <v>54304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54304</v>
      </c>
      <c r="O12" s="47">
        <f t="shared" si="2"/>
        <v>63.887058823529415</v>
      </c>
      <c r="P12" s="9"/>
    </row>
    <row r="13" spans="1:133">
      <c r="A13" s="12"/>
      <c r="B13" s="25">
        <v>329</v>
      </c>
      <c r="C13" s="20" t="s">
        <v>16</v>
      </c>
      <c r="D13" s="46">
        <v>12704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12704</v>
      </c>
      <c r="O13" s="47">
        <f t="shared" si="2"/>
        <v>14.945882352941176</v>
      </c>
      <c r="P13" s="9"/>
    </row>
    <row r="14" spans="1:133" ht="15.75">
      <c r="A14" s="29" t="s">
        <v>19</v>
      </c>
      <c r="B14" s="30"/>
      <c r="C14" s="31"/>
      <c r="D14" s="32">
        <f t="shared" ref="D14:M14" si="4">SUM(D15:D21)</f>
        <v>44914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1149203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1194117</v>
      </c>
      <c r="O14" s="45">
        <f t="shared" si="2"/>
        <v>1404.8435294117646</v>
      </c>
      <c r="P14" s="10"/>
    </row>
    <row r="15" spans="1:133">
      <c r="A15" s="12"/>
      <c r="B15" s="25">
        <v>331.35</v>
      </c>
      <c r="C15" s="20" t="s">
        <v>54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535303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535303</v>
      </c>
      <c r="O15" s="47">
        <f t="shared" si="2"/>
        <v>629.76823529411763</v>
      </c>
      <c r="P15" s="9"/>
    </row>
    <row r="16" spans="1:133">
      <c r="A16" s="12"/>
      <c r="B16" s="25">
        <v>334.35</v>
      </c>
      <c r="C16" s="20" t="s">
        <v>98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492460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492460</v>
      </c>
      <c r="O16" s="47">
        <f t="shared" si="2"/>
        <v>579.36470588235295</v>
      </c>
      <c r="P16" s="9"/>
    </row>
    <row r="17" spans="1:16">
      <c r="A17" s="12"/>
      <c r="B17" s="25">
        <v>335.12</v>
      </c>
      <c r="C17" s="20" t="s">
        <v>80</v>
      </c>
      <c r="D17" s="46">
        <v>18525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18525</v>
      </c>
      <c r="O17" s="47">
        <f t="shared" si="2"/>
        <v>21.794117647058822</v>
      </c>
      <c r="P17" s="9"/>
    </row>
    <row r="18" spans="1:16">
      <c r="A18" s="12"/>
      <c r="B18" s="25">
        <v>335.14</v>
      </c>
      <c r="C18" s="20" t="s">
        <v>81</v>
      </c>
      <c r="D18" s="46">
        <v>158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158</v>
      </c>
      <c r="O18" s="47">
        <f t="shared" si="2"/>
        <v>0.18588235294117647</v>
      </c>
      <c r="P18" s="9"/>
    </row>
    <row r="19" spans="1:16">
      <c r="A19" s="12"/>
      <c r="B19" s="25">
        <v>335.15</v>
      </c>
      <c r="C19" s="20" t="s">
        <v>82</v>
      </c>
      <c r="D19" s="46">
        <v>1001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1001</v>
      </c>
      <c r="O19" s="47">
        <f t="shared" si="2"/>
        <v>1.1776470588235295</v>
      </c>
      <c r="P19" s="9"/>
    </row>
    <row r="20" spans="1:16">
      <c r="A20" s="12"/>
      <c r="B20" s="25">
        <v>335.18</v>
      </c>
      <c r="C20" s="20" t="s">
        <v>83</v>
      </c>
      <c r="D20" s="46">
        <v>25230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25230</v>
      </c>
      <c r="O20" s="47">
        <f t="shared" si="2"/>
        <v>29.682352941176472</v>
      </c>
      <c r="P20" s="9"/>
    </row>
    <row r="21" spans="1:16">
      <c r="A21" s="12"/>
      <c r="B21" s="25">
        <v>337.3</v>
      </c>
      <c r="C21" s="20" t="s">
        <v>99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121440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121440</v>
      </c>
      <c r="O21" s="47">
        <f t="shared" si="2"/>
        <v>142.87058823529412</v>
      </c>
      <c r="P21" s="9"/>
    </row>
    <row r="22" spans="1:16" ht="15.75">
      <c r="A22" s="29" t="s">
        <v>30</v>
      </c>
      <c r="B22" s="30"/>
      <c r="C22" s="31"/>
      <c r="D22" s="32">
        <f t="shared" ref="D22:M22" si="5">SUM(D23:D28)</f>
        <v>150367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347035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497402</v>
      </c>
      <c r="O22" s="45">
        <f t="shared" si="2"/>
        <v>585.17882352941172</v>
      </c>
      <c r="P22" s="10"/>
    </row>
    <row r="23" spans="1:16">
      <c r="A23" s="12"/>
      <c r="B23" s="25">
        <v>342.2</v>
      </c>
      <c r="C23" s="20" t="s">
        <v>34</v>
      </c>
      <c r="D23" s="46">
        <v>134721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134721</v>
      </c>
      <c r="O23" s="47">
        <f t="shared" si="2"/>
        <v>158.49529411764706</v>
      </c>
      <c r="P23" s="9"/>
    </row>
    <row r="24" spans="1:16">
      <c r="A24" s="12"/>
      <c r="B24" s="25">
        <v>343.3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195711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195711</v>
      </c>
      <c r="O24" s="47">
        <f t="shared" si="2"/>
        <v>230.24823529411765</v>
      </c>
      <c r="P24" s="9"/>
    </row>
    <row r="25" spans="1:16">
      <c r="A25" s="12"/>
      <c r="B25" s="25">
        <v>343.5</v>
      </c>
      <c r="C25" s="20" t="s">
        <v>85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142638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142638</v>
      </c>
      <c r="O25" s="47">
        <f t="shared" si="2"/>
        <v>167.80941176470589</v>
      </c>
      <c r="P25" s="9"/>
    </row>
    <row r="26" spans="1:16">
      <c r="A26" s="12"/>
      <c r="B26" s="25">
        <v>343.6</v>
      </c>
      <c r="C26" s="20" t="s">
        <v>100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8686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8686</v>
      </c>
      <c r="O26" s="47">
        <f t="shared" si="2"/>
        <v>10.218823529411765</v>
      </c>
      <c r="P26" s="9"/>
    </row>
    <row r="27" spans="1:16">
      <c r="A27" s="12"/>
      <c r="B27" s="25">
        <v>344.9</v>
      </c>
      <c r="C27" s="20" t="s">
        <v>92</v>
      </c>
      <c r="D27" s="46">
        <v>9785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9785</v>
      </c>
      <c r="O27" s="47">
        <f t="shared" si="2"/>
        <v>11.511764705882353</v>
      </c>
      <c r="P27" s="9"/>
    </row>
    <row r="28" spans="1:16">
      <c r="A28" s="12"/>
      <c r="B28" s="25">
        <v>349</v>
      </c>
      <c r="C28" s="20" t="s">
        <v>56</v>
      </c>
      <c r="D28" s="46">
        <v>5861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5861</v>
      </c>
      <c r="O28" s="47">
        <f t="shared" si="2"/>
        <v>6.895294117647059</v>
      </c>
      <c r="P28" s="9"/>
    </row>
    <row r="29" spans="1:16" ht="15.75">
      <c r="A29" s="29" t="s">
        <v>31</v>
      </c>
      <c r="B29" s="30"/>
      <c r="C29" s="31"/>
      <c r="D29" s="32">
        <f t="shared" ref="D29:M29" si="7">SUM(D30:D30)</f>
        <v>388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ref="N29:N37" si="8">SUM(D29:M29)</f>
        <v>388</v>
      </c>
      <c r="O29" s="45">
        <f t="shared" si="2"/>
        <v>0.45647058823529413</v>
      </c>
      <c r="P29" s="10"/>
    </row>
    <row r="30" spans="1:16">
      <c r="A30" s="13"/>
      <c r="B30" s="39">
        <v>359</v>
      </c>
      <c r="C30" s="21" t="s">
        <v>67</v>
      </c>
      <c r="D30" s="46">
        <v>388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388</v>
      </c>
      <c r="O30" s="47">
        <f t="shared" si="2"/>
        <v>0.45647058823529413</v>
      </c>
      <c r="P30" s="9"/>
    </row>
    <row r="31" spans="1:16" ht="15.75">
      <c r="A31" s="29" t="s">
        <v>3</v>
      </c>
      <c r="B31" s="30"/>
      <c r="C31" s="31"/>
      <c r="D31" s="32">
        <f t="shared" ref="D31:M31" si="9">SUM(D32:D36)</f>
        <v>40125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3740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8"/>
        <v>43865</v>
      </c>
      <c r="O31" s="45">
        <f t="shared" si="2"/>
        <v>51.60588235294118</v>
      </c>
      <c r="P31" s="10"/>
    </row>
    <row r="32" spans="1:16">
      <c r="A32" s="12"/>
      <c r="B32" s="25">
        <v>361.1</v>
      </c>
      <c r="C32" s="20" t="s">
        <v>39</v>
      </c>
      <c r="D32" s="46">
        <v>741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741</v>
      </c>
      <c r="O32" s="47">
        <f t="shared" si="2"/>
        <v>0.87176470588235289</v>
      </c>
      <c r="P32" s="9"/>
    </row>
    <row r="33" spans="1:119">
      <c r="A33" s="12"/>
      <c r="B33" s="25">
        <v>361.3</v>
      </c>
      <c r="C33" s="20" t="s">
        <v>93</v>
      </c>
      <c r="D33" s="46">
        <v>6826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6826</v>
      </c>
      <c r="O33" s="47">
        <f t="shared" si="2"/>
        <v>8.0305882352941182</v>
      </c>
      <c r="P33" s="9"/>
    </row>
    <row r="34" spans="1:119">
      <c r="A34" s="12"/>
      <c r="B34" s="25">
        <v>362</v>
      </c>
      <c r="C34" s="20" t="s">
        <v>40</v>
      </c>
      <c r="D34" s="46">
        <v>1150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1150</v>
      </c>
      <c r="O34" s="47">
        <f t="shared" si="2"/>
        <v>1.3529411764705883</v>
      </c>
      <c r="P34" s="9"/>
    </row>
    <row r="35" spans="1:119">
      <c r="A35" s="12"/>
      <c r="B35" s="25">
        <v>366</v>
      </c>
      <c r="C35" s="20" t="s">
        <v>63</v>
      </c>
      <c r="D35" s="46">
        <v>19344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19344</v>
      </c>
      <c r="O35" s="47">
        <f t="shared" si="2"/>
        <v>22.75764705882353</v>
      </c>
      <c r="P35" s="9"/>
    </row>
    <row r="36" spans="1:119" ht="15.75" thickBot="1">
      <c r="A36" s="12"/>
      <c r="B36" s="25">
        <v>369.9</v>
      </c>
      <c r="C36" s="20" t="s">
        <v>41</v>
      </c>
      <c r="D36" s="46">
        <v>12064</v>
      </c>
      <c r="E36" s="46">
        <v>0</v>
      </c>
      <c r="F36" s="46">
        <v>0</v>
      </c>
      <c r="G36" s="46">
        <v>0</v>
      </c>
      <c r="H36" s="46">
        <v>0</v>
      </c>
      <c r="I36" s="46">
        <v>3740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15804</v>
      </c>
      <c r="O36" s="47">
        <f t="shared" si="2"/>
        <v>18.592941176470589</v>
      </c>
      <c r="P36" s="9"/>
    </row>
    <row r="37" spans="1:119" ht="16.5" thickBot="1">
      <c r="A37" s="14" t="s">
        <v>36</v>
      </c>
      <c r="B37" s="23"/>
      <c r="C37" s="22"/>
      <c r="D37" s="15">
        <f>SUM(D5,D11,D14,D22,D29,D31)</f>
        <v>554950</v>
      </c>
      <c r="E37" s="15">
        <f t="shared" ref="E37:M37" si="10">SUM(E5,E11,E14,E22,E29,E31)</f>
        <v>0</v>
      </c>
      <c r="F37" s="15">
        <f t="shared" si="10"/>
        <v>0</v>
      </c>
      <c r="G37" s="15">
        <f t="shared" si="10"/>
        <v>0</v>
      </c>
      <c r="H37" s="15">
        <f t="shared" si="10"/>
        <v>0</v>
      </c>
      <c r="I37" s="15">
        <f t="shared" si="10"/>
        <v>1499978</v>
      </c>
      <c r="J37" s="15">
        <f t="shared" si="10"/>
        <v>0</v>
      </c>
      <c r="K37" s="15">
        <f t="shared" si="10"/>
        <v>0</v>
      </c>
      <c r="L37" s="15">
        <f t="shared" si="10"/>
        <v>0</v>
      </c>
      <c r="M37" s="15">
        <f t="shared" si="10"/>
        <v>0</v>
      </c>
      <c r="N37" s="15">
        <f t="shared" si="8"/>
        <v>2054928</v>
      </c>
      <c r="O37" s="38">
        <f t="shared" si="2"/>
        <v>2417.5623529411764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101</v>
      </c>
      <c r="M39" s="48"/>
      <c r="N39" s="48"/>
      <c r="O39" s="43">
        <v>850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44</v>
      </c>
      <c r="F4" s="34" t="s">
        <v>45</v>
      </c>
      <c r="G4" s="34" t="s">
        <v>46</v>
      </c>
      <c r="H4" s="34" t="s">
        <v>5</v>
      </c>
      <c r="I4" s="34" t="s">
        <v>6</v>
      </c>
      <c r="J4" s="35" t="s">
        <v>47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251032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251032</v>
      </c>
      <c r="O5" s="33">
        <f t="shared" ref="O5:O34" si="2">(N5/O$36)</f>
        <v>320.19387755102042</v>
      </c>
      <c r="P5" s="6"/>
    </row>
    <row r="6" spans="1:133">
      <c r="A6" s="12"/>
      <c r="B6" s="25">
        <v>311</v>
      </c>
      <c r="C6" s="20" t="s">
        <v>2</v>
      </c>
      <c r="D6" s="46">
        <v>100718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100718</v>
      </c>
      <c r="O6" s="47">
        <f t="shared" si="2"/>
        <v>128.46683673469389</v>
      </c>
      <c r="P6" s="9"/>
    </row>
    <row r="7" spans="1:133">
      <c r="A7" s="12"/>
      <c r="B7" s="25">
        <v>312.10000000000002</v>
      </c>
      <c r="C7" s="20" t="s">
        <v>10</v>
      </c>
      <c r="D7" s="46">
        <v>63160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63160</v>
      </c>
      <c r="O7" s="47">
        <f t="shared" si="2"/>
        <v>80.561224489795919</v>
      </c>
      <c r="P7" s="9"/>
    </row>
    <row r="8" spans="1:133">
      <c r="A8" s="12"/>
      <c r="B8" s="25">
        <v>314.10000000000002</v>
      </c>
      <c r="C8" s="20" t="s">
        <v>12</v>
      </c>
      <c r="D8" s="46">
        <v>65929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65929</v>
      </c>
      <c r="O8" s="47">
        <f t="shared" si="2"/>
        <v>84.093112244897952</v>
      </c>
      <c r="P8" s="9"/>
    </row>
    <row r="9" spans="1:133">
      <c r="A9" s="12"/>
      <c r="B9" s="25">
        <v>315</v>
      </c>
      <c r="C9" s="20" t="s">
        <v>76</v>
      </c>
      <c r="D9" s="46">
        <v>20297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20297</v>
      </c>
      <c r="O9" s="47">
        <f t="shared" si="2"/>
        <v>25.889030612244898</v>
      </c>
      <c r="P9" s="9"/>
    </row>
    <row r="10" spans="1:133">
      <c r="A10" s="12"/>
      <c r="B10" s="25">
        <v>316</v>
      </c>
      <c r="C10" s="20" t="s">
        <v>90</v>
      </c>
      <c r="D10" s="46">
        <v>928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928</v>
      </c>
      <c r="O10" s="47">
        <f t="shared" si="2"/>
        <v>1.1836734693877551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85598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85598</v>
      </c>
      <c r="O11" s="45">
        <f t="shared" si="2"/>
        <v>109.18112244897959</v>
      </c>
      <c r="P11" s="10"/>
    </row>
    <row r="12" spans="1:133">
      <c r="A12" s="12"/>
      <c r="B12" s="25">
        <v>323.10000000000002</v>
      </c>
      <c r="C12" s="20" t="s">
        <v>15</v>
      </c>
      <c r="D12" s="46">
        <v>57813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57813</v>
      </c>
      <c r="O12" s="47">
        <f t="shared" si="2"/>
        <v>73.741071428571431</v>
      </c>
      <c r="P12" s="9"/>
    </row>
    <row r="13" spans="1:133">
      <c r="A13" s="12"/>
      <c r="B13" s="25">
        <v>329</v>
      </c>
      <c r="C13" s="20" t="s">
        <v>16</v>
      </c>
      <c r="D13" s="46">
        <v>27785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27785</v>
      </c>
      <c r="O13" s="47">
        <f t="shared" si="2"/>
        <v>35.440051020408163</v>
      </c>
      <c r="P13" s="9"/>
    </row>
    <row r="14" spans="1:133" ht="15.75">
      <c r="A14" s="29" t="s">
        <v>19</v>
      </c>
      <c r="B14" s="30"/>
      <c r="C14" s="31"/>
      <c r="D14" s="32">
        <f t="shared" ref="D14:M14" si="4">SUM(D15:D20)</f>
        <v>167211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282279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449490</v>
      </c>
      <c r="O14" s="45">
        <f t="shared" si="2"/>
        <v>573.32908163265301</v>
      </c>
      <c r="P14" s="10"/>
    </row>
    <row r="15" spans="1:133">
      <c r="A15" s="12"/>
      <c r="B15" s="25">
        <v>331.35</v>
      </c>
      <c r="C15" s="20" t="s">
        <v>54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282279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282279</v>
      </c>
      <c r="O15" s="47">
        <f t="shared" si="2"/>
        <v>360.04974489795916</v>
      </c>
      <c r="P15" s="9"/>
    </row>
    <row r="16" spans="1:133">
      <c r="A16" s="12"/>
      <c r="B16" s="25">
        <v>335.12</v>
      </c>
      <c r="C16" s="20" t="s">
        <v>80</v>
      </c>
      <c r="D16" s="46">
        <v>17550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17550</v>
      </c>
      <c r="O16" s="47">
        <f t="shared" si="2"/>
        <v>22.385204081632654</v>
      </c>
      <c r="P16" s="9"/>
    </row>
    <row r="17" spans="1:16">
      <c r="A17" s="12"/>
      <c r="B17" s="25">
        <v>335.14</v>
      </c>
      <c r="C17" s="20" t="s">
        <v>81</v>
      </c>
      <c r="D17" s="46">
        <v>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83</v>
      </c>
      <c r="O17" s="47">
        <f t="shared" si="2"/>
        <v>0.10586734693877552</v>
      </c>
      <c r="P17" s="9"/>
    </row>
    <row r="18" spans="1:16">
      <c r="A18" s="12"/>
      <c r="B18" s="25">
        <v>335.15</v>
      </c>
      <c r="C18" s="20" t="s">
        <v>82</v>
      </c>
      <c r="D18" s="46">
        <v>1001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1001</v>
      </c>
      <c r="O18" s="47">
        <f t="shared" si="2"/>
        <v>1.2767857142857142</v>
      </c>
      <c r="P18" s="9"/>
    </row>
    <row r="19" spans="1:16">
      <c r="A19" s="12"/>
      <c r="B19" s="25">
        <v>335.18</v>
      </c>
      <c r="C19" s="20" t="s">
        <v>83</v>
      </c>
      <c r="D19" s="46">
        <v>25047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25047</v>
      </c>
      <c r="O19" s="47">
        <f t="shared" si="2"/>
        <v>31.947704081632654</v>
      </c>
      <c r="P19" s="9"/>
    </row>
    <row r="20" spans="1:16">
      <c r="A20" s="12"/>
      <c r="B20" s="25">
        <v>335.29</v>
      </c>
      <c r="C20" s="20" t="s">
        <v>91</v>
      </c>
      <c r="D20" s="46">
        <v>123530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123530</v>
      </c>
      <c r="O20" s="47">
        <f t="shared" si="2"/>
        <v>157.5637755102041</v>
      </c>
      <c r="P20" s="9"/>
    </row>
    <row r="21" spans="1:16" ht="15.75">
      <c r="A21" s="29" t="s">
        <v>30</v>
      </c>
      <c r="B21" s="30"/>
      <c r="C21" s="31"/>
      <c r="D21" s="32">
        <f t="shared" ref="D21:M21" si="5">SUM(D22:D25)</f>
        <v>18670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340856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359526</v>
      </c>
      <c r="O21" s="45">
        <f t="shared" si="2"/>
        <v>458.57908163265307</v>
      </c>
      <c r="P21" s="10"/>
    </row>
    <row r="22" spans="1:16">
      <c r="A22" s="12"/>
      <c r="B22" s="25">
        <v>343.3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205332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205332</v>
      </c>
      <c r="O22" s="47">
        <f t="shared" si="2"/>
        <v>261.90306122448982</v>
      </c>
      <c r="P22" s="9"/>
    </row>
    <row r="23" spans="1:16">
      <c r="A23" s="12"/>
      <c r="B23" s="25">
        <v>343.5</v>
      </c>
      <c r="C23" s="20" t="s">
        <v>85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135524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135524</v>
      </c>
      <c r="O23" s="47">
        <f t="shared" si="2"/>
        <v>172.86224489795919</v>
      </c>
      <c r="P23" s="9"/>
    </row>
    <row r="24" spans="1:16">
      <c r="A24" s="12"/>
      <c r="B24" s="25">
        <v>344.9</v>
      </c>
      <c r="C24" s="20" t="s">
        <v>92</v>
      </c>
      <c r="D24" s="46">
        <v>9500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9500</v>
      </c>
      <c r="O24" s="47">
        <f t="shared" si="2"/>
        <v>12.11734693877551</v>
      </c>
      <c r="P24" s="9"/>
    </row>
    <row r="25" spans="1:16">
      <c r="A25" s="12"/>
      <c r="B25" s="25">
        <v>349</v>
      </c>
      <c r="C25" s="20" t="s">
        <v>56</v>
      </c>
      <c r="D25" s="46">
        <v>9170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9170</v>
      </c>
      <c r="O25" s="47">
        <f t="shared" si="2"/>
        <v>11.696428571428571</v>
      </c>
      <c r="P25" s="9"/>
    </row>
    <row r="26" spans="1:16" ht="15.75">
      <c r="A26" s="29" t="s">
        <v>31</v>
      </c>
      <c r="B26" s="30"/>
      <c r="C26" s="31"/>
      <c r="D26" s="32">
        <f t="shared" ref="D26:M26" si="6">SUM(D27:D27)</f>
        <v>1431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1431</v>
      </c>
      <c r="O26" s="45">
        <f t="shared" si="2"/>
        <v>1.8252551020408163</v>
      </c>
      <c r="P26" s="10"/>
    </row>
    <row r="27" spans="1:16">
      <c r="A27" s="13"/>
      <c r="B27" s="39">
        <v>359</v>
      </c>
      <c r="C27" s="21" t="s">
        <v>67</v>
      </c>
      <c r="D27" s="46">
        <v>1431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1431</v>
      </c>
      <c r="O27" s="47">
        <f t="shared" si="2"/>
        <v>1.8252551020408163</v>
      </c>
      <c r="P27" s="9"/>
    </row>
    <row r="28" spans="1:16" ht="15.75">
      <c r="A28" s="29" t="s">
        <v>3</v>
      </c>
      <c r="B28" s="30"/>
      <c r="C28" s="31"/>
      <c r="D28" s="32">
        <f t="shared" ref="D28:M28" si="7">SUM(D29:D33)</f>
        <v>-401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3855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3454</v>
      </c>
      <c r="O28" s="45">
        <f t="shared" si="2"/>
        <v>4.4056122448979593</v>
      </c>
      <c r="P28" s="10"/>
    </row>
    <row r="29" spans="1:16">
      <c r="A29" s="12"/>
      <c r="B29" s="25">
        <v>361.1</v>
      </c>
      <c r="C29" s="20" t="s">
        <v>39</v>
      </c>
      <c r="D29" s="46">
        <v>263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263</v>
      </c>
      <c r="O29" s="47">
        <f t="shared" si="2"/>
        <v>0.33545918367346939</v>
      </c>
      <c r="P29" s="9"/>
    </row>
    <row r="30" spans="1:16">
      <c r="A30" s="12"/>
      <c r="B30" s="25">
        <v>361.3</v>
      </c>
      <c r="C30" s="20" t="s">
        <v>93</v>
      </c>
      <c r="D30" s="46">
        <v>-7943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-7943</v>
      </c>
      <c r="O30" s="47">
        <f t="shared" si="2"/>
        <v>-10.131377551020408</v>
      </c>
      <c r="P30" s="9"/>
    </row>
    <row r="31" spans="1:16">
      <c r="A31" s="12"/>
      <c r="B31" s="25">
        <v>362</v>
      </c>
      <c r="C31" s="20" t="s">
        <v>40</v>
      </c>
      <c r="D31" s="46">
        <v>1675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1675</v>
      </c>
      <c r="O31" s="47">
        <f t="shared" si="2"/>
        <v>2.1364795918367347</v>
      </c>
      <c r="P31" s="9"/>
    </row>
    <row r="32" spans="1:16">
      <c r="A32" s="12"/>
      <c r="B32" s="25">
        <v>366</v>
      </c>
      <c r="C32" s="20" t="s">
        <v>63</v>
      </c>
      <c r="D32" s="46">
        <v>3257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3257</v>
      </c>
      <c r="O32" s="47">
        <f t="shared" si="2"/>
        <v>4.154336734693878</v>
      </c>
      <c r="P32" s="9"/>
    </row>
    <row r="33" spans="1:119" ht="15.75" thickBot="1">
      <c r="A33" s="12"/>
      <c r="B33" s="25">
        <v>369.9</v>
      </c>
      <c r="C33" s="20" t="s">
        <v>41</v>
      </c>
      <c r="D33" s="46">
        <v>2347</v>
      </c>
      <c r="E33" s="46">
        <v>0</v>
      </c>
      <c r="F33" s="46">
        <v>0</v>
      </c>
      <c r="G33" s="46">
        <v>0</v>
      </c>
      <c r="H33" s="46">
        <v>0</v>
      </c>
      <c r="I33" s="46">
        <v>3855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6202</v>
      </c>
      <c r="O33" s="47">
        <f t="shared" si="2"/>
        <v>7.9107142857142856</v>
      </c>
      <c r="P33" s="9"/>
    </row>
    <row r="34" spans="1:119" ht="16.5" thickBot="1">
      <c r="A34" s="14" t="s">
        <v>36</v>
      </c>
      <c r="B34" s="23"/>
      <c r="C34" s="22"/>
      <c r="D34" s="15">
        <f>SUM(D5,D11,D14,D21,D26,D28)</f>
        <v>523541</v>
      </c>
      <c r="E34" s="15">
        <f t="shared" ref="E34:M34" si="8">SUM(E5,E11,E14,E21,E26,E28)</f>
        <v>0</v>
      </c>
      <c r="F34" s="15">
        <f t="shared" si="8"/>
        <v>0</v>
      </c>
      <c r="G34" s="15">
        <f t="shared" si="8"/>
        <v>0</v>
      </c>
      <c r="H34" s="15">
        <f t="shared" si="8"/>
        <v>0</v>
      </c>
      <c r="I34" s="15">
        <f t="shared" si="8"/>
        <v>626990</v>
      </c>
      <c r="J34" s="15">
        <f t="shared" si="8"/>
        <v>0</v>
      </c>
      <c r="K34" s="15">
        <f t="shared" si="8"/>
        <v>0</v>
      </c>
      <c r="L34" s="15">
        <f t="shared" si="8"/>
        <v>0</v>
      </c>
      <c r="M34" s="15">
        <f t="shared" si="8"/>
        <v>0</v>
      </c>
      <c r="N34" s="15">
        <f t="shared" si="1"/>
        <v>1150531</v>
      </c>
      <c r="O34" s="38">
        <f t="shared" si="2"/>
        <v>1467.5140306122448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96</v>
      </c>
      <c r="M36" s="48"/>
      <c r="N36" s="48"/>
      <c r="O36" s="43">
        <v>784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customHeight="1" thickBot="1">
      <c r="A38" s="52" t="s">
        <v>59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44</v>
      </c>
      <c r="F4" s="34" t="s">
        <v>45</v>
      </c>
      <c r="G4" s="34" t="s">
        <v>46</v>
      </c>
      <c r="H4" s="34" t="s">
        <v>5</v>
      </c>
      <c r="I4" s="34" t="s">
        <v>6</v>
      </c>
      <c r="J4" s="35" t="s">
        <v>47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242421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242421</v>
      </c>
      <c r="O5" s="33">
        <f t="shared" ref="O5:O33" si="2">(N5/O$35)</f>
        <v>323.6595460614152</v>
      </c>
      <c r="P5" s="6"/>
    </row>
    <row r="6" spans="1:133">
      <c r="A6" s="12"/>
      <c r="B6" s="25">
        <v>311</v>
      </c>
      <c r="C6" s="20" t="s">
        <v>2</v>
      </c>
      <c r="D6" s="46">
        <v>99397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99397</v>
      </c>
      <c r="O6" s="47">
        <f t="shared" si="2"/>
        <v>132.70627503337784</v>
      </c>
      <c r="P6" s="9"/>
    </row>
    <row r="7" spans="1:133">
      <c r="A7" s="12"/>
      <c r="B7" s="25">
        <v>312.10000000000002</v>
      </c>
      <c r="C7" s="20" t="s">
        <v>10</v>
      </c>
      <c r="D7" s="46">
        <v>54247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54247</v>
      </c>
      <c r="O7" s="47">
        <f t="shared" si="2"/>
        <v>72.42590120160213</v>
      </c>
      <c r="P7" s="9"/>
    </row>
    <row r="8" spans="1:133">
      <c r="A8" s="12"/>
      <c r="B8" s="25">
        <v>314.10000000000002</v>
      </c>
      <c r="C8" s="20" t="s">
        <v>12</v>
      </c>
      <c r="D8" s="46">
        <v>64733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64733</v>
      </c>
      <c r="O8" s="47">
        <f t="shared" si="2"/>
        <v>86.42590120160213</v>
      </c>
      <c r="P8" s="9"/>
    </row>
    <row r="9" spans="1:133">
      <c r="A9" s="12"/>
      <c r="B9" s="25">
        <v>315</v>
      </c>
      <c r="C9" s="20" t="s">
        <v>76</v>
      </c>
      <c r="D9" s="46">
        <v>23147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23147</v>
      </c>
      <c r="O9" s="47">
        <f t="shared" si="2"/>
        <v>30.903871829105473</v>
      </c>
      <c r="P9" s="9"/>
    </row>
    <row r="10" spans="1:133">
      <c r="A10" s="12"/>
      <c r="B10" s="25">
        <v>316</v>
      </c>
      <c r="C10" s="20" t="s">
        <v>90</v>
      </c>
      <c r="D10" s="46">
        <v>897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897</v>
      </c>
      <c r="O10" s="47">
        <f t="shared" si="2"/>
        <v>1.1975967957276368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SUM(D12:D13)</f>
        <v>76079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76079</v>
      </c>
      <c r="O11" s="45">
        <f t="shared" si="2"/>
        <v>101.57409879839787</v>
      </c>
      <c r="P11" s="10"/>
    </row>
    <row r="12" spans="1:133">
      <c r="A12" s="12"/>
      <c r="B12" s="25">
        <v>323.10000000000002</v>
      </c>
      <c r="C12" s="20" t="s">
        <v>15</v>
      </c>
      <c r="D12" s="46">
        <v>55492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55492</v>
      </c>
      <c r="O12" s="47">
        <f t="shared" si="2"/>
        <v>74.088117489986644</v>
      </c>
      <c r="P12" s="9"/>
    </row>
    <row r="13" spans="1:133">
      <c r="A13" s="12"/>
      <c r="B13" s="25">
        <v>329</v>
      </c>
      <c r="C13" s="20" t="s">
        <v>16</v>
      </c>
      <c r="D13" s="46">
        <v>20587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20587</v>
      </c>
      <c r="O13" s="47">
        <f t="shared" si="2"/>
        <v>27.485981308411215</v>
      </c>
      <c r="P13" s="9"/>
    </row>
    <row r="14" spans="1:133" ht="15.75">
      <c r="A14" s="29" t="s">
        <v>19</v>
      </c>
      <c r="B14" s="30"/>
      <c r="C14" s="31"/>
      <c r="D14" s="32">
        <f t="shared" ref="D14:M14" si="4">SUM(D15:D19)</f>
        <v>149544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149544</v>
      </c>
      <c r="O14" s="45">
        <f t="shared" si="2"/>
        <v>199.65821094793057</v>
      </c>
      <c r="P14" s="10"/>
    </row>
    <row r="15" spans="1:133">
      <c r="A15" s="12"/>
      <c r="B15" s="25">
        <v>335.12</v>
      </c>
      <c r="C15" s="20" t="s">
        <v>80</v>
      </c>
      <c r="D15" s="46">
        <v>18306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18306</v>
      </c>
      <c r="O15" s="47">
        <f t="shared" si="2"/>
        <v>24.440587449933243</v>
      </c>
      <c r="P15" s="9"/>
    </row>
    <row r="16" spans="1:133">
      <c r="A16" s="12"/>
      <c r="B16" s="25">
        <v>335.14</v>
      </c>
      <c r="C16" s="20" t="s">
        <v>81</v>
      </c>
      <c r="D16" s="46">
        <v>107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107</v>
      </c>
      <c r="O16" s="47">
        <f t="shared" si="2"/>
        <v>0.14285714285714285</v>
      </c>
      <c r="P16" s="9"/>
    </row>
    <row r="17" spans="1:16">
      <c r="A17" s="12"/>
      <c r="B17" s="25">
        <v>335.15</v>
      </c>
      <c r="C17" s="20" t="s">
        <v>82</v>
      </c>
      <c r="D17" s="46">
        <v>945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945</v>
      </c>
      <c r="O17" s="47">
        <f t="shared" si="2"/>
        <v>1.2616822429906542</v>
      </c>
      <c r="P17" s="9"/>
    </row>
    <row r="18" spans="1:16">
      <c r="A18" s="12"/>
      <c r="B18" s="25">
        <v>335.18</v>
      </c>
      <c r="C18" s="20" t="s">
        <v>83</v>
      </c>
      <c r="D18" s="46">
        <v>18194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18194</v>
      </c>
      <c r="O18" s="47">
        <f t="shared" si="2"/>
        <v>24.291054739652871</v>
      </c>
      <c r="P18" s="9"/>
    </row>
    <row r="19" spans="1:16">
      <c r="A19" s="12"/>
      <c r="B19" s="25">
        <v>335.29</v>
      </c>
      <c r="C19" s="20" t="s">
        <v>91</v>
      </c>
      <c r="D19" s="46">
        <v>111992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111992</v>
      </c>
      <c r="O19" s="47">
        <f t="shared" si="2"/>
        <v>149.52202937249666</v>
      </c>
      <c r="P19" s="9"/>
    </row>
    <row r="20" spans="1:16" ht="15.75">
      <c r="A20" s="29" t="s">
        <v>30</v>
      </c>
      <c r="B20" s="30"/>
      <c r="C20" s="31"/>
      <c r="D20" s="32">
        <f t="shared" ref="D20:M20" si="5">SUM(D21:D24)</f>
        <v>12068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319905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331973</v>
      </c>
      <c r="O20" s="45">
        <f t="shared" si="2"/>
        <v>443.22162883845129</v>
      </c>
      <c r="P20" s="10"/>
    </row>
    <row r="21" spans="1:16">
      <c r="A21" s="12"/>
      <c r="B21" s="25">
        <v>343.3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186173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186173</v>
      </c>
      <c r="O21" s="47">
        <f t="shared" si="2"/>
        <v>248.56208277703604</v>
      </c>
      <c r="P21" s="9"/>
    </row>
    <row r="22" spans="1:16">
      <c r="A22" s="12"/>
      <c r="B22" s="25">
        <v>343.5</v>
      </c>
      <c r="C22" s="20" t="s">
        <v>85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133732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133732</v>
      </c>
      <c r="O22" s="47">
        <f t="shared" si="2"/>
        <v>178.54739652870495</v>
      </c>
      <c r="P22" s="9"/>
    </row>
    <row r="23" spans="1:16">
      <c r="A23" s="12"/>
      <c r="B23" s="25">
        <v>344.9</v>
      </c>
      <c r="C23" s="20" t="s">
        <v>92</v>
      </c>
      <c r="D23" s="46">
        <v>9223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9223</v>
      </c>
      <c r="O23" s="47">
        <f t="shared" si="2"/>
        <v>12.313751668891856</v>
      </c>
      <c r="P23" s="9"/>
    </row>
    <row r="24" spans="1:16">
      <c r="A24" s="12"/>
      <c r="B24" s="25">
        <v>349</v>
      </c>
      <c r="C24" s="20" t="s">
        <v>56</v>
      </c>
      <c r="D24" s="46">
        <v>2845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2845</v>
      </c>
      <c r="O24" s="47">
        <f t="shared" si="2"/>
        <v>3.7983978638184244</v>
      </c>
      <c r="P24" s="9"/>
    </row>
    <row r="25" spans="1:16" ht="15.75">
      <c r="A25" s="29" t="s">
        <v>31</v>
      </c>
      <c r="B25" s="30"/>
      <c r="C25" s="31"/>
      <c r="D25" s="32">
        <f t="shared" ref="D25:M25" si="6">SUM(D26:D26)</f>
        <v>697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697</v>
      </c>
      <c r="O25" s="45">
        <f t="shared" si="2"/>
        <v>0.93057409879839781</v>
      </c>
      <c r="P25" s="10"/>
    </row>
    <row r="26" spans="1:16">
      <c r="A26" s="13"/>
      <c r="B26" s="39">
        <v>359</v>
      </c>
      <c r="C26" s="21" t="s">
        <v>67</v>
      </c>
      <c r="D26" s="46">
        <v>697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697</v>
      </c>
      <c r="O26" s="47">
        <f t="shared" si="2"/>
        <v>0.93057409879839781</v>
      </c>
      <c r="P26" s="9"/>
    </row>
    <row r="27" spans="1:16" ht="15.75">
      <c r="A27" s="29" t="s">
        <v>3</v>
      </c>
      <c r="B27" s="30"/>
      <c r="C27" s="31"/>
      <c r="D27" s="32">
        <f t="shared" ref="D27:M27" si="7">SUM(D28:D32)</f>
        <v>15111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3774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18885</v>
      </c>
      <c r="O27" s="45">
        <f t="shared" si="2"/>
        <v>25.21361815754339</v>
      </c>
      <c r="P27" s="10"/>
    </row>
    <row r="28" spans="1:16">
      <c r="A28" s="12"/>
      <c r="B28" s="25">
        <v>361.1</v>
      </c>
      <c r="C28" s="20" t="s">
        <v>39</v>
      </c>
      <c r="D28" s="46">
        <v>123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123</v>
      </c>
      <c r="O28" s="47">
        <f t="shared" si="2"/>
        <v>0.16421895861148197</v>
      </c>
      <c r="P28" s="9"/>
    </row>
    <row r="29" spans="1:16">
      <c r="A29" s="12"/>
      <c r="B29" s="25">
        <v>361.3</v>
      </c>
      <c r="C29" s="20" t="s">
        <v>93</v>
      </c>
      <c r="D29" s="46">
        <v>-4538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-4538</v>
      </c>
      <c r="O29" s="47">
        <f t="shared" si="2"/>
        <v>-6.0587449933244324</v>
      </c>
      <c r="P29" s="9"/>
    </row>
    <row r="30" spans="1:16">
      <c r="A30" s="12"/>
      <c r="B30" s="25">
        <v>362</v>
      </c>
      <c r="C30" s="20" t="s">
        <v>40</v>
      </c>
      <c r="D30" s="46">
        <v>1445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1445</v>
      </c>
      <c r="O30" s="47">
        <f t="shared" si="2"/>
        <v>1.9292389853137517</v>
      </c>
      <c r="P30" s="9"/>
    </row>
    <row r="31" spans="1:16">
      <c r="A31" s="12"/>
      <c r="B31" s="25">
        <v>366</v>
      </c>
      <c r="C31" s="20" t="s">
        <v>63</v>
      </c>
      <c r="D31" s="46">
        <v>2335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2335</v>
      </c>
      <c r="O31" s="47">
        <f t="shared" si="2"/>
        <v>3.1174899866488652</v>
      </c>
      <c r="P31" s="9"/>
    </row>
    <row r="32" spans="1:16" ht="15.75" thickBot="1">
      <c r="A32" s="12"/>
      <c r="B32" s="25">
        <v>369.9</v>
      </c>
      <c r="C32" s="20" t="s">
        <v>41</v>
      </c>
      <c r="D32" s="46">
        <v>15746</v>
      </c>
      <c r="E32" s="46">
        <v>0</v>
      </c>
      <c r="F32" s="46">
        <v>0</v>
      </c>
      <c r="G32" s="46">
        <v>0</v>
      </c>
      <c r="H32" s="46">
        <v>0</v>
      </c>
      <c r="I32" s="46">
        <v>3774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19520</v>
      </c>
      <c r="O32" s="47">
        <f t="shared" si="2"/>
        <v>26.061415220293725</v>
      </c>
      <c r="P32" s="9"/>
    </row>
    <row r="33" spans="1:119" ht="16.5" thickBot="1">
      <c r="A33" s="14" t="s">
        <v>36</v>
      </c>
      <c r="B33" s="23"/>
      <c r="C33" s="22"/>
      <c r="D33" s="15">
        <f>SUM(D5,D11,D14,D20,D25,D27)</f>
        <v>495920</v>
      </c>
      <c r="E33" s="15">
        <f t="shared" ref="E33:M33" si="8">SUM(E5,E11,E14,E20,E25,E27)</f>
        <v>0</v>
      </c>
      <c r="F33" s="15">
        <f t="shared" si="8"/>
        <v>0</v>
      </c>
      <c r="G33" s="15">
        <f t="shared" si="8"/>
        <v>0</v>
      </c>
      <c r="H33" s="15">
        <f t="shared" si="8"/>
        <v>0</v>
      </c>
      <c r="I33" s="15">
        <f t="shared" si="8"/>
        <v>323679</v>
      </c>
      <c r="J33" s="15">
        <f t="shared" si="8"/>
        <v>0</v>
      </c>
      <c r="K33" s="15">
        <f t="shared" si="8"/>
        <v>0</v>
      </c>
      <c r="L33" s="15">
        <f t="shared" si="8"/>
        <v>0</v>
      </c>
      <c r="M33" s="15">
        <f t="shared" si="8"/>
        <v>0</v>
      </c>
      <c r="N33" s="15">
        <f t="shared" si="1"/>
        <v>819599</v>
      </c>
      <c r="O33" s="38">
        <f t="shared" si="2"/>
        <v>1094.2576769025368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94</v>
      </c>
      <c r="M35" s="48"/>
      <c r="N35" s="48"/>
      <c r="O35" s="43">
        <v>749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43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48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44</v>
      </c>
      <c r="F4" s="34" t="s">
        <v>45</v>
      </c>
      <c r="G4" s="34" t="s">
        <v>46</v>
      </c>
      <c r="H4" s="34" t="s">
        <v>5</v>
      </c>
      <c r="I4" s="34" t="s">
        <v>6</v>
      </c>
      <c r="J4" s="35" t="s">
        <v>47</v>
      </c>
      <c r="K4" s="35" t="s">
        <v>7</v>
      </c>
      <c r="L4" s="35" t="s">
        <v>8</v>
      </c>
      <c r="M4" s="35" t="s">
        <v>9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229628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7" si="1">SUM(D5:M5)</f>
        <v>229628</v>
      </c>
      <c r="O5" s="33">
        <f t="shared" ref="O5:O37" si="2">(N5/O$39)</f>
        <v>316.72827586206898</v>
      </c>
      <c r="P5" s="6"/>
    </row>
    <row r="6" spans="1:133">
      <c r="A6" s="12"/>
      <c r="B6" s="25">
        <v>311</v>
      </c>
      <c r="C6" s="20" t="s">
        <v>2</v>
      </c>
      <c r="D6" s="46">
        <v>98816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98816</v>
      </c>
      <c r="O6" s="47">
        <f t="shared" si="2"/>
        <v>136.29793103448276</v>
      </c>
      <c r="P6" s="9"/>
    </row>
    <row r="7" spans="1:133">
      <c r="A7" s="12"/>
      <c r="B7" s="25">
        <v>312.41000000000003</v>
      </c>
      <c r="C7" s="20" t="s">
        <v>75</v>
      </c>
      <c r="D7" s="46">
        <v>10033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10033</v>
      </c>
      <c r="O7" s="47">
        <f t="shared" si="2"/>
        <v>13.838620689655173</v>
      </c>
      <c r="P7" s="9"/>
    </row>
    <row r="8" spans="1:133">
      <c r="A8" s="12"/>
      <c r="B8" s="25">
        <v>312.60000000000002</v>
      </c>
      <c r="C8" s="20" t="s">
        <v>11</v>
      </c>
      <c r="D8" s="46">
        <v>46780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46780</v>
      </c>
      <c r="O8" s="47">
        <f t="shared" si="2"/>
        <v>64.524137931034488</v>
      </c>
      <c r="P8" s="9"/>
    </row>
    <row r="9" spans="1:133">
      <c r="A9" s="12"/>
      <c r="B9" s="25">
        <v>314.10000000000002</v>
      </c>
      <c r="C9" s="20" t="s">
        <v>12</v>
      </c>
      <c r="D9" s="46">
        <v>48658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48658</v>
      </c>
      <c r="O9" s="47">
        <f t="shared" si="2"/>
        <v>67.114482758620696</v>
      </c>
      <c r="P9" s="9"/>
    </row>
    <row r="10" spans="1:133">
      <c r="A10" s="12"/>
      <c r="B10" s="25">
        <v>315</v>
      </c>
      <c r="C10" s="20" t="s">
        <v>76</v>
      </c>
      <c r="D10" s="46">
        <v>25341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25341</v>
      </c>
      <c r="O10" s="47">
        <f t="shared" si="2"/>
        <v>34.953103448275861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SUM(D12:D15)</f>
        <v>97276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97276</v>
      </c>
      <c r="O11" s="45">
        <f t="shared" si="2"/>
        <v>134.17379310344828</v>
      </c>
      <c r="P11" s="10"/>
    </row>
    <row r="12" spans="1:133">
      <c r="A12" s="12"/>
      <c r="B12" s="25">
        <v>322</v>
      </c>
      <c r="C12" s="20" t="s">
        <v>0</v>
      </c>
      <c r="D12" s="46">
        <v>19506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19506</v>
      </c>
      <c r="O12" s="47">
        <f t="shared" si="2"/>
        <v>26.904827586206896</v>
      </c>
      <c r="P12" s="9"/>
    </row>
    <row r="13" spans="1:133">
      <c r="A13" s="12"/>
      <c r="B13" s="25">
        <v>323.10000000000002</v>
      </c>
      <c r="C13" s="20" t="s">
        <v>15</v>
      </c>
      <c r="D13" s="46">
        <v>48687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48687</v>
      </c>
      <c r="O13" s="47">
        <f t="shared" si="2"/>
        <v>67.154482758620688</v>
      </c>
      <c r="P13" s="9"/>
    </row>
    <row r="14" spans="1:133">
      <c r="A14" s="12"/>
      <c r="B14" s="25">
        <v>324.31</v>
      </c>
      <c r="C14" s="20" t="s">
        <v>77</v>
      </c>
      <c r="D14" s="46">
        <v>27979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27979</v>
      </c>
      <c r="O14" s="47">
        <f t="shared" si="2"/>
        <v>38.591724137931031</v>
      </c>
      <c r="P14" s="9"/>
    </row>
    <row r="15" spans="1:133">
      <c r="A15" s="12"/>
      <c r="B15" s="25">
        <v>367</v>
      </c>
      <c r="C15" s="20" t="s">
        <v>78</v>
      </c>
      <c r="D15" s="46">
        <v>1104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1104</v>
      </c>
      <c r="O15" s="47">
        <f t="shared" si="2"/>
        <v>1.5227586206896551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SUM(D17:D22)</f>
        <v>102212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102212</v>
      </c>
      <c r="O16" s="45">
        <f t="shared" si="2"/>
        <v>140.98206896551724</v>
      </c>
      <c r="P16" s="10"/>
    </row>
    <row r="17" spans="1:16">
      <c r="A17" s="12"/>
      <c r="B17" s="25">
        <v>331.1</v>
      </c>
      <c r="C17" s="20" t="s">
        <v>17</v>
      </c>
      <c r="D17" s="46">
        <v>7620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7620</v>
      </c>
      <c r="O17" s="47">
        <f t="shared" si="2"/>
        <v>10.510344827586207</v>
      </c>
      <c r="P17" s="9"/>
    </row>
    <row r="18" spans="1:16">
      <c r="A18" s="12"/>
      <c r="B18" s="25">
        <v>331.9</v>
      </c>
      <c r="C18" s="20" t="s">
        <v>79</v>
      </c>
      <c r="D18" s="46">
        <v>54900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54900</v>
      </c>
      <c r="O18" s="47">
        <f t="shared" si="2"/>
        <v>75.724137931034477</v>
      </c>
      <c r="P18" s="9"/>
    </row>
    <row r="19" spans="1:16">
      <c r="A19" s="12"/>
      <c r="B19" s="25">
        <v>335.12</v>
      </c>
      <c r="C19" s="20" t="s">
        <v>80</v>
      </c>
      <c r="D19" s="46">
        <v>16778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16778</v>
      </c>
      <c r="O19" s="47">
        <f t="shared" si="2"/>
        <v>23.142068965517243</v>
      </c>
      <c r="P19" s="9"/>
    </row>
    <row r="20" spans="1:16">
      <c r="A20" s="12"/>
      <c r="B20" s="25">
        <v>335.14</v>
      </c>
      <c r="C20" s="20" t="s">
        <v>81</v>
      </c>
      <c r="D20" s="46">
        <v>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89</v>
      </c>
      <c r="O20" s="47">
        <f t="shared" si="2"/>
        <v>0.12275862068965518</v>
      </c>
      <c r="P20" s="9"/>
    </row>
    <row r="21" spans="1:16">
      <c r="A21" s="12"/>
      <c r="B21" s="25">
        <v>335.15</v>
      </c>
      <c r="C21" s="20" t="s">
        <v>82</v>
      </c>
      <c r="D21" s="46">
        <v>436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436</v>
      </c>
      <c r="O21" s="47">
        <f t="shared" si="2"/>
        <v>0.60137931034482761</v>
      </c>
      <c r="P21" s="9"/>
    </row>
    <row r="22" spans="1:16">
      <c r="A22" s="12"/>
      <c r="B22" s="25">
        <v>335.18</v>
      </c>
      <c r="C22" s="20" t="s">
        <v>83</v>
      </c>
      <c r="D22" s="46">
        <v>22389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22389</v>
      </c>
      <c r="O22" s="47">
        <f t="shared" si="2"/>
        <v>30.881379310344826</v>
      </c>
      <c r="P22" s="9"/>
    </row>
    <row r="23" spans="1:16" ht="15.75">
      <c r="A23" s="29" t="s">
        <v>30</v>
      </c>
      <c r="B23" s="30"/>
      <c r="C23" s="31"/>
      <c r="D23" s="32">
        <f t="shared" ref="D23:M23" si="5">SUM(D24:D27)</f>
        <v>104910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304295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409205</v>
      </c>
      <c r="O23" s="45">
        <f t="shared" si="2"/>
        <v>564.4206896551724</v>
      </c>
      <c r="P23" s="10"/>
    </row>
    <row r="24" spans="1:16">
      <c r="A24" s="12"/>
      <c r="B24" s="25">
        <v>342.2</v>
      </c>
      <c r="C24" s="20" t="s">
        <v>34</v>
      </c>
      <c r="D24" s="46">
        <v>103914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103914</v>
      </c>
      <c r="O24" s="47">
        <f t="shared" si="2"/>
        <v>143.32965517241379</v>
      </c>
      <c r="P24" s="9"/>
    </row>
    <row r="25" spans="1:16">
      <c r="A25" s="12"/>
      <c r="B25" s="25">
        <v>342.9</v>
      </c>
      <c r="C25" s="20" t="s">
        <v>84</v>
      </c>
      <c r="D25" s="46">
        <v>996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996</v>
      </c>
      <c r="O25" s="47">
        <f t="shared" si="2"/>
        <v>1.3737931034482758</v>
      </c>
      <c r="P25" s="9"/>
    </row>
    <row r="26" spans="1:16">
      <c r="A26" s="12"/>
      <c r="B26" s="25">
        <v>343.3</v>
      </c>
      <c r="C26" s="20" t="s">
        <v>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186666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186666</v>
      </c>
      <c r="O26" s="47">
        <f t="shared" si="2"/>
        <v>257.47034482758619</v>
      </c>
      <c r="P26" s="9"/>
    </row>
    <row r="27" spans="1:16">
      <c r="A27" s="12"/>
      <c r="B27" s="25">
        <v>343.5</v>
      </c>
      <c r="C27" s="20" t="s">
        <v>85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117629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117629</v>
      </c>
      <c r="O27" s="47">
        <f t="shared" si="2"/>
        <v>162.24689655172415</v>
      </c>
      <c r="P27" s="9"/>
    </row>
    <row r="28" spans="1:16" ht="15.75">
      <c r="A28" s="29" t="s">
        <v>31</v>
      </c>
      <c r="B28" s="30"/>
      <c r="C28" s="31"/>
      <c r="D28" s="32">
        <f t="shared" ref="D28:M28" si="6">SUM(D29:D29)</f>
        <v>354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354</v>
      </c>
      <c r="O28" s="45">
        <f t="shared" si="2"/>
        <v>0.4882758620689655</v>
      </c>
      <c r="P28" s="10"/>
    </row>
    <row r="29" spans="1:16">
      <c r="A29" s="13"/>
      <c r="B29" s="39">
        <v>359</v>
      </c>
      <c r="C29" s="21" t="s">
        <v>67</v>
      </c>
      <c r="D29" s="46">
        <v>354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354</v>
      </c>
      <c r="O29" s="47">
        <f t="shared" si="2"/>
        <v>0.4882758620689655</v>
      </c>
      <c r="P29" s="9"/>
    </row>
    <row r="30" spans="1:16" ht="15.75">
      <c r="A30" s="29" t="s">
        <v>3</v>
      </c>
      <c r="B30" s="30"/>
      <c r="C30" s="31"/>
      <c r="D30" s="32">
        <f t="shared" ref="D30:M30" si="7">SUM(D31:D33)</f>
        <v>17845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5922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23767</v>
      </c>
      <c r="O30" s="45">
        <f t="shared" si="2"/>
        <v>32.78206896551724</v>
      </c>
      <c r="P30" s="10"/>
    </row>
    <row r="31" spans="1:16">
      <c r="A31" s="12"/>
      <c r="B31" s="25">
        <v>361.1</v>
      </c>
      <c r="C31" s="20" t="s">
        <v>39</v>
      </c>
      <c r="D31" s="46">
        <v>3530</v>
      </c>
      <c r="E31" s="46">
        <v>0</v>
      </c>
      <c r="F31" s="46">
        <v>0</v>
      </c>
      <c r="G31" s="46">
        <v>0</v>
      </c>
      <c r="H31" s="46">
        <v>0</v>
      </c>
      <c r="I31" s="46">
        <v>13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3543</v>
      </c>
      <c r="O31" s="47">
        <f t="shared" si="2"/>
        <v>4.8868965517241376</v>
      </c>
      <c r="P31" s="9"/>
    </row>
    <row r="32" spans="1:16">
      <c r="A32" s="12"/>
      <c r="B32" s="25">
        <v>362</v>
      </c>
      <c r="C32" s="20" t="s">
        <v>40</v>
      </c>
      <c r="D32" s="46">
        <v>1228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1228</v>
      </c>
      <c r="O32" s="47">
        <f t="shared" si="2"/>
        <v>1.6937931034482758</v>
      </c>
      <c r="P32" s="9"/>
    </row>
    <row r="33" spans="1:119">
      <c r="A33" s="12"/>
      <c r="B33" s="25">
        <v>369.9</v>
      </c>
      <c r="C33" s="20" t="s">
        <v>41</v>
      </c>
      <c r="D33" s="46">
        <v>13087</v>
      </c>
      <c r="E33" s="46">
        <v>0</v>
      </c>
      <c r="F33" s="46">
        <v>0</v>
      </c>
      <c r="G33" s="46">
        <v>0</v>
      </c>
      <c r="H33" s="46">
        <v>0</v>
      </c>
      <c r="I33" s="46">
        <v>5909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18996</v>
      </c>
      <c r="O33" s="47">
        <f t="shared" si="2"/>
        <v>26.201379310344826</v>
      </c>
      <c r="P33" s="9"/>
    </row>
    <row r="34" spans="1:119" ht="15.75">
      <c r="A34" s="29" t="s">
        <v>32</v>
      </c>
      <c r="B34" s="30"/>
      <c r="C34" s="31"/>
      <c r="D34" s="32">
        <f t="shared" ref="D34:M34" si="8">SUM(D35:D36)</f>
        <v>0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3484980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1"/>
        <v>3484980</v>
      </c>
      <c r="O34" s="45">
        <f t="shared" si="2"/>
        <v>4806.8689655172411</v>
      </c>
      <c r="P34" s="9"/>
    </row>
    <row r="35" spans="1:119">
      <c r="A35" s="12"/>
      <c r="B35" s="25">
        <v>381</v>
      </c>
      <c r="C35" s="20" t="s">
        <v>86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214416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214416</v>
      </c>
      <c r="O35" s="47">
        <f t="shared" si="2"/>
        <v>295.74620689655171</v>
      </c>
      <c r="P35" s="9"/>
    </row>
    <row r="36" spans="1:119" ht="15.75" thickBot="1">
      <c r="A36" s="12"/>
      <c r="B36" s="25">
        <v>389.5</v>
      </c>
      <c r="C36" s="20" t="s">
        <v>87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3270564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3270564</v>
      </c>
      <c r="O36" s="47">
        <f t="shared" si="2"/>
        <v>4511.1227586206896</v>
      </c>
      <c r="P36" s="9"/>
    </row>
    <row r="37" spans="1:119" ht="16.5" thickBot="1">
      <c r="A37" s="14" t="s">
        <v>36</v>
      </c>
      <c r="B37" s="23"/>
      <c r="C37" s="22"/>
      <c r="D37" s="15">
        <f t="shared" ref="D37:M37" si="9">SUM(D5,D11,D16,D23,D28,D30,D34)</f>
        <v>552225</v>
      </c>
      <c r="E37" s="15">
        <f t="shared" si="9"/>
        <v>0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3795197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1"/>
        <v>4347422</v>
      </c>
      <c r="O37" s="38">
        <f t="shared" si="2"/>
        <v>5996.4441379310347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88</v>
      </c>
      <c r="M39" s="48"/>
      <c r="N39" s="48"/>
      <c r="O39" s="43">
        <v>725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28</vt:i4>
      </vt:variant>
    </vt:vector>
  </HeadingPairs>
  <TitlesOfParts>
    <vt:vector size="42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2022-11-08T20:46:56Z</cp:lastPrinted>
  <dcterms:created xsi:type="dcterms:W3CDTF">2000-08-31T21:26:31Z</dcterms:created>
  <dcterms:modified xsi:type="dcterms:W3CDTF">2023-05-02T15:39:01Z</dcterms:modified>
</cp:coreProperties>
</file>