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'2009'!$A$1:$O$41</definedName>
    <definedName name="_xlnm.Print_Area" localSheetId="12">'2010'!$A$1:$O$43</definedName>
    <definedName name="_xlnm.Print_Area" localSheetId="11">'2011'!$A$1:$O$40</definedName>
    <definedName name="_xlnm.Print_Area" localSheetId="10">'2012'!$A$1:$O$44</definedName>
    <definedName name="_xlnm.Print_Area" localSheetId="9">'2013'!$A$1:$O$40</definedName>
    <definedName name="_xlnm.Print_Area" localSheetId="8">'2014'!$A$1:$O$39</definedName>
    <definedName name="_xlnm.Print_Area" localSheetId="7">'2015'!$A$1:$O$35</definedName>
    <definedName name="_xlnm.Print_Area" localSheetId="6">'2016'!$A$1:$O$39</definedName>
    <definedName name="_xlnm.Print_Area" localSheetId="5">'2017'!$A$1:$O$38</definedName>
    <definedName name="_xlnm.Print_Area" localSheetId="4">'2018'!$A$1:$O$45</definedName>
    <definedName name="_xlnm.Print_Area" localSheetId="3">'2019'!$A$1:$O$42</definedName>
    <definedName name="_xlnm.Print_Area" localSheetId="2">'2020'!$A$1:$O$40</definedName>
    <definedName name="_xlnm.Print_Area" localSheetId="1">'2021'!$A$1:$P$38</definedName>
    <definedName name="_xlnm.Print_Area" localSheetId="0">'2022'!$A$1:$P$43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8" i="47" l="1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7" i="47" l="1"/>
  <c r="P37" i="47" s="1"/>
  <c r="O32" i="47"/>
  <c r="P32" i="47" s="1"/>
  <c r="O30" i="47"/>
  <c r="P30" i="47" s="1"/>
  <c r="E39" i="47"/>
  <c r="O23" i="47"/>
  <c r="P23" i="47" s="1"/>
  <c r="L39" i="47"/>
  <c r="O12" i="47"/>
  <c r="P12" i="47" s="1"/>
  <c r="M39" i="47"/>
  <c r="I39" i="47"/>
  <c r="J39" i="47"/>
  <c r="K39" i="47"/>
  <c r="O9" i="47"/>
  <c r="P9" i="47" s="1"/>
  <c r="D39" i="47"/>
  <c r="F39" i="47"/>
  <c r="G39" i="47"/>
  <c r="N39" i="47"/>
  <c r="H39" i="47"/>
  <c r="O5" i="47"/>
  <c r="P5" i="47" s="1"/>
  <c r="O33" i="46"/>
  <c r="P33" i="46"/>
  <c r="N32" i="46"/>
  <c r="M32" i="46"/>
  <c r="O32" i="46" s="1"/>
  <c r="P32" i="46" s="1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 s="1"/>
  <c r="O29" i="46"/>
  <c r="P29" i="46"/>
  <c r="N28" i="46"/>
  <c r="M28" i="46"/>
  <c r="L28" i="46"/>
  <c r="K28" i="46"/>
  <c r="J28" i="46"/>
  <c r="I28" i="46"/>
  <c r="H28" i="46"/>
  <c r="G28" i="46"/>
  <c r="F28" i="46"/>
  <c r="O28" i="46" s="1"/>
  <c r="P28" i="46" s="1"/>
  <c r="E28" i="46"/>
  <c r="D28" i="46"/>
  <c r="O27" i="46"/>
  <c r="P27" i="46" s="1"/>
  <c r="N26" i="46"/>
  <c r="M26" i="46"/>
  <c r="L26" i="46"/>
  <c r="K26" i="46"/>
  <c r="J26" i="46"/>
  <c r="I26" i="46"/>
  <c r="H26" i="46"/>
  <c r="G26" i="46"/>
  <c r="O26" i="46" s="1"/>
  <c r="P26" i="46" s="1"/>
  <c r="F26" i="46"/>
  <c r="E26" i="46"/>
  <c r="D26" i="46"/>
  <c r="O25" i="46"/>
  <c r="P25" i="46" s="1"/>
  <c r="O24" i="46"/>
  <c r="P24" i="46" s="1"/>
  <c r="O23" i="46"/>
  <c r="P23" i="46"/>
  <c r="O22" i="46"/>
  <c r="P22" i="46" s="1"/>
  <c r="O21" i="46"/>
  <c r="P21" i="46" s="1"/>
  <c r="O20" i="46"/>
  <c r="P20" i="46"/>
  <c r="N19" i="46"/>
  <c r="M19" i="46"/>
  <c r="L19" i="46"/>
  <c r="K19" i="46"/>
  <c r="J19" i="46"/>
  <c r="I19" i="46"/>
  <c r="H19" i="46"/>
  <c r="G19" i="46"/>
  <c r="F19" i="46"/>
  <c r="F34" i="46" s="1"/>
  <c r="E19" i="46"/>
  <c r="D19" i="46"/>
  <c r="O18" i="46"/>
  <c r="P18" i="46" s="1"/>
  <c r="O17" i="46"/>
  <c r="P17" i="46"/>
  <c r="O16" i="46"/>
  <c r="P16" i="46"/>
  <c r="O15" i="46"/>
  <c r="P15" i="46"/>
  <c r="O14" i="46"/>
  <c r="P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E34" i="46" s="1"/>
  <c r="D12" i="46"/>
  <c r="O11" i="46"/>
  <c r="P11" i="46"/>
  <c r="O10" i="46"/>
  <c r="P10" i="46" s="1"/>
  <c r="N9" i="46"/>
  <c r="M9" i="46"/>
  <c r="L9" i="46"/>
  <c r="K9" i="46"/>
  <c r="J9" i="46"/>
  <c r="I9" i="46"/>
  <c r="H9" i="46"/>
  <c r="H34" i="46" s="1"/>
  <c r="G9" i="46"/>
  <c r="F9" i="46"/>
  <c r="E9" i="46"/>
  <c r="D9" i="46"/>
  <c r="O8" i="46"/>
  <c r="P8" i="46"/>
  <c r="O7" i="46"/>
  <c r="P7" i="46"/>
  <c r="O6" i="46"/>
  <c r="P6" i="46"/>
  <c r="N5" i="46"/>
  <c r="M5" i="46"/>
  <c r="M34" i="46" s="1"/>
  <c r="L5" i="46"/>
  <c r="K5" i="46"/>
  <c r="J5" i="46"/>
  <c r="I5" i="46"/>
  <c r="H5" i="46"/>
  <c r="G5" i="46"/>
  <c r="F5" i="46"/>
  <c r="E5" i="46"/>
  <c r="D5" i="46"/>
  <c r="N35" i="45"/>
  <c r="O35" i="45" s="1"/>
  <c r="M34" i="45"/>
  <c r="M36" i="45" s="1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N30" i="45" s="1"/>
  <c r="O30" i="45" s="1"/>
  <c r="D30" i="45"/>
  <c r="N29" i="45"/>
  <c r="O29" i="45"/>
  <c r="M28" i="45"/>
  <c r="L28" i="45"/>
  <c r="K28" i="45"/>
  <c r="J28" i="45"/>
  <c r="I28" i="45"/>
  <c r="H28" i="45"/>
  <c r="G28" i="45"/>
  <c r="F28" i="45"/>
  <c r="E28" i="45"/>
  <c r="N28" i="45" s="1"/>
  <c r="O28" i="45" s="1"/>
  <c r="D28" i="45"/>
  <c r="N27" i="45"/>
  <c r="O27" i="45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/>
  <c r="N18" i="45"/>
  <c r="O18" i="45" s="1"/>
  <c r="N17" i="45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M10" i="45"/>
  <c r="L10" i="45"/>
  <c r="K10" i="45"/>
  <c r="J10" i="45"/>
  <c r="I10" i="45"/>
  <c r="H10" i="45"/>
  <c r="G10" i="45"/>
  <c r="F10" i="45"/>
  <c r="E10" i="45"/>
  <c r="N10" i="45" s="1"/>
  <c r="O10" i="45" s="1"/>
  <c r="D10" i="45"/>
  <c r="N9" i="45"/>
  <c r="O9" i="45"/>
  <c r="N8" i="45"/>
  <c r="O8" i="45" s="1"/>
  <c r="N7" i="45"/>
  <c r="O7" i="45" s="1"/>
  <c r="N6" i="45"/>
  <c r="O6" i="45"/>
  <c r="M5" i="45"/>
  <c r="L5" i="45"/>
  <c r="K5" i="45"/>
  <c r="K36" i="45" s="1"/>
  <c r="J5" i="45"/>
  <c r="I5" i="45"/>
  <c r="H5" i="45"/>
  <c r="G5" i="45"/>
  <c r="F5" i="45"/>
  <c r="E5" i="45"/>
  <c r="D5" i="45"/>
  <c r="N37" i="44"/>
  <c r="O37" i="44"/>
  <c r="M36" i="44"/>
  <c r="L36" i="44"/>
  <c r="K36" i="44"/>
  <c r="K38" i="44" s="1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N31" i="44" s="1"/>
  <c r="O31" i="44" s="1"/>
  <c r="D31" i="44"/>
  <c r="N30" i="44"/>
  <c r="O30" i="44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/>
  <c r="N27" i="44"/>
  <c r="O27" i="44" s="1"/>
  <c r="N26" i="44"/>
  <c r="O26" i="44" s="1"/>
  <c r="N25" i="44"/>
  <c r="O25" i="44" s="1"/>
  <c r="N24" i="44"/>
  <c r="O24" i="44" s="1"/>
  <c r="M23" i="44"/>
  <c r="N23" i="44" s="1"/>
  <c r="O23" i="44" s="1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M10" i="44"/>
  <c r="L10" i="44"/>
  <c r="K10" i="44"/>
  <c r="J10" i="44"/>
  <c r="I10" i="44"/>
  <c r="H10" i="44"/>
  <c r="G10" i="44"/>
  <c r="G38" i="44" s="1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M38" i="44" s="1"/>
  <c r="L5" i="44"/>
  <c r="K5" i="44"/>
  <c r="J5" i="44"/>
  <c r="I5" i="44"/>
  <c r="H5" i="44"/>
  <c r="G5" i="44"/>
  <c r="F5" i="44"/>
  <c r="E5" i="44"/>
  <c r="D5" i="44"/>
  <c r="N40" i="43"/>
  <c r="O40" i="43" s="1"/>
  <c r="M39" i="43"/>
  <c r="N39" i="43" s="1"/>
  <c r="O39" i="43" s="1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/>
  <c r="N35" i="43"/>
  <c r="O35" i="43" s="1"/>
  <c r="M34" i="43"/>
  <c r="L34" i="43"/>
  <c r="K34" i="43"/>
  <c r="J34" i="43"/>
  <c r="I34" i="43"/>
  <c r="H34" i="43"/>
  <c r="G34" i="43"/>
  <c r="N34" i="43" s="1"/>
  <c r="O34" i="43" s="1"/>
  <c r="F34" i="43"/>
  <c r="E34" i="43"/>
  <c r="D34" i="43"/>
  <c r="N33" i="43"/>
  <c r="O33" i="43" s="1"/>
  <c r="M32" i="43"/>
  <c r="L32" i="43"/>
  <c r="K32" i="43"/>
  <c r="J32" i="43"/>
  <c r="I32" i="43"/>
  <c r="H32" i="43"/>
  <c r="G32" i="43"/>
  <c r="G41" i="43" s="1"/>
  <c r="F32" i="43"/>
  <c r="E32" i="43"/>
  <c r="D32" i="43"/>
  <c r="N31" i="43"/>
  <c r="O31" i="43" s="1"/>
  <c r="N30" i="43"/>
  <c r="O30" i="43" s="1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M14" i="43"/>
  <c r="L14" i="43"/>
  <c r="K14" i="43"/>
  <c r="K41" i="43" s="1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N5" i="43" s="1"/>
  <c r="O5" i="43" s="1"/>
  <c r="H5" i="43"/>
  <c r="G5" i="43"/>
  <c r="F5" i="43"/>
  <c r="E5" i="43"/>
  <c r="D5" i="43"/>
  <c r="N33" i="42"/>
  <c r="O33" i="42" s="1"/>
  <c r="M32" i="42"/>
  <c r="L32" i="42"/>
  <c r="K32" i="42"/>
  <c r="J32" i="42"/>
  <c r="I32" i="42"/>
  <c r="N32" i="42" s="1"/>
  <c r="O32" i="42" s="1"/>
  <c r="H32" i="42"/>
  <c r="G32" i="42"/>
  <c r="F32" i="42"/>
  <c r="E32" i="42"/>
  <c r="D32" i="42"/>
  <c r="N31" i="42"/>
  <c r="O31" i="42" s="1"/>
  <c r="N30" i="42"/>
  <c r="O30" i="42" s="1"/>
  <c r="N29" i="42"/>
  <c r="O29" i="42" s="1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 s="1"/>
  <c r="M26" i="42"/>
  <c r="M34" i="42" s="1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/>
  <c r="N12" i="42"/>
  <c r="O12" i="42" s="1"/>
  <c r="N11" i="42"/>
  <c r="O11" i="42" s="1"/>
  <c r="N10" i="42"/>
  <c r="O10" i="42" s="1"/>
  <c r="M9" i="42"/>
  <c r="L9" i="42"/>
  <c r="K9" i="42"/>
  <c r="K34" i="42" s="1"/>
  <c r="J9" i="42"/>
  <c r="I9" i="42"/>
  <c r="H9" i="42"/>
  <c r="G9" i="42"/>
  <c r="F9" i="42"/>
  <c r="E9" i="42"/>
  <c r="D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N32" i="41" s="1"/>
  <c r="O32" i="41" s="1"/>
  <c r="D32" i="41"/>
  <c r="N31" i="41"/>
  <c r="O31" i="41"/>
  <c r="N30" i="41"/>
  <c r="O30" i="41" s="1"/>
  <c r="N29" i="41"/>
  <c r="O29" i="41" s="1"/>
  <c r="M28" i="41"/>
  <c r="L28" i="41"/>
  <c r="K28" i="41"/>
  <c r="J28" i="41"/>
  <c r="I28" i="41"/>
  <c r="N28" i="41" s="1"/>
  <c r="O28" i="41" s="1"/>
  <c r="H28" i="41"/>
  <c r="G28" i="41"/>
  <c r="F28" i="41"/>
  <c r="E28" i="41"/>
  <c r="D28" i="41"/>
  <c r="N27" i="41"/>
  <c r="O27" i="41" s="1"/>
  <c r="M26" i="41"/>
  <c r="L26" i="41"/>
  <c r="K26" i="41"/>
  <c r="J26" i="41"/>
  <c r="I26" i="41"/>
  <c r="N26" i="41" s="1"/>
  <c r="O26" i="41" s="1"/>
  <c r="H26" i="41"/>
  <c r="G26" i="41"/>
  <c r="F26" i="41"/>
  <c r="E26" i="41"/>
  <c r="D26" i="41"/>
  <c r="N25" i="41"/>
  <c r="O25" i="41" s="1"/>
  <c r="N24" i="41"/>
  <c r="O24" i="41" s="1"/>
  <c r="N23" i="41"/>
  <c r="O23" i="41" s="1"/>
  <c r="M22" i="41"/>
  <c r="N22" i="41" s="1"/>
  <c r="O22" i="41" s="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N15" i="41"/>
  <c r="O15" i="41" s="1"/>
  <c r="M14" i="41"/>
  <c r="M35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 s="1"/>
  <c r="M9" i="41"/>
  <c r="L9" i="41"/>
  <c r="K9" i="41"/>
  <c r="J9" i="41"/>
  <c r="I9" i="41"/>
  <c r="H9" i="41"/>
  <c r="G9" i="41"/>
  <c r="N9" i="41" s="1"/>
  <c r="O9" i="41" s="1"/>
  <c r="F9" i="41"/>
  <c r="E9" i="41"/>
  <c r="D9" i="41"/>
  <c r="N8" i="41"/>
  <c r="O8" i="41" s="1"/>
  <c r="N7" i="41"/>
  <c r="O7" i="41" s="1"/>
  <c r="N6" i="41"/>
  <c r="O6" i="41" s="1"/>
  <c r="M5" i="41"/>
  <c r="L5" i="41"/>
  <c r="K5" i="41"/>
  <c r="K35" i="41" s="1"/>
  <c r="J5" i="41"/>
  <c r="I5" i="41"/>
  <c r="H5" i="41"/>
  <c r="G5" i="41"/>
  <c r="F5" i="41"/>
  <c r="E5" i="41"/>
  <c r="D5" i="41"/>
  <c r="I31" i="40"/>
  <c r="N30" i="40"/>
  <c r="O30" i="40" s="1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M24" i="40"/>
  <c r="L24" i="40"/>
  <c r="L31" i="40" s="1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/>
  <c r="N11" i="40"/>
  <c r="O11" i="40"/>
  <c r="N10" i="40"/>
  <c r="O10" i="40" s="1"/>
  <c r="N9" i="40"/>
  <c r="O9" i="40" s="1"/>
  <c r="M8" i="40"/>
  <c r="L8" i="40"/>
  <c r="K8" i="40"/>
  <c r="N8" i="40" s="1"/>
  <c r="O8" i="40" s="1"/>
  <c r="J8" i="40"/>
  <c r="I8" i="40"/>
  <c r="H8" i="40"/>
  <c r="H31" i="40" s="1"/>
  <c r="G8" i="40"/>
  <c r="F8" i="40"/>
  <c r="F31" i="40" s="1"/>
  <c r="E8" i="40"/>
  <c r="D8" i="40"/>
  <c r="N7" i="40"/>
  <c r="O7" i="40" s="1"/>
  <c r="N6" i="40"/>
  <c r="O6" i="40" s="1"/>
  <c r="M5" i="40"/>
  <c r="M31" i="40" s="1"/>
  <c r="L5" i="40"/>
  <c r="K5" i="40"/>
  <c r="K31" i="40" s="1"/>
  <c r="J5" i="40"/>
  <c r="J31" i="40" s="1"/>
  <c r="I5" i="40"/>
  <c r="H5" i="40"/>
  <c r="G5" i="40"/>
  <c r="G31" i="40" s="1"/>
  <c r="F5" i="40"/>
  <c r="E5" i="40"/>
  <c r="E31" i="40" s="1"/>
  <c r="D5" i="40"/>
  <c r="D31" i="40" s="1"/>
  <c r="N34" i="39"/>
  <c r="O34" i="39" s="1"/>
  <c r="N33" i="39"/>
  <c r="O33" i="39" s="1"/>
  <c r="N32" i="39"/>
  <c r="O32" i="39"/>
  <c r="N31" i="39"/>
  <c r="O31" i="39"/>
  <c r="M30" i="39"/>
  <c r="L30" i="39"/>
  <c r="K30" i="39"/>
  <c r="J30" i="39"/>
  <c r="I30" i="39"/>
  <c r="H30" i="39"/>
  <c r="G30" i="39"/>
  <c r="N30" i="39" s="1"/>
  <c r="O30" i="39" s="1"/>
  <c r="F30" i="39"/>
  <c r="E30" i="39"/>
  <c r="D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 s="1"/>
  <c r="N25" i="39"/>
  <c r="O25" i="39" s="1"/>
  <c r="M24" i="39"/>
  <c r="L24" i="39"/>
  <c r="K24" i="39"/>
  <c r="N24" i="39" s="1"/>
  <c r="O24" i="39" s="1"/>
  <c r="J24" i="39"/>
  <c r="J35" i="39" s="1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 s="1"/>
  <c r="N16" i="39"/>
  <c r="O16" i="39" s="1"/>
  <c r="N15" i="39"/>
  <c r="O15" i="39" s="1"/>
  <c r="M14" i="39"/>
  <c r="M35" i="39"/>
  <c r="L14" i="39"/>
  <c r="K14" i="39"/>
  <c r="J14" i="39"/>
  <c r="I14" i="39"/>
  <c r="H14" i="39"/>
  <c r="G14" i="39"/>
  <c r="F14" i="39"/>
  <c r="N14" i="39" s="1"/>
  <c r="O14" i="39" s="1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M8" i="39"/>
  <c r="L8" i="39"/>
  <c r="K8" i="39"/>
  <c r="J8" i="39"/>
  <c r="I8" i="39"/>
  <c r="H8" i="39"/>
  <c r="G8" i="39"/>
  <c r="F8" i="39"/>
  <c r="E8" i="39"/>
  <c r="D8" i="39"/>
  <c r="N7" i="39"/>
  <c r="O7" i="39" s="1"/>
  <c r="N6" i="39"/>
  <c r="O6" i="39"/>
  <c r="M5" i="39"/>
  <c r="L5" i="39"/>
  <c r="L35" i="39"/>
  <c r="K5" i="39"/>
  <c r="J5" i="39"/>
  <c r="I5" i="39"/>
  <c r="I35" i="39" s="1"/>
  <c r="H5" i="39"/>
  <c r="H35" i="39"/>
  <c r="G5" i="39"/>
  <c r="G35" i="39" s="1"/>
  <c r="F5" i="39"/>
  <c r="F35" i="39" s="1"/>
  <c r="E5" i="39"/>
  <c r="E35" i="39" s="1"/>
  <c r="D5" i="39"/>
  <c r="D35" i="39" s="1"/>
  <c r="N35" i="38"/>
  <c r="O35" i="38" s="1"/>
  <c r="M34" i="38"/>
  <c r="L34" i="38"/>
  <c r="K34" i="38"/>
  <c r="N34" i="38" s="1"/>
  <c r="O34" i="38" s="1"/>
  <c r="J34" i="38"/>
  <c r="I34" i="38"/>
  <c r="H34" i="38"/>
  <c r="G34" i="38"/>
  <c r="F34" i="38"/>
  <c r="E34" i="38"/>
  <c r="D34" i="38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M28" i="38"/>
  <c r="L28" i="38"/>
  <c r="K28" i="38"/>
  <c r="J28" i="38"/>
  <c r="I28" i="38"/>
  <c r="H28" i="38"/>
  <c r="G28" i="38"/>
  <c r="F28" i="38"/>
  <c r="E28" i="38"/>
  <c r="E36" i="38"/>
  <c r="D28" i="38"/>
  <c r="N27" i="38"/>
  <c r="O27" i="38"/>
  <c r="N26" i="38"/>
  <c r="O26" i="38" s="1"/>
  <c r="N25" i="38"/>
  <c r="O25" i="38" s="1"/>
  <c r="M24" i="38"/>
  <c r="L24" i="38"/>
  <c r="K24" i="38"/>
  <c r="J24" i="38"/>
  <c r="I24" i="38"/>
  <c r="N24" i="38" s="1"/>
  <c r="O24" i="38" s="1"/>
  <c r="H24" i="38"/>
  <c r="G24" i="38"/>
  <c r="F24" i="38"/>
  <c r="E24" i="38"/>
  <c r="D24" i="38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 s="1"/>
  <c r="N17" i="38"/>
  <c r="O17" i="38" s="1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 s="1"/>
  <c r="M8" i="38"/>
  <c r="L8" i="38"/>
  <c r="K8" i="38"/>
  <c r="J8" i="38"/>
  <c r="I8" i="38"/>
  <c r="N8" i="38" s="1"/>
  <c r="O8" i="38" s="1"/>
  <c r="H8" i="38"/>
  <c r="G8" i="38"/>
  <c r="F8" i="38"/>
  <c r="E8" i="38"/>
  <c r="D8" i="38"/>
  <c r="N7" i="38"/>
  <c r="O7" i="38" s="1"/>
  <c r="N6" i="38"/>
  <c r="O6" i="38"/>
  <c r="M5" i="38"/>
  <c r="L5" i="38"/>
  <c r="K5" i="38"/>
  <c r="K36" i="38" s="1"/>
  <c r="J5" i="38"/>
  <c r="I5" i="38"/>
  <c r="H5" i="38"/>
  <c r="G5" i="38"/>
  <c r="G36" i="38" s="1"/>
  <c r="F5" i="38"/>
  <c r="E5" i="38"/>
  <c r="D5" i="38"/>
  <c r="N41" i="37"/>
  <c r="O41" i="37" s="1"/>
  <c r="N40" i="37"/>
  <c r="O40" i="37" s="1"/>
  <c r="M39" i="37"/>
  <c r="M42" i="37" s="1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 s="1"/>
  <c r="M32" i="37"/>
  <c r="L32" i="37"/>
  <c r="K32" i="37"/>
  <c r="N32" i="37" s="1"/>
  <c r="O32" i="37" s="1"/>
  <c r="J32" i="37"/>
  <c r="I32" i="37"/>
  <c r="H32" i="37"/>
  <c r="G32" i="37"/>
  <c r="F32" i="37"/>
  <c r="E32" i="37"/>
  <c r="D32" i="37"/>
  <c r="N31" i="37"/>
  <c r="O31" i="37" s="1"/>
  <c r="M30" i="37"/>
  <c r="L30" i="37"/>
  <c r="K30" i="37"/>
  <c r="N30" i="37" s="1"/>
  <c r="O30" i="37" s="1"/>
  <c r="J30" i="37"/>
  <c r="I30" i="37"/>
  <c r="H30" i="37"/>
  <c r="G30" i="37"/>
  <c r="F30" i="37"/>
  <c r="E30" i="37"/>
  <c r="D30" i="37"/>
  <c r="N29" i="37"/>
  <c r="O29" i="37" s="1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/>
  <c r="N17" i="37"/>
  <c r="O17" i="37" s="1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N12" i="37" s="1"/>
  <c r="O12" i="37" s="1"/>
  <c r="E12" i="37"/>
  <c r="D12" i="37"/>
  <c r="N11" i="37"/>
  <c r="O11" i="37" s="1"/>
  <c r="N10" i="37"/>
  <c r="O10" i="37"/>
  <c r="N9" i="37"/>
  <c r="O9" i="37" s="1"/>
  <c r="M8" i="37"/>
  <c r="L8" i="37"/>
  <c r="K8" i="37"/>
  <c r="J8" i="37"/>
  <c r="J42" i="37" s="1"/>
  <c r="I8" i="37"/>
  <c r="H8" i="37"/>
  <c r="G8" i="37"/>
  <c r="G42" i="37" s="1"/>
  <c r="F8" i="37"/>
  <c r="E8" i="37"/>
  <c r="D8" i="37"/>
  <c r="N8" i="37" s="1"/>
  <c r="O8" i="37" s="1"/>
  <c r="N7" i="37"/>
  <c r="O7" i="37" s="1"/>
  <c r="N6" i="37"/>
  <c r="O6" i="37"/>
  <c r="M5" i="37"/>
  <c r="L5" i="37"/>
  <c r="L42" i="37" s="1"/>
  <c r="K5" i="37"/>
  <c r="J5" i="37"/>
  <c r="I5" i="37"/>
  <c r="I42" i="37" s="1"/>
  <c r="H5" i="37"/>
  <c r="G5" i="37"/>
  <c r="F5" i="37"/>
  <c r="E5" i="37"/>
  <c r="D5" i="37"/>
  <c r="N39" i="36"/>
  <c r="O39" i="36"/>
  <c r="M38" i="36"/>
  <c r="L38" i="36"/>
  <c r="K38" i="36"/>
  <c r="J38" i="36"/>
  <c r="I38" i="36"/>
  <c r="H38" i="36"/>
  <c r="G38" i="36"/>
  <c r="F38" i="36"/>
  <c r="N38" i="36" s="1"/>
  <c r="O38" i="36" s="1"/>
  <c r="E38" i="36"/>
  <c r="D38" i="36"/>
  <c r="N37" i="36"/>
  <c r="O37" i="36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D40" i="36" s="1"/>
  <c r="N31" i="36"/>
  <c r="O31" i="36" s="1"/>
  <c r="N30" i="36"/>
  <c r="O30" i="36" s="1"/>
  <c r="N29" i="36"/>
  <c r="O29" i="36"/>
  <c r="M28" i="36"/>
  <c r="L28" i="36"/>
  <c r="K28" i="36"/>
  <c r="J28" i="36"/>
  <c r="I28" i="36"/>
  <c r="H28" i="36"/>
  <c r="N28" i="36" s="1"/>
  <c r="O28" i="36" s="1"/>
  <c r="G28" i="36"/>
  <c r="F28" i="36"/>
  <c r="E28" i="36"/>
  <c r="D28" i="36"/>
  <c r="N27" i="36"/>
  <c r="O27" i="36"/>
  <c r="N26" i="36"/>
  <c r="O26" i="36" s="1"/>
  <c r="N25" i="36"/>
  <c r="O25" i="36"/>
  <c r="N24" i="36"/>
  <c r="O24" i="36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/>
  <c r="N17" i="36"/>
  <c r="O17" i="36" s="1"/>
  <c r="N16" i="36"/>
  <c r="O16" i="36" s="1"/>
  <c r="N15" i="36"/>
  <c r="O15" i="36"/>
  <c r="M14" i="36"/>
  <c r="L14" i="36"/>
  <c r="K14" i="36"/>
  <c r="J14" i="36"/>
  <c r="J40" i="36" s="1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/>
  <c r="N10" i="36"/>
  <c r="O10" i="36"/>
  <c r="N9" i="36"/>
  <c r="O9" i="36" s="1"/>
  <c r="M8" i="36"/>
  <c r="L8" i="36"/>
  <c r="K8" i="36"/>
  <c r="J8" i="36"/>
  <c r="I8" i="36"/>
  <c r="H8" i="36"/>
  <c r="G8" i="36"/>
  <c r="F8" i="36"/>
  <c r="F40" i="36" s="1"/>
  <c r="E8" i="36"/>
  <c r="D8" i="36"/>
  <c r="N7" i="36"/>
  <c r="O7" i="36" s="1"/>
  <c r="N6" i="36"/>
  <c r="O6" i="36" s="1"/>
  <c r="M5" i="36"/>
  <c r="M40" i="36" s="1"/>
  <c r="L5" i="36"/>
  <c r="K5" i="36"/>
  <c r="N5" i="36" s="1"/>
  <c r="O5" i="36" s="1"/>
  <c r="J5" i="36"/>
  <c r="I5" i="36"/>
  <c r="I40" i="36" s="1"/>
  <c r="H5" i="36"/>
  <c r="H40" i="36" s="1"/>
  <c r="G5" i="36"/>
  <c r="F5" i="36"/>
  <c r="E5" i="36"/>
  <c r="E40" i="36" s="1"/>
  <c r="D5" i="36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N30" i="35" s="1"/>
  <c r="O30" i="35" s="1"/>
  <c r="D30" i="35"/>
  <c r="N29" i="35"/>
  <c r="O29" i="35"/>
  <c r="N28" i="35"/>
  <c r="O28" i="35"/>
  <c r="N27" i="35"/>
  <c r="O27" i="35" s="1"/>
  <c r="M26" i="35"/>
  <c r="L26" i="35"/>
  <c r="K26" i="35"/>
  <c r="J26" i="35"/>
  <c r="I26" i="35"/>
  <c r="H26" i="35"/>
  <c r="G26" i="35"/>
  <c r="F26" i="35"/>
  <c r="N26" i="35" s="1"/>
  <c r="O26" i="35" s="1"/>
  <c r="E26" i="35"/>
  <c r="D26" i="35"/>
  <c r="N25" i="35"/>
  <c r="O25" i="35" s="1"/>
  <c r="N24" i="35"/>
  <c r="O24" i="35" s="1"/>
  <c r="N23" i="35"/>
  <c r="O23" i="35" s="1"/>
  <c r="N22" i="35"/>
  <c r="O22" i="35"/>
  <c r="N21" i="35"/>
  <c r="O21" i="35"/>
  <c r="N20" i="35"/>
  <c r="O20" i="35" s="1"/>
  <c r="N19" i="35"/>
  <c r="O19" i="35" s="1"/>
  <c r="N18" i="35"/>
  <c r="O18" i="35" s="1"/>
  <c r="N17" i="35"/>
  <c r="O17" i="35" s="1"/>
  <c r="N16" i="35"/>
  <c r="O16" i="35"/>
  <c r="N15" i="35"/>
  <c r="O15" i="35"/>
  <c r="M14" i="35"/>
  <c r="M36" i="35" s="1"/>
  <c r="L14" i="35"/>
  <c r="K14" i="35"/>
  <c r="J14" i="35"/>
  <c r="I14" i="35"/>
  <c r="I36" i="35" s="1"/>
  <c r="H14" i="35"/>
  <c r="G14" i="35"/>
  <c r="F14" i="35"/>
  <c r="N14" i="35" s="1"/>
  <c r="O14" i="35" s="1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/>
  <c r="M8" i="35"/>
  <c r="L8" i="35"/>
  <c r="K8" i="35"/>
  <c r="J8" i="35"/>
  <c r="I8" i="35"/>
  <c r="H8" i="35"/>
  <c r="G8" i="35"/>
  <c r="G36" i="35" s="1"/>
  <c r="F8" i="35"/>
  <c r="E8" i="35"/>
  <c r="D8" i="35"/>
  <c r="N8" i="35" s="1"/>
  <c r="O8" i="35" s="1"/>
  <c r="N7" i="35"/>
  <c r="O7" i="35" s="1"/>
  <c r="N6" i="35"/>
  <c r="O6" i="35" s="1"/>
  <c r="M5" i="35"/>
  <c r="L5" i="35"/>
  <c r="L36" i="35" s="1"/>
  <c r="K5" i="35"/>
  <c r="K36" i="35" s="1"/>
  <c r="J5" i="35"/>
  <c r="J36" i="35"/>
  <c r="I5" i="35"/>
  <c r="H5" i="35"/>
  <c r="H36" i="35" s="1"/>
  <c r="G5" i="35"/>
  <c r="F5" i="35"/>
  <c r="F36" i="35" s="1"/>
  <c r="E5" i="35"/>
  <c r="E36" i="35" s="1"/>
  <c r="D5" i="35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N36" i="34" s="1"/>
  <c r="O36" i="34" s="1"/>
  <c r="D36" i="34"/>
  <c r="N35" i="34"/>
  <c r="O35" i="34" s="1"/>
  <c r="N34" i="34"/>
  <c r="O34" i="34" s="1"/>
  <c r="N33" i="34"/>
  <c r="O33" i="34"/>
  <c r="N32" i="34"/>
  <c r="O32" i="34"/>
  <c r="M31" i="34"/>
  <c r="L31" i="34"/>
  <c r="K31" i="34"/>
  <c r="J31" i="34"/>
  <c r="I31" i="34"/>
  <c r="H31" i="34"/>
  <c r="G31" i="34"/>
  <c r="N31" i="34" s="1"/>
  <c r="O31" i="34" s="1"/>
  <c r="F31" i="34"/>
  <c r="E31" i="34"/>
  <c r="D31" i="34"/>
  <c r="N30" i="34"/>
  <c r="O30" i="34" s="1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E39" i="34" s="1"/>
  <c r="D14" i="34"/>
  <c r="N13" i="34"/>
  <c r="O13" i="34" s="1"/>
  <c r="N12" i="34"/>
  <c r="O12" i="34" s="1"/>
  <c r="N11" i="34"/>
  <c r="O11" i="34"/>
  <c r="N10" i="34"/>
  <c r="O10" i="34"/>
  <c r="N9" i="34"/>
  <c r="O9" i="34" s="1"/>
  <c r="M8" i="34"/>
  <c r="L8" i="34"/>
  <c r="K8" i="34"/>
  <c r="K39" i="34" s="1"/>
  <c r="J8" i="34"/>
  <c r="I8" i="34"/>
  <c r="H8" i="34"/>
  <c r="G8" i="34"/>
  <c r="F8" i="34"/>
  <c r="N8" i="34" s="1"/>
  <c r="O8" i="34" s="1"/>
  <c r="E8" i="34"/>
  <c r="D8" i="34"/>
  <c r="N7" i="34"/>
  <c r="O7" i="34" s="1"/>
  <c r="N6" i="34"/>
  <c r="O6" i="34" s="1"/>
  <c r="M5" i="34"/>
  <c r="M39" i="34" s="1"/>
  <c r="L5" i="34"/>
  <c r="L39" i="34"/>
  <c r="K5" i="34"/>
  <c r="J5" i="34"/>
  <c r="J39" i="34" s="1"/>
  <c r="I5" i="34"/>
  <c r="I39" i="34" s="1"/>
  <c r="H5" i="34"/>
  <c r="H39" i="34" s="1"/>
  <c r="G5" i="34"/>
  <c r="G39" i="34" s="1"/>
  <c r="F5" i="34"/>
  <c r="F39" i="34"/>
  <c r="E5" i="34"/>
  <c r="D5" i="34"/>
  <c r="N5" i="34" s="1"/>
  <c r="O5" i="34" s="1"/>
  <c r="N26" i="33"/>
  <c r="O26" i="33" s="1"/>
  <c r="N27" i="33"/>
  <c r="O27" i="33" s="1"/>
  <c r="N28" i="33"/>
  <c r="O28" i="33" s="1"/>
  <c r="N15" i="33"/>
  <c r="O15" i="33"/>
  <c r="N16" i="33"/>
  <c r="O16" i="33"/>
  <c r="N17" i="33"/>
  <c r="O17" i="33" s="1"/>
  <c r="N18" i="33"/>
  <c r="O18" i="33" s="1"/>
  <c r="N19" i="33"/>
  <c r="O19" i="33" s="1"/>
  <c r="N20" i="33"/>
  <c r="O20" i="33" s="1"/>
  <c r="N21" i="33"/>
  <c r="O21" i="33"/>
  <c r="N22" i="33"/>
  <c r="O22" i="33"/>
  <c r="N23" i="33"/>
  <c r="O23" i="33" s="1"/>
  <c r="N24" i="33"/>
  <c r="O24" i="33" s="1"/>
  <c r="E25" i="33"/>
  <c r="F25" i="33"/>
  <c r="G25" i="33"/>
  <c r="H25" i="33"/>
  <c r="H37" i="33" s="1"/>
  <c r="I25" i="33"/>
  <c r="J25" i="33"/>
  <c r="K25" i="33"/>
  <c r="L25" i="33"/>
  <c r="M25" i="33"/>
  <c r="D25" i="33"/>
  <c r="N25" i="33" s="1"/>
  <c r="O25" i="33" s="1"/>
  <c r="E14" i="33"/>
  <c r="F14" i="33"/>
  <c r="F37" i="33" s="1"/>
  <c r="G14" i="33"/>
  <c r="H14" i="33"/>
  <c r="I14" i="33"/>
  <c r="J14" i="33"/>
  <c r="K14" i="33"/>
  <c r="L14" i="33"/>
  <c r="M14" i="33"/>
  <c r="D14" i="33"/>
  <c r="N14" i="33" s="1"/>
  <c r="O14" i="33" s="1"/>
  <c r="E8" i="33"/>
  <c r="N8" i="33"/>
  <c r="O8" i="33" s="1"/>
  <c r="F8" i="33"/>
  <c r="G8" i="33"/>
  <c r="H8" i="33"/>
  <c r="I8" i="33"/>
  <c r="J8" i="33"/>
  <c r="K8" i="33"/>
  <c r="L8" i="33"/>
  <c r="M8" i="33"/>
  <c r="D8" i="33"/>
  <c r="D37" i="33" s="1"/>
  <c r="E5" i="33"/>
  <c r="E37" i="33"/>
  <c r="F5" i="33"/>
  <c r="G5" i="33"/>
  <c r="H5" i="33"/>
  <c r="I5" i="33"/>
  <c r="I37" i="33" s="1"/>
  <c r="J5" i="33"/>
  <c r="J37" i="33" s="1"/>
  <c r="K5" i="33"/>
  <c r="L5" i="33"/>
  <c r="L37" i="33" s="1"/>
  <c r="M5" i="33"/>
  <c r="M37" i="33" s="1"/>
  <c r="D5" i="33"/>
  <c r="E35" i="33"/>
  <c r="F35" i="33"/>
  <c r="G35" i="33"/>
  <c r="H35" i="33"/>
  <c r="I35" i="33"/>
  <c r="J35" i="33"/>
  <c r="K35" i="33"/>
  <c r="K37" i="33" s="1"/>
  <c r="L35" i="33"/>
  <c r="M35" i="33"/>
  <c r="D35" i="33"/>
  <c r="N35" i="33" s="1"/>
  <c r="O35" i="33" s="1"/>
  <c r="N36" i="33"/>
  <c r="O36" i="33"/>
  <c r="N33" i="33"/>
  <c r="O33" i="33" s="1"/>
  <c r="N34" i="33"/>
  <c r="O34" i="33"/>
  <c r="N32" i="33"/>
  <c r="O32" i="33"/>
  <c r="E31" i="33"/>
  <c r="F31" i="33"/>
  <c r="G31" i="33"/>
  <c r="G37" i="33" s="1"/>
  <c r="H31" i="33"/>
  <c r="I31" i="33"/>
  <c r="J31" i="33"/>
  <c r="K31" i="33"/>
  <c r="L31" i="33"/>
  <c r="M31" i="33"/>
  <c r="D31" i="33"/>
  <c r="N31" i="33" s="1"/>
  <c r="O31" i="33" s="1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N30" i="33"/>
  <c r="O30" i="33" s="1"/>
  <c r="N12" i="33"/>
  <c r="O12" i="33"/>
  <c r="N13" i="33"/>
  <c r="O13" i="33" s="1"/>
  <c r="N9" i="33"/>
  <c r="O9" i="33"/>
  <c r="N10" i="33"/>
  <c r="O10" i="33"/>
  <c r="N11" i="33"/>
  <c r="O11" i="33" s="1"/>
  <c r="N7" i="33"/>
  <c r="O7" i="33" s="1"/>
  <c r="N6" i="33"/>
  <c r="O6" i="33"/>
  <c r="L40" i="36"/>
  <c r="G40" i="36"/>
  <c r="N34" i="36"/>
  <c r="O34" i="36" s="1"/>
  <c r="H42" i="37"/>
  <c r="E42" i="37"/>
  <c r="N5" i="37"/>
  <c r="O5" i="37" s="1"/>
  <c r="N26" i="37"/>
  <c r="O26" i="37"/>
  <c r="D42" i="37"/>
  <c r="H36" i="38"/>
  <c r="L36" i="38"/>
  <c r="M36" i="38"/>
  <c r="N13" i="38"/>
  <c r="O13" i="38" s="1"/>
  <c r="N30" i="38"/>
  <c r="O30" i="38"/>
  <c r="D36" i="38"/>
  <c r="F36" i="38"/>
  <c r="J36" i="38"/>
  <c r="N5" i="39"/>
  <c r="O5" i="39" s="1"/>
  <c r="N28" i="39"/>
  <c r="O28" i="39" s="1"/>
  <c r="N8" i="39"/>
  <c r="O8" i="39"/>
  <c r="N28" i="38"/>
  <c r="O28" i="38"/>
  <c r="N24" i="40"/>
  <c r="O24" i="40" s="1"/>
  <c r="N26" i="40"/>
  <c r="O26" i="40" s="1"/>
  <c r="N20" i="40"/>
  <c r="O20" i="40" s="1"/>
  <c r="J35" i="41"/>
  <c r="H35" i="41"/>
  <c r="L35" i="41"/>
  <c r="F35" i="41"/>
  <c r="D35" i="41"/>
  <c r="J34" i="42"/>
  <c r="I34" i="42"/>
  <c r="H34" i="42"/>
  <c r="L34" i="42"/>
  <c r="N5" i="42"/>
  <c r="O5" i="42" s="1"/>
  <c r="F34" i="42"/>
  <c r="G34" i="42"/>
  <c r="D34" i="42"/>
  <c r="L41" i="43"/>
  <c r="J41" i="43"/>
  <c r="E41" i="43"/>
  <c r="F41" i="43"/>
  <c r="H41" i="43"/>
  <c r="N26" i="43"/>
  <c r="O26" i="43"/>
  <c r="D41" i="43"/>
  <c r="N10" i="43"/>
  <c r="O10" i="43"/>
  <c r="J38" i="44"/>
  <c r="L38" i="44"/>
  <c r="N14" i="44"/>
  <c r="O14" i="44"/>
  <c r="E38" i="44"/>
  <c r="F38" i="44"/>
  <c r="H38" i="44"/>
  <c r="I38" i="44"/>
  <c r="D38" i="44"/>
  <c r="L36" i="45"/>
  <c r="J36" i="45"/>
  <c r="H36" i="45"/>
  <c r="N34" i="45"/>
  <c r="O34" i="45" s="1"/>
  <c r="N13" i="45"/>
  <c r="O13" i="45"/>
  <c r="G36" i="45"/>
  <c r="F36" i="45"/>
  <c r="I36" i="45"/>
  <c r="D36" i="45"/>
  <c r="N5" i="45"/>
  <c r="O5" i="45" s="1"/>
  <c r="O19" i="46"/>
  <c r="P19" i="46" s="1"/>
  <c r="J34" i="46"/>
  <c r="K34" i="46"/>
  <c r="I34" i="46"/>
  <c r="N34" i="46"/>
  <c r="L34" i="46"/>
  <c r="G34" i="46"/>
  <c r="D34" i="46"/>
  <c r="O34" i="46" s="1"/>
  <c r="P34" i="46" s="1"/>
  <c r="O5" i="46"/>
  <c r="P5" i="46" s="1"/>
  <c r="O39" i="47" l="1"/>
  <c r="P39" i="47" s="1"/>
  <c r="N40" i="36"/>
  <c r="O40" i="36" s="1"/>
  <c r="N34" i="42"/>
  <c r="O34" i="42" s="1"/>
  <c r="N37" i="33"/>
  <c r="O37" i="33" s="1"/>
  <c r="N31" i="40"/>
  <c r="O31" i="40" s="1"/>
  <c r="N38" i="44"/>
  <c r="O38" i="44" s="1"/>
  <c r="N10" i="44"/>
  <c r="O10" i="44" s="1"/>
  <c r="O9" i="46"/>
  <c r="P9" i="46" s="1"/>
  <c r="E36" i="45"/>
  <c r="N36" i="45" s="1"/>
  <c r="O36" i="45" s="1"/>
  <c r="I35" i="41"/>
  <c r="N5" i="38"/>
  <c r="O5" i="38" s="1"/>
  <c r="M41" i="43"/>
  <c r="N41" i="43" s="1"/>
  <c r="O41" i="43" s="1"/>
  <c r="G35" i="41"/>
  <c r="I41" i="43"/>
  <c r="N5" i="35"/>
  <c r="O5" i="35" s="1"/>
  <c r="D39" i="34"/>
  <c r="N39" i="34" s="1"/>
  <c r="O39" i="34" s="1"/>
  <c r="N14" i="34"/>
  <c r="O14" i="34" s="1"/>
  <c r="N14" i="41"/>
  <c r="O14" i="41" s="1"/>
  <c r="K35" i="39"/>
  <c r="N35" i="39" s="1"/>
  <c r="O35" i="39" s="1"/>
  <c r="N5" i="44"/>
  <c r="O5" i="44" s="1"/>
  <c r="F42" i="37"/>
  <c r="N42" i="37" s="1"/>
  <c r="O42" i="37" s="1"/>
  <c r="O12" i="46"/>
  <c r="P12" i="46" s="1"/>
  <c r="N14" i="43"/>
  <c r="O14" i="43" s="1"/>
  <c r="E35" i="41"/>
  <c r="N35" i="41" s="1"/>
  <c r="O35" i="41" s="1"/>
  <c r="I36" i="38"/>
  <c r="N36" i="38" s="1"/>
  <c r="O36" i="38" s="1"/>
  <c r="K42" i="37"/>
  <c r="D36" i="35"/>
  <c r="N36" i="35" s="1"/>
  <c r="O36" i="35" s="1"/>
  <c r="E34" i="42"/>
  <c r="N5" i="40"/>
  <c r="O5" i="40" s="1"/>
  <c r="N32" i="36"/>
  <c r="O32" i="36" s="1"/>
  <c r="N36" i="44"/>
  <c r="O36" i="44" s="1"/>
  <c r="N32" i="43"/>
  <c r="O32" i="43" s="1"/>
  <c r="N26" i="42"/>
  <c r="O26" i="42" s="1"/>
  <c r="N5" i="41"/>
  <c r="O5" i="41" s="1"/>
  <c r="N8" i="36"/>
  <c r="O8" i="36" s="1"/>
  <c r="N39" i="37"/>
  <c r="O39" i="37" s="1"/>
  <c r="N9" i="42"/>
  <c r="O9" i="42" s="1"/>
  <c r="N5" i="33"/>
  <c r="O5" i="33" s="1"/>
  <c r="K40" i="36"/>
</calcChain>
</file>

<file path=xl/sharedStrings.xml><?xml version="1.0" encoding="utf-8"?>
<sst xmlns="http://schemas.openxmlformats.org/spreadsheetml/2006/main" count="795" uniqueCount="128">
  <si>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</si>
  <si>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</si>
  <si>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</si>
  <si>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</si>
  <si>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</si>
  <si>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</si>
  <si>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</si>
  <si>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</si>
  <si>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</si>
  <si>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</si>
  <si>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Permits, Fees, and Special Assessments</t>
  </si>
  <si>
    <t>Franchise Fee - Electricity</t>
  </si>
  <si>
    <t>Franchise Fee - Telecommunications</t>
  </si>
  <si>
    <t>Franchise Fee - Solid Waste</t>
  </si>
  <si>
    <t>Impact Fees - Commercial - Public Safety</t>
  </si>
  <si>
    <t>Impact Fees - Residential - Other</t>
  </si>
  <si>
    <t>Federal Grant - Public Safety</t>
  </si>
  <si>
    <t>Intergovernmental Revenue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</si>
  <si>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</si>
  <si>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</si>
  <si>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</si>
  <si>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</si>
  <si>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</si>
  <si>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</si>
  <si>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</si>
  <si>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</si>
  <si>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</si>
  <si>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</si>
  <si>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</si>
  <si>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</si>
  <si>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</si>
  <si>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</si>
  <si>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</si>
  <si>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</si>
  <si>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</si>
  <si>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Sewer / Wastewater Utility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</si>
  <si>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</si>
  <si>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</si>
  <si>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</si>
  <si>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</si>
  <si>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</si>
  <si>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</si>
  <si>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</si>
  <si>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</si>
  <si>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</si>
  <si>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</si>
  <si>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</si>
  <si>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</si>
  <si>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</si>
  <si>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</si>
  <si>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State Shared Revenues - Physical Environment - Garbage / Solid Waste</t>
  </si>
  <si>
    <t>Freeport Revenues Reported by Account Code and Fund Type</t>
  </si>
  <si>
    <t>Local Fiscal Year Ended September 30, 2010</t>
  </si>
  <si>
    <t>Federal Grant - Other Federal Grants</t>
  </si>
  <si>
    <t>Disposition of Fixed Assets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</si>
  <si>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</si>
  <si>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</si>
  <si>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</si>
  <si>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</si>
  <si>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</si>
  <si>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2011 Municipal Population:</t>
  </si>
  <si>
    <t>Local Fiscal Year Ended September 30, 2012</t>
  </si>
  <si>
    <t>State Grant - Physical Environment - Water Supply System</t>
  </si>
  <si>
    <t>State Grant - Economic Environment</t>
  </si>
  <si>
    <t>State Shared Revenues - Physical Environment - Other Physical Environment</t>
  </si>
  <si>
    <t>2012 Municipal Population:</t>
  </si>
  <si>
    <t>Local Fiscal Year Ended September 30, 2008</t>
  </si>
  <si>
    <t>Permits and Franchise Fees</t>
  </si>
  <si>
    <t>Federal Grant - Physical Environment - Sewer / Wastewater</t>
  </si>
  <si>
    <t>State Grant - Culture / Recreation</t>
  </si>
  <si>
    <t>Impact Fees - Public Safety</t>
  </si>
  <si>
    <t>Impact Fees - Other</t>
  </si>
  <si>
    <t>Proceeds - Debt Proceeds</t>
  </si>
  <si>
    <t>2008 Municipal Population:</t>
  </si>
  <si>
    <t>Local Fiscal Year Ended September 30, 2013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</si>
  <si>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</si>
  <si>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</si>
  <si>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</si>
  <si>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</si>
  <si>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</si>
  <si>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</si>
  <si>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</si>
  <si>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Impact Fees - Residential - Public Safety</t>
  </si>
  <si>
    <t>Sales - Disposition of Fixed Assets</t>
  </si>
  <si>
    <t>2014 Municipal Population:</t>
  </si>
  <si>
    <t>Local Fiscal Year Ended September 30, 2015</t>
  </si>
  <si>
    <t>2015 Municipal Population:</t>
  </si>
  <si>
    <t>Local Fiscal Year Ended September 30, 2016</t>
  </si>
  <si>
    <t>Other General Taxes</t>
  </si>
  <si>
    <t>Federal Grant - General Government</t>
  </si>
  <si>
    <t>Proprietary Non-Operating - Federal Grants and Donations</t>
  </si>
  <si>
    <t>2016 Municipal Population:</t>
  </si>
  <si>
    <t>Local Fiscal Year Ended September 30, 2017</t>
  </si>
  <si>
    <t>2017 Municipal Population:</t>
  </si>
  <si>
    <t>Local Fiscal Year Ended September 30, 2018</t>
  </si>
  <si>
    <t>First Local Option Fuel Tax (1 to 6 Cents)</t>
  </si>
  <si>
    <t>Discretionary Sales Surtaxes</t>
  </si>
  <si>
    <t>Communications Services Taxes (Chapter 202, F.S.)</t>
  </si>
  <si>
    <t>Impact Fees - Residential - Physical Environment</t>
  </si>
  <si>
    <t>Federal Grant - Economic Environment</t>
  </si>
  <si>
    <t>Federal Grant - Culture / Recreation</t>
  </si>
  <si>
    <t>State Grant - General Government</t>
  </si>
  <si>
    <t>State Grant - Transportation - Other Transportation</t>
  </si>
  <si>
    <t>Grants from Other Local Units - Physical Environment</t>
  </si>
  <si>
    <t>Public Safety - Protective Inspection Fees</t>
  </si>
  <si>
    <t>Culture / Recreation - Parks and Recreation</t>
  </si>
  <si>
    <t>Contributions and Donations from Private Sources</t>
  </si>
  <si>
    <t>2018 Municipal Population:</t>
  </si>
  <si>
    <t>Local Fiscal Year Ended September 30, 2019</t>
  </si>
  <si>
    <t>2019 Municipal Population:</t>
  </si>
  <si>
    <t>Local Fiscal Year Ended September 30, 2020</t>
  </si>
  <si>
    <t>General Government - Recording Fees</t>
  </si>
  <si>
    <t>Other Charges for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</si>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</sst>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116</v>
      </c>
      <c r="N4" s="35" t="s">
        <v>8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118</v>
      </c>
      <c r="B5" s="26"/>
      <c r="C5" s="26"/>
      <c r="D5" s="27">
        <f t="shared" ref="D5:N5" si="0">SUM(D6:D8)</f>
        <v>2774279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2774279</v>
      </c>
      <c r="P5" s="33">
        <f t="shared" ref="P5:P39" si="1">(O5/P$41)</f>
        <v>343.86204759543875</v>
      </c>
      <c r="Q5" s="6"/>
    </row>
    <row r="6" spans="1:134">
      <c r="A6" s="12"/>
      <c r="B6" s="25">
        <v>311</v>
      </c>
      <c r="C6" s="20" t="s">
        <v>1</v>
      </c>
      <c r="D6" s="46">
        <v>2727433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2727433</v>
      </c>
      <c r="P6" s="47">
        <f t="shared" si="1"/>
        <v>338.05565195835402</v>
      </c>
      <c r="Q6" s="9"/>
    </row>
    <row r="7" spans="1:134">
      <c r="A7" s="12"/>
      <c r="B7" s="25">
        <v>312.41000000000003</v>
      </c>
      <c r="C7" s="20" t="s">
        <v>119</v>
      </c>
      <c r="D7" s="46">
        <v>10913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2">SUM(D7:N7)</f>
        <v>10913</v>
      </c>
      <c r="P7" s="47">
        <f t="shared" si="1"/>
        <v>1.3526276648487854</v>
      </c>
      <c r="Q7" s="9"/>
    </row>
    <row r="8" spans="1:134">
      <c r="A8" s="12"/>
      <c r="B8" s="25">
        <v>315.2</v>
      </c>
      <c r="C8" s="20" t="s">
        <v>120</v>
      </c>
      <c r="D8" s="46">
        <v>35933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35933</v>
      </c>
      <c r="P8" s="47">
        <f t="shared" si="1"/>
        <v>4.453767972235994</v>
      </c>
      <c r="Q8" s="9"/>
    </row>
    <row r="9" spans="1:134" ht="15.75">
      <c r="A9" s="29" t="s">
        <v>10</v>
      </c>
      <c r="B9" s="30"/>
      <c r="C9" s="31"/>
      <c r="D9" s="32">
        <f t="shared" ref="D9:N9" si="3">SUM(D10:D11)</f>
        <v>196780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44">
        <f>SUM(D9:N9)</f>
        <v>196780</v>
      </c>
      <c r="P9" s="45">
        <f t="shared" si="1"/>
        <v>24.390183440753596</v>
      </c>
      <c r="Q9" s="10"/>
    </row>
    <row r="10" spans="1:134">
      <c r="A10" s="12"/>
      <c r="B10" s="25">
        <v>323.10000000000002</v>
      </c>
      <c r="C10" s="20" t="s">
        <v>11</v>
      </c>
      <c r="D10" s="46">
        <v>190370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:O11" si="4">SUM(D10:N10)</f>
        <v>190370</v>
      </c>
      <c r="P10" s="47">
        <f t="shared" si="1"/>
        <v>23.595686663361427</v>
      </c>
      <c r="Q10" s="9"/>
    </row>
    <row r="11" spans="1:134">
      <c r="A11" s="12"/>
      <c r="B11" s="25">
        <v>323.7</v>
      </c>
      <c r="C11" s="20" t="s">
        <v>13</v>
      </c>
      <c r="D11" s="46">
        <v>6410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4"/>
        <v>6410</v>
      </c>
      <c r="P11" s="47">
        <f t="shared" si="1"/>
        <v>0.79449677739216662</v>
      </c>
      <c r="Q11" s="9"/>
    </row>
    <row r="12" spans="1:134" ht="15.75">
      <c r="A12" s="29" t="s">
        <v>121</v>
      </c>
      <c r="B12" s="30"/>
      <c r="C12" s="31"/>
      <c r="D12" s="32">
        <f t="shared" ref="D12:N12" si="5">SUM(D13:D22)</f>
        <v>2087868</v>
      </c>
      <c r="E12" s="32">
        <f t="shared" si="5"/>
        <v>0</v>
      </c>
      <c r="F12" s="32">
        <f t="shared" si="5"/>
        <v>0</v>
      </c>
      <c r="G12" s="32">
        <f t="shared" si="5"/>
        <v>0</v>
      </c>
      <c r="H12" s="32">
        <f t="shared" si="5"/>
        <v>0</v>
      </c>
      <c r="I12" s="32">
        <f t="shared" si="5"/>
        <v>352465</v>
      </c>
      <c r="J12" s="32">
        <f t="shared" si="5"/>
        <v>0</v>
      </c>
      <c r="K12" s="32">
        <f t="shared" si="5"/>
        <v>0</v>
      </c>
      <c r="L12" s="32">
        <f t="shared" si="5"/>
        <v>0</v>
      </c>
      <c r="M12" s="32">
        <f t="shared" si="5"/>
        <v>0</v>
      </c>
      <c r="N12" s="32">
        <f t="shared" si="5"/>
        <v>0</v>
      </c>
      <c r="O12" s="44">
        <f>SUM(D12:N12)</f>
        <v>2440333</v>
      </c>
      <c r="P12" s="45">
        <f t="shared" si="1"/>
        <v>302.47062469013389</v>
      </c>
      <c r="Q12" s="10"/>
    </row>
    <row r="13" spans="1:134">
      <c r="A13" s="12"/>
      <c r="B13" s="25">
        <v>331.35</v>
      </c>
      <c r="C13" s="20" t="s">
        <v>68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82908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1" si="6">SUM(D13:N13)</f>
        <v>82908</v>
      </c>
      <c r="P13" s="47">
        <f t="shared" si="1"/>
        <v>10.276152702032721</v>
      </c>
      <c r="Q13" s="9"/>
    </row>
    <row r="14" spans="1:134">
      <c r="A14" s="12"/>
      <c r="B14" s="25">
        <v>331.7</v>
      </c>
      <c r="C14" s="20" t="s">
        <v>100</v>
      </c>
      <c r="D14" s="46">
        <v>11916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6"/>
        <v>11916</v>
      </c>
      <c r="P14" s="47">
        <f t="shared" si="1"/>
        <v>1.4769459593455627</v>
      </c>
      <c r="Q14" s="9"/>
    </row>
    <row r="15" spans="1:134">
      <c r="A15" s="12"/>
      <c r="B15" s="25">
        <v>334.31</v>
      </c>
      <c r="C15" s="20" t="s">
        <v>62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88368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6"/>
        <v>88368</v>
      </c>
      <c r="P15" s="47">
        <f t="shared" si="1"/>
        <v>10.952900347050074</v>
      </c>
      <c r="Q15" s="9"/>
    </row>
    <row r="16" spans="1:134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181189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6"/>
        <v>181189</v>
      </c>
      <c r="P16" s="47">
        <f t="shared" si="1"/>
        <v>22.457734258800198</v>
      </c>
      <c r="Q16" s="9"/>
    </row>
    <row r="17" spans="1:17">
      <c r="A17" s="12"/>
      <c r="B17" s="25">
        <v>334.49</v>
      </c>
      <c r="C17" s="20" t="s">
        <v>102</v>
      </c>
      <c r="D17" s="46">
        <v>40852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6"/>
        <v>40852</v>
      </c>
      <c r="P17" s="47">
        <f t="shared" si="1"/>
        <v>5.0634605850272685</v>
      </c>
      <c r="Q17" s="9"/>
    </row>
    <row r="18" spans="1:17">
      <c r="A18" s="12"/>
      <c r="B18" s="25">
        <v>335.125</v>
      </c>
      <c r="C18" s="20" t="s">
        <v>122</v>
      </c>
      <c r="D18" s="46">
        <v>433902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6"/>
        <v>433902</v>
      </c>
      <c r="P18" s="47">
        <f t="shared" si="1"/>
        <v>53.780614774417451</v>
      </c>
      <c r="Q18" s="9"/>
    </row>
    <row r="19" spans="1:17">
      <c r="A19" s="12"/>
      <c r="B19" s="25">
        <v>335.14</v>
      </c>
      <c r="C19" s="20" t="s">
        <v>76</v>
      </c>
      <c r="D19" s="46">
        <v>1322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1322</v>
      </c>
      <c r="P19" s="47">
        <f t="shared" si="1"/>
        <v>0.16385721368368864</v>
      </c>
      <c r="Q19" s="9"/>
    </row>
    <row r="20" spans="1:17">
      <c r="A20" s="12"/>
      <c r="B20" s="25">
        <v>335.15</v>
      </c>
      <c r="C20" s="20" t="s">
        <v>77</v>
      </c>
      <c r="D20" s="46">
        <v>3802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3802</v>
      </c>
      <c r="P20" s="47">
        <f t="shared" si="1"/>
        <v>0.47124442240951908</v>
      </c>
      <c r="Q20" s="9"/>
    </row>
    <row r="21" spans="1:17">
      <c r="A21" s="12"/>
      <c r="B21" s="25">
        <v>335.18</v>
      </c>
      <c r="C21" s="20" t="s">
        <v>123</v>
      </c>
      <c r="D21" s="46">
        <v>1590510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1590510</v>
      </c>
      <c r="P21" s="47">
        <f t="shared" si="1"/>
        <v>197.13807635101637</v>
      </c>
      <c r="Q21" s="9"/>
    </row>
    <row r="22" spans="1:17">
      <c r="A22" s="12"/>
      <c r="B22" s="25">
        <v>335.48</v>
      </c>
      <c r="C22" s="20" t="s">
        <v>23</v>
      </c>
      <c r="D22" s="46">
        <v>5564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7">SUM(D22:N22)</f>
        <v>5564</v>
      </c>
      <c r="P22" s="47">
        <f t="shared" si="1"/>
        <v>0.68963807635101637</v>
      </c>
      <c r="Q22" s="9"/>
    </row>
    <row r="23" spans="1:17" ht="15.75">
      <c r="A23" s="29" t="s">
        <v>30</v>
      </c>
      <c r="B23" s="30"/>
      <c r="C23" s="31"/>
      <c r="D23" s="32">
        <f t="shared" ref="D23:N23" si="8">SUM(D24:D29)</f>
        <v>3787231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6357613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8"/>
        <v>0</v>
      </c>
      <c r="O23" s="32">
        <f>SUM(D23:N23)</f>
        <v>10144844</v>
      </c>
      <c r="P23" s="45">
        <f t="shared" si="1"/>
        <v>1257.4174516608825</v>
      </c>
      <c r="Q23" s="10"/>
    </row>
    <row r="24" spans="1:17">
      <c r="A24" s="12"/>
      <c r="B24" s="25">
        <v>341.9</v>
      </c>
      <c r="C24" s="20" t="s">
        <v>79</v>
      </c>
      <c r="D24" s="46">
        <v>3100298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8" si="9">SUM(D24:N24)</f>
        <v>3100298</v>
      </c>
      <c r="P24" s="47">
        <f t="shared" si="1"/>
        <v>384.27094695091722</v>
      </c>
      <c r="Q24" s="9"/>
    </row>
    <row r="25" spans="1:17">
      <c r="A25" s="12"/>
      <c r="B25" s="25">
        <v>342.5</v>
      </c>
      <c r="C25" s="20" t="s">
        <v>104</v>
      </c>
      <c r="D25" s="46">
        <v>277434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9"/>
        <v>277434</v>
      </c>
      <c r="P25" s="47">
        <f t="shared" si="1"/>
        <v>34.386960832920181</v>
      </c>
      <c r="Q25" s="9"/>
    </row>
    <row r="26" spans="1:17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2998725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9"/>
        <v>2998725</v>
      </c>
      <c r="P26" s="47">
        <f t="shared" si="1"/>
        <v>371.68133366385723</v>
      </c>
      <c r="Q26" s="9"/>
    </row>
    <row r="27" spans="1:17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3358888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9"/>
        <v>3358888</v>
      </c>
      <c r="P27" s="47">
        <f t="shared" si="1"/>
        <v>416.32226078334162</v>
      </c>
      <c r="Q27" s="9"/>
    </row>
    <row r="28" spans="1:17">
      <c r="A28" s="12"/>
      <c r="B28" s="25">
        <v>347.2</v>
      </c>
      <c r="C28" s="20" t="s">
        <v>105</v>
      </c>
      <c r="D28" s="46">
        <v>110589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9"/>
        <v>110589</v>
      </c>
      <c r="P28" s="47">
        <f t="shared" si="1"/>
        <v>13.707114526524542</v>
      </c>
      <c r="Q28" s="9"/>
    </row>
    <row r="29" spans="1:17">
      <c r="A29" s="12"/>
      <c r="B29" s="25">
        <v>349</v>
      </c>
      <c r="C29" s="20" t="s">
        <v>124</v>
      </c>
      <c r="D29" s="46">
        <v>298910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298910</v>
      </c>
      <c r="P29" s="47">
        <f t="shared" si="1"/>
        <v>37.048834903321762</v>
      </c>
      <c r="Q29" s="9"/>
    </row>
    <row r="30" spans="1:17" ht="15.75">
      <c r="A30" s="29" t="s">
        <v>31</v>
      </c>
      <c r="B30" s="30"/>
      <c r="C30" s="31"/>
      <c r="D30" s="32">
        <f t="shared" ref="D30:N30" si="10">SUM(D31:D31)</f>
        <v>10442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>SUM(D30:N30)</f>
        <v>10442</v>
      </c>
      <c r="P30" s="45">
        <f t="shared" si="1"/>
        <v>1.2942488844819038</v>
      </c>
      <c r="Q30" s="10"/>
    </row>
    <row r="31" spans="1:17">
      <c r="A31" s="13"/>
      <c r="B31" s="39">
        <v>351.1</v>
      </c>
      <c r="C31" s="21" t="s">
        <v>38</v>
      </c>
      <c r="D31" s="46">
        <v>10442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10442</v>
      </c>
      <c r="P31" s="47">
        <f t="shared" si="1"/>
        <v>1.2942488844819038</v>
      </c>
      <c r="Q31" s="9"/>
    </row>
    <row r="32" spans="1:17" ht="15.75">
      <c r="A32" s="29" t="s">
        <v>2</v>
      </c>
      <c r="B32" s="30"/>
      <c r="C32" s="31"/>
      <c r="D32" s="32">
        <f t="shared" ref="D32:N32" si="11">SUM(D33:D36)</f>
        <v>40534</v>
      </c>
      <c r="E32" s="32">
        <f t="shared" si="11"/>
        <v>0</v>
      </c>
      <c r="F32" s="32">
        <f t="shared" si="11"/>
        <v>0</v>
      </c>
      <c r="G32" s="32">
        <f t="shared" si="11"/>
        <v>0</v>
      </c>
      <c r="H32" s="32">
        <f t="shared" si="11"/>
        <v>0</v>
      </c>
      <c r="I32" s="32">
        <f t="shared" si="11"/>
        <v>-3209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11"/>
        <v>0</v>
      </c>
      <c r="O32" s="32">
        <f>SUM(D32:N32)</f>
        <v>37325</v>
      </c>
      <c r="P32" s="45">
        <f t="shared" si="1"/>
        <v>4.6263014377788796</v>
      </c>
      <c r="Q32" s="10"/>
    </row>
    <row r="33" spans="1:120">
      <c r="A33" s="12"/>
      <c r="B33" s="25">
        <v>361.1</v>
      </c>
      <c r="C33" s="20" t="s">
        <v>39</v>
      </c>
      <c r="D33" s="46">
        <v>-23176</v>
      </c>
      <c r="E33" s="46">
        <v>0</v>
      </c>
      <c r="F33" s="46">
        <v>0</v>
      </c>
      <c r="G33" s="46">
        <v>0</v>
      </c>
      <c r="H33" s="46">
        <v>0</v>
      </c>
      <c r="I33" s="46">
        <v>-134560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-157736</v>
      </c>
      <c r="P33" s="47">
        <f t="shared" si="1"/>
        <v>-19.550818046603869</v>
      </c>
      <c r="Q33" s="9"/>
    </row>
    <row r="34" spans="1:120">
      <c r="A34" s="12"/>
      <c r="B34" s="25">
        <v>362</v>
      </c>
      <c r="C34" s="20" t="s">
        <v>40</v>
      </c>
      <c r="D34" s="46">
        <v>23715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8" si="12">SUM(D34:N34)</f>
        <v>23715</v>
      </c>
      <c r="P34" s="47">
        <f t="shared" si="1"/>
        <v>2.9393901834407536</v>
      </c>
      <c r="Q34" s="9"/>
    </row>
    <row r="35" spans="1:120">
      <c r="A35" s="12"/>
      <c r="B35" s="25">
        <v>366</v>
      </c>
      <c r="C35" s="20" t="s">
        <v>106</v>
      </c>
      <c r="D35" s="46">
        <v>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2"/>
        <v>520</v>
      </c>
      <c r="P35" s="47">
        <f t="shared" si="1"/>
        <v>6.4452156668319285E-2</v>
      </c>
      <c r="Q35" s="9"/>
    </row>
    <row r="36" spans="1:120">
      <c r="A36" s="12"/>
      <c r="B36" s="25">
        <v>369.9</v>
      </c>
      <c r="C36" s="20" t="s">
        <v>41</v>
      </c>
      <c r="D36" s="46">
        <v>39475</v>
      </c>
      <c r="E36" s="46">
        <v>0</v>
      </c>
      <c r="F36" s="46">
        <v>0</v>
      </c>
      <c r="G36" s="46">
        <v>0</v>
      </c>
      <c r="H36" s="46">
        <v>0</v>
      </c>
      <c r="I36" s="46">
        <v>131351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2"/>
        <v>170826</v>
      </c>
      <c r="P36" s="47">
        <f t="shared" si="1"/>
        <v>21.173277144273673</v>
      </c>
      <c r="Q36" s="9"/>
    </row>
    <row r="37" spans="1:120" ht="15.75">
      <c r="A37" s="29" t="s">
        <v>32</v>
      </c>
      <c r="B37" s="30"/>
      <c r="C37" s="31"/>
      <c r="D37" s="32">
        <f t="shared" ref="D37:N37" si="13">SUM(D38:D38)</f>
        <v>0</v>
      </c>
      <c r="E37" s="32">
        <f t="shared" si="13"/>
        <v>0</v>
      </c>
      <c r="F37" s="32">
        <f t="shared" si="13"/>
        <v>0</v>
      </c>
      <c r="G37" s="32">
        <f t="shared" si="13"/>
        <v>0</v>
      </c>
      <c r="H37" s="32">
        <f t="shared" si="13"/>
        <v>0</v>
      </c>
      <c r="I37" s="32">
        <f t="shared" si="13"/>
        <v>275940</v>
      </c>
      <c r="J37" s="32">
        <f t="shared" si="13"/>
        <v>0</v>
      </c>
      <c r="K37" s="32">
        <f t="shared" si="13"/>
        <v>0</v>
      </c>
      <c r="L37" s="32">
        <f t="shared" si="13"/>
        <v>0</v>
      </c>
      <c r="M37" s="32">
        <f t="shared" si="13"/>
        <v>0</v>
      </c>
      <c r="N37" s="32">
        <f t="shared" si="13"/>
        <v>0</v>
      </c>
      <c r="O37" s="32">
        <f t="shared" si="12"/>
        <v>275940</v>
      </c>
      <c r="P37" s="45">
        <f t="shared" si="1"/>
        <v>34.20178482895389</v>
      </c>
      <c r="Q37" s="9"/>
    </row>
    <row r="38" spans="1:120" ht="15.75" thickBot="1">
      <c r="A38" s="12"/>
      <c r="B38" s="25">
        <v>381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275940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2"/>
        <v>275940</v>
      </c>
      <c r="P38" s="47">
        <f t="shared" si="1"/>
        <v>34.20178482895389</v>
      </c>
      <c r="Q38" s="9"/>
    </row>
    <row r="39" spans="1:120" ht="16.5" thickBot="1">
      <c r="A39" s="14" t="s">
        <v>36</v>
      </c>
      <c r="B39" s="23"/>
      <c r="C39" s="22"/>
      <c r="D39" s="15">
        <f t="shared" ref="D39:N39" si="14">SUM(D5,D9,D12,D23,D30,D32,D37)</f>
        <v>8897134</v>
      </c>
      <c r="E39" s="15">
        <f t="shared" si="14"/>
        <v>0</v>
      </c>
      <c r="F39" s="15">
        <f t="shared" si="14"/>
        <v>0</v>
      </c>
      <c r="G39" s="15">
        <f t="shared" si="14"/>
        <v>0</v>
      </c>
      <c r="H39" s="15">
        <f t="shared" si="14"/>
        <v>0</v>
      </c>
      <c r="I39" s="15">
        <f t="shared" si="14"/>
        <v>6982809</v>
      </c>
      <c r="J39" s="15">
        <f t="shared" si="14"/>
        <v>0</v>
      </c>
      <c r="K39" s="15">
        <f t="shared" si="14"/>
        <v>0</v>
      </c>
      <c r="L39" s="15">
        <f t="shared" si="14"/>
        <v>0</v>
      </c>
      <c r="M39" s="15">
        <f t="shared" si="14"/>
        <v>0</v>
      </c>
      <c r="N39" s="15">
        <f t="shared" si="14"/>
        <v>0</v>
      </c>
      <c r="O39" s="15">
        <f>SUM(D39:N39)</f>
        <v>15879943</v>
      </c>
      <c r="P39" s="38">
        <f t="shared" si="1"/>
        <v>1968.2626425384235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127</v>
      </c>
      <c r="N41" s="48"/>
      <c r="O41" s="48"/>
      <c r="P41" s="43">
        <v>8068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57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773255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773255</v>
      </c>
      <c r="O5" s="33">
        <f t="shared" ref="O5:O36" si="2">(N5/O$38)</f>
        <v>339.44468832309042</v>
      </c>
      <c r="P5" s="6"/>
    </row>
    <row r="6" spans="1:133">
      <c r="A6" s="12"/>
      <c r="B6" s="25">
        <v>311</v>
      </c>
      <c r="C6" s="20" t="s">
        <v>1</v>
      </c>
      <c r="D6" s="46">
        <v>758601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758601</v>
      </c>
      <c r="O6" s="47">
        <f t="shared" si="2"/>
        <v>333.01185250219493</v>
      </c>
      <c r="P6" s="9"/>
    </row>
    <row r="7" spans="1:133">
      <c r="A7" s="12"/>
      <c r="B7" s="25">
        <v>312.10000000000002</v>
      </c>
      <c r="C7" s="20" t="s">
        <v>9</v>
      </c>
      <c r="D7" s="46">
        <v>14654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14654</v>
      </c>
      <c r="O7" s="47">
        <f t="shared" si="2"/>
        <v>6.4328358208955221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112372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130884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243256</v>
      </c>
      <c r="O8" s="45">
        <f t="shared" si="2"/>
        <v>106.78489903424057</v>
      </c>
      <c r="P8" s="10"/>
    </row>
    <row r="9" spans="1:133">
      <c r="A9" s="12"/>
      <c r="B9" s="25">
        <v>323.10000000000002</v>
      </c>
      <c r="C9" s="20" t="s">
        <v>11</v>
      </c>
      <c r="D9" s="46">
        <v>90723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90723</v>
      </c>
      <c r="O9" s="47">
        <f t="shared" si="2"/>
        <v>39.825724319578576</v>
      </c>
      <c r="P9" s="9"/>
    </row>
    <row r="10" spans="1:133">
      <c r="A10" s="12"/>
      <c r="B10" s="25">
        <v>323.2</v>
      </c>
      <c r="C10" s="20" t="s">
        <v>12</v>
      </c>
      <c r="D10" s="46">
        <v>18537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18537</v>
      </c>
      <c r="O10" s="47">
        <f t="shared" si="2"/>
        <v>8.1374012291483755</v>
      </c>
      <c r="P10" s="9"/>
    </row>
    <row r="11" spans="1:133">
      <c r="A11" s="12"/>
      <c r="B11" s="25">
        <v>323.7</v>
      </c>
      <c r="C11" s="20" t="s">
        <v>13</v>
      </c>
      <c r="D11" s="46">
        <v>3112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3112</v>
      </c>
      <c r="O11" s="47">
        <f t="shared" si="2"/>
        <v>1.3661106233538192</v>
      </c>
      <c r="P11" s="9"/>
    </row>
    <row r="12" spans="1:133">
      <c r="A12" s="12"/>
      <c r="B12" s="25">
        <v>324.70999999999998</v>
      </c>
      <c r="C12" s="20" t="s">
        <v>15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130884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130884</v>
      </c>
      <c r="O12" s="47">
        <f t="shared" si="2"/>
        <v>57.455662862159791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SUM(D14:D23)</f>
        <v>1453520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1453520</v>
      </c>
      <c r="O13" s="45">
        <f t="shared" si="2"/>
        <v>638.06848112379282</v>
      </c>
      <c r="P13" s="10"/>
    </row>
    <row r="14" spans="1:133">
      <c r="A14" s="12"/>
      <c r="B14" s="25">
        <v>331.2</v>
      </c>
      <c r="C14" s="20" t="s">
        <v>16</v>
      </c>
      <c r="D14" s="46">
        <v>4237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4237</v>
      </c>
      <c r="O14" s="47">
        <f t="shared" si="2"/>
        <v>1.8599648814749781</v>
      </c>
      <c r="P14" s="9"/>
    </row>
    <row r="15" spans="1:133">
      <c r="A15" s="12"/>
      <c r="B15" s="25">
        <v>335.12</v>
      </c>
      <c r="C15" s="20" t="s">
        <v>75</v>
      </c>
      <c r="D15" s="46">
        <v>68039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5">SUM(D15:M15)</f>
        <v>68039</v>
      </c>
      <c r="O15" s="47">
        <f t="shared" si="2"/>
        <v>29.867866549604916</v>
      </c>
      <c r="P15" s="9"/>
    </row>
    <row r="16" spans="1:133">
      <c r="A16" s="12"/>
      <c r="B16" s="25">
        <v>335.14</v>
      </c>
      <c r="C16" s="20" t="s">
        <v>76</v>
      </c>
      <c r="D16" s="46">
        <v>1098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1098</v>
      </c>
      <c r="O16" s="47">
        <f t="shared" si="2"/>
        <v>0.48200175592625111</v>
      </c>
      <c r="P16" s="9"/>
    </row>
    <row r="17" spans="1:16">
      <c r="A17" s="12"/>
      <c r="B17" s="25">
        <v>335.15</v>
      </c>
      <c r="C17" s="20" t="s">
        <v>77</v>
      </c>
      <c r="D17" s="46">
        <v>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35</v>
      </c>
      <c r="O17" s="47">
        <f t="shared" si="2"/>
        <v>1.5364354697102721E-2</v>
      </c>
      <c r="P17" s="9"/>
    </row>
    <row r="18" spans="1:16">
      <c r="A18" s="12"/>
      <c r="B18" s="25">
        <v>335.18</v>
      </c>
      <c r="C18" s="20" t="s">
        <v>78</v>
      </c>
      <c r="D18" s="46">
        <v>281435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281435</v>
      </c>
      <c r="O18" s="47">
        <f t="shared" si="2"/>
        <v>123.54477611940298</v>
      </c>
      <c r="P18" s="9"/>
    </row>
    <row r="19" spans="1:16">
      <c r="A19" s="12"/>
      <c r="B19" s="25">
        <v>335.34</v>
      </c>
      <c r="C19" s="20" t="s">
        <v>50</v>
      </c>
      <c r="D19" s="46">
        <v>517174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517174</v>
      </c>
      <c r="O19" s="47">
        <f t="shared" si="2"/>
        <v>227.02985074626866</v>
      </c>
      <c r="P19" s="9"/>
    </row>
    <row r="20" spans="1:16">
      <c r="A20" s="12"/>
      <c r="B20" s="25">
        <v>335.39</v>
      </c>
      <c r="C20" s="20" t="s">
        <v>64</v>
      </c>
      <c r="D20" s="46">
        <v>226579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226579</v>
      </c>
      <c r="O20" s="47">
        <f t="shared" si="2"/>
        <v>99.464003511852496</v>
      </c>
      <c r="P20" s="9"/>
    </row>
    <row r="21" spans="1:16">
      <c r="A21" s="12"/>
      <c r="B21" s="25">
        <v>335.49</v>
      </c>
      <c r="C21" s="20" t="s">
        <v>23</v>
      </c>
      <c r="D21" s="46">
        <v>23321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23321</v>
      </c>
      <c r="O21" s="47">
        <f t="shared" si="2"/>
        <v>10.237489025460931</v>
      </c>
      <c r="P21" s="9"/>
    </row>
    <row r="22" spans="1:16">
      <c r="A22" s="12"/>
      <c r="B22" s="25">
        <v>337.2</v>
      </c>
      <c r="C22" s="20" t="s">
        <v>24</v>
      </c>
      <c r="D22" s="46">
        <v>260000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6" si="6">SUM(D22:M22)</f>
        <v>260000</v>
      </c>
      <c r="O22" s="47">
        <f t="shared" si="2"/>
        <v>114.13520632133451</v>
      </c>
      <c r="P22" s="9"/>
    </row>
    <row r="23" spans="1:16">
      <c r="A23" s="12"/>
      <c r="B23" s="25">
        <v>338</v>
      </c>
      <c r="C23" s="20" t="s">
        <v>25</v>
      </c>
      <c r="D23" s="46">
        <v>71602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71602</v>
      </c>
      <c r="O23" s="47">
        <f t="shared" si="2"/>
        <v>31.431957857769973</v>
      </c>
      <c r="P23" s="9"/>
    </row>
    <row r="24" spans="1:16" ht="15.75">
      <c r="A24" s="29" t="s">
        <v>30</v>
      </c>
      <c r="B24" s="30"/>
      <c r="C24" s="31"/>
      <c r="D24" s="32">
        <f t="shared" ref="D24:M24" si="7">SUM(D25:D27)</f>
        <v>146658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2379029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6"/>
        <v>2525687</v>
      </c>
      <c r="O24" s="45">
        <f t="shared" si="2"/>
        <v>1108.7300263388938</v>
      </c>
      <c r="P24" s="10"/>
    </row>
    <row r="25" spans="1:16">
      <c r="A25" s="12"/>
      <c r="B25" s="25">
        <v>341.9</v>
      </c>
      <c r="C25" s="20" t="s">
        <v>79</v>
      </c>
      <c r="D25" s="46">
        <v>146658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146658</v>
      </c>
      <c r="O25" s="47">
        <f t="shared" si="2"/>
        <v>64.380158033362605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1758892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1758892</v>
      </c>
      <c r="O26" s="47">
        <f t="shared" si="2"/>
        <v>772.12115891132578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620137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620137</v>
      </c>
      <c r="O27" s="47">
        <f t="shared" si="2"/>
        <v>272.22870939420545</v>
      </c>
      <c r="P27" s="9"/>
    </row>
    <row r="28" spans="1:16" ht="15.75">
      <c r="A28" s="29" t="s">
        <v>31</v>
      </c>
      <c r="B28" s="30"/>
      <c r="C28" s="31"/>
      <c r="D28" s="32">
        <f t="shared" ref="D28:M28" si="8">SUM(D29:D29)</f>
        <v>323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323</v>
      </c>
      <c r="O28" s="45">
        <f t="shared" si="2"/>
        <v>0.1417910447761194</v>
      </c>
      <c r="P28" s="10"/>
    </row>
    <row r="29" spans="1:16">
      <c r="A29" s="13"/>
      <c r="B29" s="39">
        <v>351.1</v>
      </c>
      <c r="C29" s="21" t="s">
        <v>38</v>
      </c>
      <c r="D29" s="46">
        <v>323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323</v>
      </c>
      <c r="O29" s="47">
        <f t="shared" si="2"/>
        <v>0.1417910447761194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SUM(D31:D33)</f>
        <v>44570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42581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87151</v>
      </c>
      <c r="O30" s="45">
        <f t="shared" si="2"/>
        <v>38.257682177348549</v>
      </c>
      <c r="P30" s="10"/>
    </row>
    <row r="31" spans="1:16">
      <c r="A31" s="12"/>
      <c r="B31" s="25">
        <v>361.1</v>
      </c>
      <c r="C31" s="20" t="s">
        <v>39</v>
      </c>
      <c r="D31" s="46">
        <v>1686</v>
      </c>
      <c r="E31" s="46">
        <v>0</v>
      </c>
      <c r="F31" s="46">
        <v>0</v>
      </c>
      <c r="G31" s="46">
        <v>0</v>
      </c>
      <c r="H31" s="46">
        <v>0</v>
      </c>
      <c r="I31" s="46">
        <v>12008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13694</v>
      </c>
      <c r="O31" s="47">
        <f t="shared" si="2"/>
        <v>6.0114135206321331</v>
      </c>
      <c r="P31" s="9"/>
    </row>
    <row r="32" spans="1:16">
      <c r="A32" s="12"/>
      <c r="B32" s="25">
        <v>362</v>
      </c>
      <c r="C32" s="20" t="s">
        <v>40</v>
      </c>
      <c r="D32" s="46">
        <v>27550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27550</v>
      </c>
      <c r="O32" s="47">
        <f t="shared" si="2"/>
        <v>12.093942054433715</v>
      </c>
      <c r="P32" s="9"/>
    </row>
    <row r="33" spans="1:119">
      <c r="A33" s="12"/>
      <c r="B33" s="25">
        <v>369.9</v>
      </c>
      <c r="C33" s="20" t="s">
        <v>41</v>
      </c>
      <c r="D33" s="46">
        <v>15334</v>
      </c>
      <c r="E33" s="46">
        <v>0</v>
      </c>
      <c r="F33" s="46">
        <v>0</v>
      </c>
      <c r="G33" s="46">
        <v>0</v>
      </c>
      <c r="H33" s="46">
        <v>0</v>
      </c>
      <c r="I33" s="46">
        <v>30573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45907</v>
      </c>
      <c r="O33" s="47">
        <f t="shared" si="2"/>
        <v>20.152326602282706</v>
      </c>
      <c r="P33" s="9"/>
    </row>
    <row r="34" spans="1:119" ht="15.75">
      <c r="A34" s="29" t="s">
        <v>32</v>
      </c>
      <c r="B34" s="30"/>
      <c r="C34" s="31"/>
      <c r="D34" s="32">
        <f t="shared" ref="D34:M34" si="10">SUM(D35:D35)</f>
        <v>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27142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6"/>
        <v>27142</v>
      </c>
      <c r="O34" s="45">
        <f t="shared" si="2"/>
        <v>11.914837576821773</v>
      </c>
      <c r="P34" s="9"/>
    </row>
    <row r="35" spans="1:119" ht="15.75" thickBot="1">
      <c r="A35" s="12"/>
      <c r="B35" s="25">
        <v>381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27142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27142</v>
      </c>
      <c r="O35" s="47">
        <f t="shared" si="2"/>
        <v>11.914837576821773</v>
      </c>
      <c r="P35" s="9"/>
    </row>
    <row r="36" spans="1:119" ht="16.5" thickBot="1">
      <c r="A36" s="14" t="s">
        <v>36</v>
      </c>
      <c r="B36" s="23"/>
      <c r="C36" s="22"/>
      <c r="D36" s="15">
        <f t="shared" ref="D36:M36" si="11">SUM(D5,D8,D13,D24,D28,D30,D34)</f>
        <v>2530698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2579636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6"/>
        <v>5110334</v>
      </c>
      <c r="O36" s="38">
        <f t="shared" si="2"/>
        <v>2243.3424056189642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80</v>
      </c>
      <c r="M38" s="48"/>
      <c r="N38" s="48"/>
      <c r="O38" s="43">
        <v>2278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786364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786364</v>
      </c>
      <c r="O5" s="33">
        <f t="shared" ref="O5:O40" si="2">(N5/O$42)</f>
        <v>355.98189225894072</v>
      </c>
      <c r="P5" s="6"/>
    </row>
    <row r="6" spans="1:133">
      <c r="A6" s="12"/>
      <c r="B6" s="25">
        <v>311</v>
      </c>
      <c r="C6" s="20" t="s">
        <v>1</v>
      </c>
      <c r="D6" s="46">
        <v>771734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771734</v>
      </c>
      <c r="O6" s="47">
        <f t="shared" si="2"/>
        <v>349.35898596650065</v>
      </c>
      <c r="P6" s="9"/>
    </row>
    <row r="7" spans="1:133">
      <c r="A7" s="12"/>
      <c r="B7" s="25">
        <v>312.10000000000002</v>
      </c>
      <c r="C7" s="20" t="s">
        <v>9</v>
      </c>
      <c r="D7" s="46">
        <v>14630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14630</v>
      </c>
      <c r="O7" s="47">
        <f t="shared" si="2"/>
        <v>6.6229062924400184</v>
      </c>
      <c r="P7" s="9"/>
    </row>
    <row r="8" spans="1:133" ht="15.75">
      <c r="A8" s="29" t="s">
        <v>10</v>
      </c>
      <c r="B8" s="30"/>
      <c r="C8" s="31"/>
      <c r="D8" s="32">
        <f t="shared" ref="D8:M8" si="3">SUM(D9:D13)</f>
        <v>130063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215475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345538</v>
      </c>
      <c r="O8" s="45">
        <f t="shared" si="2"/>
        <v>156.42281575373471</v>
      </c>
      <c r="P8" s="10"/>
    </row>
    <row r="9" spans="1:133">
      <c r="A9" s="12"/>
      <c r="B9" s="25">
        <v>323.10000000000002</v>
      </c>
      <c r="C9" s="20" t="s">
        <v>11</v>
      </c>
      <c r="D9" s="46">
        <v>89064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89064</v>
      </c>
      <c r="O9" s="47">
        <f t="shared" si="2"/>
        <v>40.318696242643732</v>
      </c>
      <c r="P9" s="9"/>
    </row>
    <row r="10" spans="1:133">
      <c r="A10" s="12"/>
      <c r="B10" s="25">
        <v>323.2</v>
      </c>
      <c r="C10" s="20" t="s">
        <v>12</v>
      </c>
      <c r="D10" s="46">
        <v>21848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21848</v>
      </c>
      <c r="O10" s="47">
        <f t="shared" si="2"/>
        <v>9.8904481665912183</v>
      </c>
      <c r="P10" s="9"/>
    </row>
    <row r="11" spans="1:133">
      <c r="A11" s="12"/>
      <c r="B11" s="25">
        <v>323.7</v>
      </c>
      <c r="C11" s="20" t="s">
        <v>13</v>
      </c>
      <c r="D11" s="46">
        <v>3785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3785</v>
      </c>
      <c r="O11" s="47">
        <f t="shared" si="2"/>
        <v>1.7134449977365325</v>
      </c>
      <c r="P11" s="9"/>
    </row>
    <row r="12" spans="1:133">
      <c r="A12" s="12"/>
      <c r="B12" s="25">
        <v>324.12</v>
      </c>
      <c r="C12" s="20" t="s">
        <v>14</v>
      </c>
      <c r="D12" s="46">
        <v>15366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15366</v>
      </c>
      <c r="O12" s="47">
        <f t="shared" si="2"/>
        <v>6.9560887279311903</v>
      </c>
      <c r="P12" s="9"/>
    </row>
    <row r="13" spans="1:133">
      <c r="A13" s="12"/>
      <c r="B13" s="25">
        <v>324.70999999999998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215475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215475</v>
      </c>
      <c r="O13" s="47">
        <f t="shared" si="2"/>
        <v>97.544137618832053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SUM(D15:D27)</f>
        <v>1909953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800000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2709953</v>
      </c>
      <c r="O14" s="45">
        <f t="shared" si="2"/>
        <v>1226.7781801720234</v>
      </c>
      <c r="P14" s="10"/>
    </row>
    <row r="15" spans="1:133">
      <c r="A15" s="12"/>
      <c r="B15" s="25">
        <v>331.2</v>
      </c>
      <c r="C15" s="20" t="s">
        <v>16</v>
      </c>
      <c r="D15" s="46">
        <v>87068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87068</v>
      </c>
      <c r="O15" s="47">
        <f t="shared" si="2"/>
        <v>39.41511996378452</v>
      </c>
      <c r="P15" s="9"/>
    </row>
    <row r="16" spans="1:133">
      <c r="A16" s="12"/>
      <c r="B16" s="25">
        <v>331.9</v>
      </c>
      <c r="C16" s="20" t="s">
        <v>53</v>
      </c>
      <c r="D16" s="46">
        <v>443777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443777</v>
      </c>
      <c r="O16" s="47">
        <f t="shared" si="2"/>
        <v>200.89497510185603</v>
      </c>
      <c r="P16" s="9"/>
    </row>
    <row r="17" spans="1:16">
      <c r="A17" s="12"/>
      <c r="B17" s="25">
        <v>334.31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800000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800000</v>
      </c>
      <c r="O17" s="47">
        <f t="shared" si="2"/>
        <v>362.15482118605706</v>
      </c>
      <c r="P17" s="9"/>
    </row>
    <row r="18" spans="1:16">
      <c r="A18" s="12"/>
      <c r="B18" s="25">
        <v>334.5</v>
      </c>
      <c r="C18" s="20" t="s">
        <v>63</v>
      </c>
      <c r="D18" s="46">
        <v>25000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25000</v>
      </c>
      <c r="O18" s="47">
        <f t="shared" si="2"/>
        <v>11.317338162064283</v>
      </c>
      <c r="P18" s="9"/>
    </row>
    <row r="19" spans="1:16">
      <c r="A19" s="12"/>
      <c r="B19" s="25">
        <v>335.12</v>
      </c>
      <c r="C19" s="20" t="s">
        <v>19</v>
      </c>
      <c r="D19" s="46">
        <v>62951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62951</v>
      </c>
      <c r="O19" s="47">
        <f t="shared" si="2"/>
        <v>28.497510185604344</v>
      </c>
      <c r="P19" s="9"/>
    </row>
    <row r="20" spans="1:16">
      <c r="A20" s="12"/>
      <c r="B20" s="25">
        <v>335.14</v>
      </c>
      <c r="C20" s="20" t="s">
        <v>20</v>
      </c>
      <c r="D20" s="46">
        <v>1010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1010</v>
      </c>
      <c r="O20" s="47">
        <f t="shared" si="2"/>
        <v>0.457220461747397</v>
      </c>
      <c r="P20" s="9"/>
    </row>
    <row r="21" spans="1:16">
      <c r="A21" s="12"/>
      <c r="B21" s="25">
        <v>335.15</v>
      </c>
      <c r="C21" s="20" t="s">
        <v>21</v>
      </c>
      <c r="D21" s="46">
        <v>2902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2902</v>
      </c>
      <c r="O21" s="47">
        <f t="shared" si="2"/>
        <v>1.3137166138524219</v>
      </c>
      <c r="P21" s="9"/>
    </row>
    <row r="22" spans="1:16">
      <c r="A22" s="12"/>
      <c r="B22" s="25">
        <v>335.18</v>
      </c>
      <c r="C22" s="20" t="s">
        <v>22</v>
      </c>
      <c r="D22" s="46">
        <v>261063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261063</v>
      </c>
      <c r="O22" s="47">
        <f t="shared" si="2"/>
        <v>118.18153010411952</v>
      </c>
      <c r="P22" s="9"/>
    </row>
    <row r="23" spans="1:16">
      <c r="A23" s="12"/>
      <c r="B23" s="25">
        <v>335.34</v>
      </c>
      <c r="C23" s="20" t="s">
        <v>50</v>
      </c>
      <c r="D23" s="46">
        <v>488922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488922</v>
      </c>
      <c r="O23" s="47">
        <f t="shared" si="2"/>
        <v>221.33182435491173</v>
      </c>
      <c r="P23" s="9"/>
    </row>
    <row r="24" spans="1:16">
      <c r="A24" s="12"/>
      <c r="B24" s="25">
        <v>335.39</v>
      </c>
      <c r="C24" s="20" t="s">
        <v>64</v>
      </c>
      <c r="D24" s="46">
        <v>162564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162564</v>
      </c>
      <c r="O24" s="47">
        <f t="shared" si="2"/>
        <v>73.591670439112718</v>
      </c>
      <c r="P24" s="9"/>
    </row>
    <row r="25" spans="1:16">
      <c r="A25" s="12"/>
      <c r="B25" s="25">
        <v>335.49</v>
      </c>
      <c r="C25" s="20" t="s">
        <v>23</v>
      </c>
      <c r="D25" s="46">
        <v>28015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28015</v>
      </c>
      <c r="O25" s="47">
        <f t="shared" si="2"/>
        <v>12.682209144409235</v>
      </c>
      <c r="P25" s="9"/>
    </row>
    <row r="26" spans="1:16">
      <c r="A26" s="12"/>
      <c r="B26" s="25">
        <v>337.2</v>
      </c>
      <c r="C26" s="20" t="s">
        <v>24</v>
      </c>
      <c r="D26" s="46">
        <v>275000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0" si="6">SUM(D26:M26)</f>
        <v>275000</v>
      </c>
      <c r="O26" s="47">
        <f t="shared" si="2"/>
        <v>124.4907197827071</v>
      </c>
      <c r="P26" s="9"/>
    </row>
    <row r="27" spans="1:16">
      <c r="A27" s="12"/>
      <c r="B27" s="25">
        <v>338</v>
      </c>
      <c r="C27" s="20" t="s">
        <v>25</v>
      </c>
      <c r="D27" s="46">
        <v>71681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71681</v>
      </c>
      <c r="O27" s="47">
        <f t="shared" si="2"/>
        <v>32.449524671797192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SUM(D29:D31)</f>
        <v>149062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1874117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2023179</v>
      </c>
      <c r="O28" s="45">
        <f t="shared" si="2"/>
        <v>915.88003621548216</v>
      </c>
      <c r="P28" s="10"/>
    </row>
    <row r="29" spans="1:16">
      <c r="A29" s="12"/>
      <c r="B29" s="25">
        <v>341.9</v>
      </c>
      <c r="C29" s="20" t="s">
        <v>33</v>
      </c>
      <c r="D29" s="46">
        <v>149062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149062</v>
      </c>
      <c r="O29" s="47">
        <f t="shared" si="2"/>
        <v>67.479402444545045</v>
      </c>
      <c r="P29" s="9"/>
    </row>
    <row r="30" spans="1:16">
      <c r="A30" s="12"/>
      <c r="B30" s="25">
        <v>343.3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1274052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1274052</v>
      </c>
      <c r="O30" s="47">
        <f t="shared" si="2"/>
        <v>576.75509280217295</v>
      </c>
      <c r="P30" s="9"/>
    </row>
    <row r="31" spans="1:16">
      <c r="A31" s="12"/>
      <c r="B31" s="25">
        <v>343.5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600065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600065</v>
      </c>
      <c r="O31" s="47">
        <f t="shared" si="2"/>
        <v>271.64554096876412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5775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5775</v>
      </c>
      <c r="O32" s="45">
        <f t="shared" si="2"/>
        <v>2.6143051154368493</v>
      </c>
      <c r="P32" s="10"/>
    </row>
    <row r="33" spans="1:119">
      <c r="A33" s="13"/>
      <c r="B33" s="39">
        <v>351.1</v>
      </c>
      <c r="C33" s="21" t="s">
        <v>38</v>
      </c>
      <c r="D33" s="46">
        <v>5775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5775</v>
      </c>
      <c r="O33" s="47">
        <f t="shared" si="2"/>
        <v>2.6143051154368493</v>
      </c>
      <c r="P33" s="9"/>
    </row>
    <row r="34" spans="1:119" ht="15.75">
      <c r="A34" s="29" t="s">
        <v>2</v>
      </c>
      <c r="B34" s="30"/>
      <c r="C34" s="31"/>
      <c r="D34" s="32">
        <f t="shared" ref="D34:M34" si="9">SUM(D35:D37)</f>
        <v>69038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78819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147857</v>
      </c>
      <c r="O34" s="45">
        <f t="shared" si="2"/>
        <v>66.933906745133541</v>
      </c>
      <c r="P34" s="10"/>
    </row>
    <row r="35" spans="1:119">
      <c r="A35" s="12"/>
      <c r="B35" s="25">
        <v>361.1</v>
      </c>
      <c r="C35" s="20" t="s">
        <v>39</v>
      </c>
      <c r="D35" s="46">
        <v>1251</v>
      </c>
      <c r="E35" s="46">
        <v>0</v>
      </c>
      <c r="F35" s="46">
        <v>0</v>
      </c>
      <c r="G35" s="46">
        <v>0</v>
      </c>
      <c r="H35" s="46">
        <v>0</v>
      </c>
      <c r="I35" s="46">
        <v>25118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26369</v>
      </c>
      <c r="O35" s="47">
        <f t="shared" si="2"/>
        <v>11.937075599818922</v>
      </c>
      <c r="P35" s="9"/>
    </row>
    <row r="36" spans="1:119">
      <c r="A36" s="12"/>
      <c r="B36" s="25">
        <v>362</v>
      </c>
      <c r="C36" s="20" t="s">
        <v>40</v>
      </c>
      <c r="D36" s="46">
        <v>26953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26953</v>
      </c>
      <c r="O36" s="47">
        <f t="shared" si="2"/>
        <v>12.201448619284744</v>
      </c>
      <c r="P36" s="9"/>
    </row>
    <row r="37" spans="1:119">
      <c r="A37" s="12"/>
      <c r="B37" s="25">
        <v>369.9</v>
      </c>
      <c r="C37" s="20" t="s">
        <v>41</v>
      </c>
      <c r="D37" s="46">
        <v>40834</v>
      </c>
      <c r="E37" s="46">
        <v>0</v>
      </c>
      <c r="F37" s="46">
        <v>0</v>
      </c>
      <c r="G37" s="46">
        <v>0</v>
      </c>
      <c r="H37" s="46">
        <v>0</v>
      </c>
      <c r="I37" s="46">
        <v>53701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94535</v>
      </c>
      <c r="O37" s="47">
        <f t="shared" si="2"/>
        <v>42.795382526029876</v>
      </c>
      <c r="P37" s="9"/>
    </row>
    <row r="38" spans="1:119" ht="15.75">
      <c r="A38" s="29" t="s">
        <v>32</v>
      </c>
      <c r="B38" s="30"/>
      <c r="C38" s="31"/>
      <c r="D38" s="32">
        <f t="shared" ref="D38:M38" si="10">SUM(D39:D39)</f>
        <v>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284679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6"/>
        <v>284679</v>
      </c>
      <c r="O38" s="45">
        <f t="shared" si="2"/>
        <v>128.87234042553192</v>
      </c>
      <c r="P38" s="9"/>
    </row>
    <row r="39" spans="1:119" ht="15.75" thickBot="1">
      <c r="A39" s="12"/>
      <c r="B39" s="25">
        <v>381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284679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284679</v>
      </c>
      <c r="O39" s="47">
        <f t="shared" si="2"/>
        <v>128.87234042553192</v>
      </c>
      <c r="P39" s="9"/>
    </row>
    <row r="40" spans="1:119" ht="16.5" thickBot="1">
      <c r="A40" s="14" t="s">
        <v>36</v>
      </c>
      <c r="B40" s="23"/>
      <c r="C40" s="22"/>
      <c r="D40" s="15">
        <f t="shared" ref="D40:M40" si="11">SUM(D5,D8,D14,D28,D32,D34,D38)</f>
        <v>3050255</v>
      </c>
      <c r="E40" s="15">
        <f t="shared" si="11"/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3253090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6"/>
        <v>6303345</v>
      </c>
      <c r="O40" s="38">
        <f t="shared" si="2"/>
        <v>2853.4834766862832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65</v>
      </c>
      <c r="M42" s="48"/>
      <c r="N42" s="48"/>
      <c r="O42" s="43">
        <v>2209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796305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796305</v>
      </c>
      <c r="O5" s="33">
        <f t="shared" ref="O5:O36" si="2">(N5/O$38)</f>
        <v>428.12096774193549</v>
      </c>
      <c r="P5" s="6"/>
    </row>
    <row r="6" spans="1:133">
      <c r="A6" s="12"/>
      <c r="B6" s="25">
        <v>311</v>
      </c>
      <c r="C6" s="20" t="s">
        <v>1</v>
      </c>
      <c r="D6" s="46">
        <v>782012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782012</v>
      </c>
      <c r="O6" s="47">
        <f t="shared" si="2"/>
        <v>420.43655913978495</v>
      </c>
      <c r="P6" s="9"/>
    </row>
    <row r="7" spans="1:133">
      <c r="A7" s="12"/>
      <c r="B7" s="25">
        <v>312.10000000000002</v>
      </c>
      <c r="C7" s="20" t="s">
        <v>9</v>
      </c>
      <c r="D7" s="46">
        <v>14293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14293</v>
      </c>
      <c r="O7" s="47">
        <f t="shared" si="2"/>
        <v>7.6844086021505378</v>
      </c>
      <c r="P7" s="9"/>
    </row>
    <row r="8" spans="1:133" ht="15.75">
      <c r="A8" s="29" t="s">
        <v>10</v>
      </c>
      <c r="B8" s="30"/>
      <c r="C8" s="31"/>
      <c r="D8" s="32">
        <f t="shared" ref="D8:M8" si="3">SUM(D9:D13)</f>
        <v>120648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226450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347098</v>
      </c>
      <c r="O8" s="45">
        <f t="shared" si="2"/>
        <v>186.61182795698926</v>
      </c>
      <c r="P8" s="10"/>
    </row>
    <row r="9" spans="1:133">
      <c r="A9" s="12"/>
      <c r="B9" s="25">
        <v>323.10000000000002</v>
      </c>
      <c r="C9" s="20" t="s">
        <v>11</v>
      </c>
      <c r="D9" s="46">
        <v>83917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83917</v>
      </c>
      <c r="O9" s="47">
        <f t="shared" si="2"/>
        <v>45.116666666666667</v>
      </c>
      <c r="P9" s="9"/>
    </row>
    <row r="10" spans="1:133">
      <c r="A10" s="12"/>
      <c r="B10" s="25">
        <v>323.2</v>
      </c>
      <c r="C10" s="20" t="s">
        <v>12</v>
      </c>
      <c r="D10" s="46">
        <v>18437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18437</v>
      </c>
      <c r="O10" s="47">
        <f t="shared" si="2"/>
        <v>9.9123655913978492</v>
      </c>
      <c r="P10" s="9"/>
    </row>
    <row r="11" spans="1:133">
      <c r="A11" s="12"/>
      <c r="B11" s="25">
        <v>323.7</v>
      </c>
      <c r="C11" s="20" t="s">
        <v>13</v>
      </c>
      <c r="D11" s="46">
        <v>2571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2571</v>
      </c>
      <c r="O11" s="47">
        <f t="shared" si="2"/>
        <v>1.3822580645161291</v>
      </c>
      <c r="P11" s="9"/>
    </row>
    <row r="12" spans="1:133">
      <c r="A12" s="12"/>
      <c r="B12" s="25">
        <v>324.12</v>
      </c>
      <c r="C12" s="20" t="s">
        <v>14</v>
      </c>
      <c r="D12" s="46">
        <v>15723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15723</v>
      </c>
      <c r="O12" s="47">
        <f t="shared" si="2"/>
        <v>8.4532258064516128</v>
      </c>
      <c r="P12" s="9"/>
    </row>
    <row r="13" spans="1:133">
      <c r="A13" s="12"/>
      <c r="B13" s="25">
        <v>324.70999999999998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226450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226450</v>
      </c>
      <c r="O13" s="47">
        <f t="shared" si="2"/>
        <v>121.74731182795699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SUM(D15:D25)</f>
        <v>1101695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1101695</v>
      </c>
      <c r="O14" s="45">
        <f t="shared" si="2"/>
        <v>592.30913978494618</v>
      </c>
      <c r="P14" s="10"/>
    </row>
    <row r="15" spans="1:133">
      <c r="A15" s="12"/>
      <c r="B15" s="25">
        <v>331.2</v>
      </c>
      <c r="C15" s="20" t="s">
        <v>16</v>
      </c>
      <c r="D15" s="46">
        <v>44857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44857</v>
      </c>
      <c r="O15" s="47">
        <f t="shared" si="2"/>
        <v>24.116666666666667</v>
      </c>
      <c r="P15" s="9"/>
    </row>
    <row r="16" spans="1:133">
      <c r="A16" s="12"/>
      <c r="B16" s="25">
        <v>331.49</v>
      </c>
      <c r="C16" s="20" t="s">
        <v>59</v>
      </c>
      <c r="D16" s="46">
        <v>148559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148559</v>
      </c>
      <c r="O16" s="47">
        <f t="shared" si="2"/>
        <v>79.870430107526886</v>
      </c>
      <c r="P16" s="9"/>
    </row>
    <row r="17" spans="1:16">
      <c r="A17" s="12"/>
      <c r="B17" s="25">
        <v>331.9</v>
      </c>
      <c r="C17" s="20" t="s">
        <v>53</v>
      </c>
      <c r="D17" s="46">
        <v>17458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17458</v>
      </c>
      <c r="O17" s="47">
        <f t="shared" si="2"/>
        <v>9.3860215053763447</v>
      </c>
      <c r="P17" s="9"/>
    </row>
    <row r="18" spans="1:16">
      <c r="A18" s="12"/>
      <c r="B18" s="25">
        <v>335.12</v>
      </c>
      <c r="C18" s="20" t="s">
        <v>19</v>
      </c>
      <c r="D18" s="46">
        <v>56452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56452</v>
      </c>
      <c r="O18" s="47">
        <f t="shared" si="2"/>
        <v>30.350537634408603</v>
      </c>
      <c r="P18" s="9"/>
    </row>
    <row r="19" spans="1:16">
      <c r="A19" s="12"/>
      <c r="B19" s="25">
        <v>335.14</v>
      </c>
      <c r="C19" s="20" t="s">
        <v>20</v>
      </c>
      <c r="D19" s="46">
        <v>1209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1209</v>
      </c>
      <c r="O19" s="47">
        <f t="shared" si="2"/>
        <v>0.65</v>
      </c>
      <c r="P19" s="9"/>
    </row>
    <row r="20" spans="1:16">
      <c r="A20" s="12"/>
      <c r="B20" s="25">
        <v>335.15</v>
      </c>
      <c r="C20" s="20" t="s">
        <v>21</v>
      </c>
      <c r="D20" s="46">
        <v>1276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1276</v>
      </c>
      <c r="O20" s="47">
        <f t="shared" si="2"/>
        <v>0.6860215053763441</v>
      </c>
      <c r="P20" s="9"/>
    </row>
    <row r="21" spans="1:16">
      <c r="A21" s="12"/>
      <c r="B21" s="25">
        <v>335.18</v>
      </c>
      <c r="C21" s="20" t="s">
        <v>22</v>
      </c>
      <c r="D21" s="46">
        <v>172130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172130</v>
      </c>
      <c r="O21" s="47">
        <f t="shared" si="2"/>
        <v>92.543010752688176</v>
      </c>
      <c r="P21" s="9"/>
    </row>
    <row r="22" spans="1:16">
      <c r="A22" s="12"/>
      <c r="B22" s="25">
        <v>335.34</v>
      </c>
      <c r="C22" s="20" t="s">
        <v>50</v>
      </c>
      <c r="D22" s="46">
        <v>429517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429517</v>
      </c>
      <c r="O22" s="47">
        <f t="shared" si="2"/>
        <v>230.92311827956991</v>
      </c>
      <c r="P22" s="9"/>
    </row>
    <row r="23" spans="1:16">
      <c r="A23" s="12"/>
      <c r="B23" s="25">
        <v>335.49</v>
      </c>
      <c r="C23" s="20" t="s">
        <v>23</v>
      </c>
      <c r="D23" s="46">
        <v>27224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27224</v>
      </c>
      <c r="O23" s="47">
        <f t="shared" si="2"/>
        <v>14.636559139784946</v>
      </c>
      <c r="P23" s="9"/>
    </row>
    <row r="24" spans="1:16">
      <c r="A24" s="12"/>
      <c r="B24" s="25">
        <v>337.2</v>
      </c>
      <c r="C24" s="20" t="s">
        <v>24</v>
      </c>
      <c r="D24" s="46">
        <v>132061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6">SUM(D24:M24)</f>
        <v>132061</v>
      </c>
      <c r="O24" s="47">
        <f t="shared" si="2"/>
        <v>71.000537634408602</v>
      </c>
      <c r="P24" s="9"/>
    </row>
    <row r="25" spans="1:16">
      <c r="A25" s="12"/>
      <c r="B25" s="25">
        <v>338</v>
      </c>
      <c r="C25" s="20" t="s">
        <v>25</v>
      </c>
      <c r="D25" s="46">
        <v>70952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70952</v>
      </c>
      <c r="O25" s="47">
        <f t="shared" si="2"/>
        <v>38.146236559139787</v>
      </c>
      <c r="P25" s="9"/>
    </row>
    <row r="26" spans="1:16" ht="15.75">
      <c r="A26" s="29" t="s">
        <v>30</v>
      </c>
      <c r="B26" s="30"/>
      <c r="C26" s="31"/>
      <c r="D26" s="32">
        <f t="shared" ref="D26:M26" si="7">SUM(D27:D29)</f>
        <v>142058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1893614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2035672</v>
      </c>
      <c r="O26" s="45">
        <f t="shared" si="2"/>
        <v>1094.447311827957</v>
      </c>
      <c r="P26" s="10"/>
    </row>
    <row r="27" spans="1:16">
      <c r="A27" s="12"/>
      <c r="B27" s="25">
        <v>341.9</v>
      </c>
      <c r="C27" s="20" t="s">
        <v>33</v>
      </c>
      <c r="D27" s="46">
        <v>142058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142058</v>
      </c>
      <c r="O27" s="47">
        <f t="shared" si="2"/>
        <v>76.375268817204301</v>
      </c>
      <c r="P27" s="9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1279930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1279930</v>
      </c>
      <c r="O28" s="47">
        <f t="shared" si="2"/>
        <v>688.13440860215053</v>
      </c>
      <c r="P28" s="9"/>
    </row>
    <row r="29" spans="1:16">
      <c r="A29" s="12"/>
      <c r="B29" s="25">
        <v>343.5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613684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613684</v>
      </c>
      <c r="O29" s="47">
        <f t="shared" si="2"/>
        <v>329.93763440860215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SUM(D31:D31)</f>
        <v>12607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12607</v>
      </c>
      <c r="O30" s="45">
        <f t="shared" si="2"/>
        <v>6.7779569892473122</v>
      </c>
      <c r="P30" s="10"/>
    </row>
    <row r="31" spans="1:16">
      <c r="A31" s="13"/>
      <c r="B31" s="39">
        <v>351.1</v>
      </c>
      <c r="C31" s="21" t="s">
        <v>38</v>
      </c>
      <c r="D31" s="46">
        <v>12607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12607</v>
      </c>
      <c r="O31" s="47">
        <f t="shared" si="2"/>
        <v>6.7779569892473122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SUM(D33:D35)</f>
        <v>68332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76333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6"/>
        <v>144665</v>
      </c>
      <c r="O32" s="45">
        <f t="shared" si="2"/>
        <v>77.776881720430111</v>
      </c>
      <c r="P32" s="10"/>
    </row>
    <row r="33" spans="1:119">
      <c r="A33" s="12"/>
      <c r="B33" s="25">
        <v>361.1</v>
      </c>
      <c r="C33" s="20" t="s">
        <v>39</v>
      </c>
      <c r="D33" s="46">
        <v>1236</v>
      </c>
      <c r="E33" s="46">
        <v>0</v>
      </c>
      <c r="F33" s="46">
        <v>0</v>
      </c>
      <c r="G33" s="46">
        <v>0</v>
      </c>
      <c r="H33" s="46">
        <v>0</v>
      </c>
      <c r="I33" s="46">
        <v>51507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52743</v>
      </c>
      <c r="O33" s="47">
        <f t="shared" si="2"/>
        <v>28.356451612903225</v>
      </c>
      <c r="P33" s="9"/>
    </row>
    <row r="34" spans="1:119">
      <c r="A34" s="12"/>
      <c r="B34" s="25">
        <v>362</v>
      </c>
      <c r="C34" s="20" t="s">
        <v>40</v>
      </c>
      <c r="D34" s="46">
        <v>27523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27523</v>
      </c>
      <c r="O34" s="47">
        <f t="shared" si="2"/>
        <v>14.797311827956989</v>
      </c>
      <c r="P34" s="9"/>
    </row>
    <row r="35" spans="1:119" ht="15.75" thickBot="1">
      <c r="A35" s="12"/>
      <c r="B35" s="25">
        <v>369.9</v>
      </c>
      <c r="C35" s="20" t="s">
        <v>41</v>
      </c>
      <c r="D35" s="46">
        <v>39573</v>
      </c>
      <c r="E35" s="46">
        <v>0</v>
      </c>
      <c r="F35" s="46">
        <v>0</v>
      </c>
      <c r="G35" s="46">
        <v>0</v>
      </c>
      <c r="H35" s="46">
        <v>0</v>
      </c>
      <c r="I35" s="46">
        <v>24826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64399</v>
      </c>
      <c r="O35" s="47">
        <f t="shared" si="2"/>
        <v>34.623118279569894</v>
      </c>
      <c r="P35" s="9"/>
    </row>
    <row r="36" spans="1:119" ht="16.5" thickBot="1">
      <c r="A36" s="14" t="s">
        <v>36</v>
      </c>
      <c r="B36" s="23"/>
      <c r="C36" s="22"/>
      <c r="D36" s="15">
        <f>SUM(D5,D8,D14,D26,D30,D32)</f>
        <v>2241645</v>
      </c>
      <c r="E36" s="15">
        <f t="shared" ref="E36:M36" si="10">SUM(E5,E8,E14,E26,E30,E32)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2196397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6"/>
        <v>4438042</v>
      </c>
      <c r="O36" s="38">
        <f t="shared" si="2"/>
        <v>2386.0440860215053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60</v>
      </c>
      <c r="M38" s="48"/>
      <c r="N38" s="48"/>
      <c r="O38" s="43">
        <v>1860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924359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924359</v>
      </c>
      <c r="O5" s="33">
        <f t="shared" ref="O5:O39" si="2">(N5/O$41)</f>
        <v>517.26860660324564</v>
      </c>
      <c r="P5" s="6"/>
    </row>
    <row r="6" spans="1:133">
      <c r="A6" s="12"/>
      <c r="B6" s="25">
        <v>311</v>
      </c>
      <c r="C6" s="20" t="s">
        <v>1</v>
      </c>
      <c r="D6" s="46">
        <v>904595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904595</v>
      </c>
      <c r="O6" s="47">
        <f t="shared" si="2"/>
        <v>506.20872971460551</v>
      </c>
      <c r="P6" s="9"/>
    </row>
    <row r="7" spans="1:133">
      <c r="A7" s="12"/>
      <c r="B7" s="25">
        <v>312.10000000000002</v>
      </c>
      <c r="C7" s="20" t="s">
        <v>9</v>
      </c>
      <c r="D7" s="46">
        <v>19764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19764</v>
      </c>
      <c r="O7" s="47">
        <f t="shared" si="2"/>
        <v>11.059876888640179</v>
      </c>
      <c r="P7" s="9"/>
    </row>
    <row r="8" spans="1:133" ht="15.75">
      <c r="A8" s="29" t="s">
        <v>10</v>
      </c>
      <c r="B8" s="30"/>
      <c r="C8" s="31"/>
      <c r="D8" s="32">
        <f t="shared" ref="D8:M8" si="3">SUM(D9:D13)</f>
        <v>114403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230294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344697</v>
      </c>
      <c r="O8" s="45">
        <f t="shared" si="2"/>
        <v>192.89143816452153</v>
      </c>
      <c r="P8" s="10"/>
    </row>
    <row r="9" spans="1:133">
      <c r="A9" s="12"/>
      <c r="B9" s="25">
        <v>323.10000000000002</v>
      </c>
      <c r="C9" s="20" t="s">
        <v>11</v>
      </c>
      <c r="D9" s="46">
        <v>83795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83795</v>
      </c>
      <c r="O9" s="47">
        <f t="shared" si="2"/>
        <v>46.891438164521546</v>
      </c>
      <c r="P9" s="9"/>
    </row>
    <row r="10" spans="1:133">
      <c r="A10" s="12"/>
      <c r="B10" s="25">
        <v>323.2</v>
      </c>
      <c r="C10" s="20" t="s">
        <v>12</v>
      </c>
      <c r="D10" s="46">
        <v>23502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23502</v>
      </c>
      <c r="O10" s="47">
        <f t="shared" si="2"/>
        <v>13.151650811415781</v>
      </c>
      <c r="P10" s="9"/>
    </row>
    <row r="11" spans="1:133">
      <c r="A11" s="12"/>
      <c r="B11" s="25">
        <v>323.7</v>
      </c>
      <c r="C11" s="20" t="s">
        <v>13</v>
      </c>
      <c r="D11" s="46">
        <v>6306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6306</v>
      </c>
      <c r="O11" s="47">
        <f t="shared" si="2"/>
        <v>3.5288192501398994</v>
      </c>
      <c r="P11" s="9"/>
    </row>
    <row r="12" spans="1:133">
      <c r="A12" s="12"/>
      <c r="B12" s="25">
        <v>324.12</v>
      </c>
      <c r="C12" s="20" t="s">
        <v>14</v>
      </c>
      <c r="D12" s="46">
        <v>800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800</v>
      </c>
      <c r="O12" s="47">
        <f t="shared" si="2"/>
        <v>0.4476776720761052</v>
      </c>
      <c r="P12" s="9"/>
    </row>
    <row r="13" spans="1:133">
      <c r="A13" s="12"/>
      <c r="B13" s="25">
        <v>324.70999999999998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230294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230294</v>
      </c>
      <c r="O13" s="47">
        <f t="shared" si="2"/>
        <v>128.87185226636822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SUM(D15:D24)</f>
        <v>936366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936366</v>
      </c>
      <c r="O14" s="45">
        <f t="shared" si="2"/>
        <v>523.98768886401785</v>
      </c>
      <c r="P14" s="10"/>
    </row>
    <row r="15" spans="1:133">
      <c r="A15" s="12"/>
      <c r="B15" s="25">
        <v>331.2</v>
      </c>
      <c r="C15" s="20" t="s">
        <v>16</v>
      </c>
      <c r="D15" s="46">
        <v>14894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14894</v>
      </c>
      <c r="O15" s="47">
        <f t="shared" si="2"/>
        <v>8.3346390598768885</v>
      </c>
      <c r="P15" s="9"/>
    </row>
    <row r="16" spans="1:133">
      <c r="A16" s="12"/>
      <c r="B16" s="25">
        <v>331.9</v>
      </c>
      <c r="C16" s="20" t="s">
        <v>53</v>
      </c>
      <c r="D16" s="46">
        <v>49133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49133</v>
      </c>
      <c r="O16" s="47">
        <f t="shared" si="2"/>
        <v>27.494683827644096</v>
      </c>
      <c r="P16" s="9"/>
    </row>
    <row r="17" spans="1:16">
      <c r="A17" s="12"/>
      <c r="B17" s="25">
        <v>335.12</v>
      </c>
      <c r="C17" s="20" t="s">
        <v>19</v>
      </c>
      <c r="D17" s="46">
        <v>56704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56704</v>
      </c>
      <c r="O17" s="47">
        <f t="shared" si="2"/>
        <v>31.731393396754338</v>
      </c>
      <c r="P17" s="9"/>
    </row>
    <row r="18" spans="1:16">
      <c r="A18" s="12"/>
      <c r="B18" s="25">
        <v>335.14</v>
      </c>
      <c r="C18" s="20" t="s">
        <v>20</v>
      </c>
      <c r="D18" s="46">
        <v>1775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1775</v>
      </c>
      <c r="O18" s="47">
        <f t="shared" si="2"/>
        <v>0.99328483491885844</v>
      </c>
      <c r="P18" s="9"/>
    </row>
    <row r="19" spans="1:16">
      <c r="A19" s="12"/>
      <c r="B19" s="25">
        <v>335.15</v>
      </c>
      <c r="C19" s="20" t="s">
        <v>21</v>
      </c>
      <c r="D19" s="46">
        <v>1189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1189</v>
      </c>
      <c r="O19" s="47">
        <f t="shared" si="2"/>
        <v>0.66536094012311131</v>
      </c>
      <c r="P19" s="9"/>
    </row>
    <row r="20" spans="1:16">
      <c r="A20" s="12"/>
      <c r="B20" s="25">
        <v>335.18</v>
      </c>
      <c r="C20" s="20" t="s">
        <v>22</v>
      </c>
      <c r="D20" s="46">
        <v>155648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155648</v>
      </c>
      <c r="O20" s="47">
        <f t="shared" si="2"/>
        <v>87.100167879127028</v>
      </c>
      <c r="P20" s="9"/>
    </row>
    <row r="21" spans="1:16">
      <c r="A21" s="12"/>
      <c r="B21" s="25">
        <v>335.34</v>
      </c>
      <c r="C21" s="20" t="s">
        <v>50</v>
      </c>
      <c r="D21" s="46">
        <v>420356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420356</v>
      </c>
      <c r="O21" s="47">
        <f t="shared" si="2"/>
        <v>235.2299944040291</v>
      </c>
      <c r="P21" s="9"/>
    </row>
    <row r="22" spans="1:16">
      <c r="A22" s="12"/>
      <c r="B22" s="25">
        <v>335.49</v>
      </c>
      <c r="C22" s="20" t="s">
        <v>23</v>
      </c>
      <c r="D22" s="46">
        <v>27330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27330</v>
      </c>
      <c r="O22" s="47">
        <f t="shared" si="2"/>
        <v>15.293788472299944</v>
      </c>
      <c r="P22" s="9"/>
    </row>
    <row r="23" spans="1:16">
      <c r="A23" s="12"/>
      <c r="B23" s="25">
        <v>337.2</v>
      </c>
      <c r="C23" s="20" t="s">
        <v>24</v>
      </c>
      <c r="D23" s="46">
        <v>137192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9" si="6">SUM(D23:M23)</f>
        <v>137192</v>
      </c>
      <c r="O23" s="47">
        <f t="shared" si="2"/>
        <v>76.772243984331283</v>
      </c>
      <c r="P23" s="9"/>
    </row>
    <row r="24" spans="1:16">
      <c r="A24" s="12"/>
      <c r="B24" s="25">
        <v>338</v>
      </c>
      <c r="C24" s="20" t="s">
        <v>25</v>
      </c>
      <c r="D24" s="46">
        <v>72145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72145</v>
      </c>
      <c r="O24" s="47">
        <f t="shared" si="2"/>
        <v>40.372132064913259</v>
      </c>
      <c r="P24" s="9"/>
    </row>
    <row r="25" spans="1:16" ht="15.75">
      <c r="A25" s="29" t="s">
        <v>30</v>
      </c>
      <c r="B25" s="30"/>
      <c r="C25" s="31"/>
      <c r="D25" s="32">
        <f t="shared" ref="D25:M25" si="7">SUM(D26:D28)</f>
        <v>86230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1634843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1721073</v>
      </c>
      <c r="O25" s="45">
        <f t="shared" si="2"/>
        <v>963.10744264129823</v>
      </c>
      <c r="P25" s="10"/>
    </row>
    <row r="26" spans="1:16">
      <c r="A26" s="12"/>
      <c r="B26" s="25">
        <v>341.9</v>
      </c>
      <c r="C26" s="20" t="s">
        <v>33</v>
      </c>
      <c r="D26" s="46">
        <v>86230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86230</v>
      </c>
      <c r="O26" s="47">
        <f t="shared" si="2"/>
        <v>48.254057078903188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1227779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1227779</v>
      </c>
      <c r="O27" s="47">
        <f t="shared" si="2"/>
        <v>687.0615556799105</v>
      </c>
      <c r="P27" s="9"/>
    </row>
    <row r="28" spans="1:16">
      <c r="A28" s="12"/>
      <c r="B28" s="25">
        <v>343.5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407064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407064</v>
      </c>
      <c r="O28" s="47">
        <f t="shared" si="2"/>
        <v>227.79182988248462</v>
      </c>
      <c r="P28" s="9"/>
    </row>
    <row r="29" spans="1:16" ht="15.75">
      <c r="A29" s="29" t="s">
        <v>31</v>
      </c>
      <c r="B29" s="30"/>
      <c r="C29" s="31"/>
      <c r="D29" s="32">
        <f t="shared" ref="D29:M29" si="8">SUM(D30:D30)</f>
        <v>6754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6"/>
        <v>6754</v>
      </c>
      <c r="O29" s="45">
        <f t="shared" si="2"/>
        <v>3.7795187465025184</v>
      </c>
      <c r="P29" s="10"/>
    </row>
    <row r="30" spans="1:16">
      <c r="A30" s="13"/>
      <c r="B30" s="39">
        <v>351.1</v>
      </c>
      <c r="C30" s="21" t="s">
        <v>38</v>
      </c>
      <c r="D30" s="46">
        <v>6754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6754</v>
      </c>
      <c r="O30" s="47">
        <f t="shared" si="2"/>
        <v>3.7795187465025184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SUM(D32:D35)</f>
        <v>182977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105198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6"/>
        <v>288175</v>
      </c>
      <c r="O31" s="45">
        <f t="shared" si="2"/>
        <v>161.26189143816453</v>
      </c>
      <c r="P31" s="10"/>
    </row>
    <row r="32" spans="1:16">
      <c r="A32" s="12"/>
      <c r="B32" s="25">
        <v>361.1</v>
      </c>
      <c r="C32" s="20" t="s">
        <v>39</v>
      </c>
      <c r="D32" s="46">
        <v>1926</v>
      </c>
      <c r="E32" s="46">
        <v>0</v>
      </c>
      <c r="F32" s="46">
        <v>0</v>
      </c>
      <c r="G32" s="46">
        <v>0</v>
      </c>
      <c r="H32" s="46">
        <v>0</v>
      </c>
      <c r="I32" s="46">
        <v>97100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99026</v>
      </c>
      <c r="O32" s="47">
        <f t="shared" si="2"/>
        <v>55.414661443760494</v>
      </c>
      <c r="P32" s="9"/>
    </row>
    <row r="33" spans="1:119">
      <c r="A33" s="12"/>
      <c r="B33" s="25">
        <v>362</v>
      </c>
      <c r="C33" s="20" t="s">
        <v>40</v>
      </c>
      <c r="D33" s="46">
        <v>24336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24336</v>
      </c>
      <c r="O33" s="47">
        <f t="shared" si="2"/>
        <v>13.61835478455512</v>
      </c>
      <c r="P33" s="9"/>
    </row>
    <row r="34" spans="1:119">
      <c r="A34" s="12"/>
      <c r="B34" s="25">
        <v>364</v>
      </c>
      <c r="C34" s="20" t="s">
        <v>54</v>
      </c>
      <c r="D34" s="46">
        <v>126726</v>
      </c>
      <c r="E34" s="46">
        <v>0</v>
      </c>
      <c r="F34" s="46">
        <v>0</v>
      </c>
      <c r="G34" s="46">
        <v>0</v>
      </c>
      <c r="H34" s="46">
        <v>0</v>
      </c>
      <c r="I34" s="46">
        <v>924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127650</v>
      </c>
      <c r="O34" s="47">
        <f t="shared" si="2"/>
        <v>71.432568550643538</v>
      </c>
      <c r="P34" s="9"/>
    </row>
    <row r="35" spans="1:119">
      <c r="A35" s="12"/>
      <c r="B35" s="25">
        <v>369.9</v>
      </c>
      <c r="C35" s="20" t="s">
        <v>41</v>
      </c>
      <c r="D35" s="46">
        <v>29989</v>
      </c>
      <c r="E35" s="46">
        <v>0</v>
      </c>
      <c r="F35" s="46">
        <v>0</v>
      </c>
      <c r="G35" s="46">
        <v>0</v>
      </c>
      <c r="H35" s="46">
        <v>0</v>
      </c>
      <c r="I35" s="46">
        <v>7174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37163</v>
      </c>
      <c r="O35" s="47">
        <f t="shared" si="2"/>
        <v>20.796306659205371</v>
      </c>
      <c r="P35" s="9"/>
    </row>
    <row r="36" spans="1:119" ht="15.75">
      <c r="A36" s="29" t="s">
        <v>32</v>
      </c>
      <c r="B36" s="30"/>
      <c r="C36" s="31"/>
      <c r="D36" s="32">
        <f t="shared" ref="D36:M36" si="10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1257510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6"/>
        <v>1257510</v>
      </c>
      <c r="O36" s="45">
        <f t="shared" si="2"/>
        <v>703.69893676552886</v>
      </c>
      <c r="P36" s="9"/>
    </row>
    <row r="37" spans="1:119">
      <c r="A37" s="12"/>
      <c r="B37" s="25">
        <v>381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82010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82010</v>
      </c>
      <c r="O37" s="47">
        <f t="shared" si="2"/>
        <v>45.892557358701737</v>
      </c>
      <c r="P37" s="9"/>
    </row>
    <row r="38" spans="1:119" ht="15.75" thickBot="1">
      <c r="A38" s="12"/>
      <c r="B38" s="25">
        <v>389.9</v>
      </c>
      <c r="C38" s="20" t="s">
        <v>55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1175500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1175500</v>
      </c>
      <c r="O38" s="47">
        <f t="shared" si="2"/>
        <v>657.80637940682709</v>
      </c>
      <c r="P38" s="9"/>
    </row>
    <row r="39" spans="1:119" ht="16.5" thickBot="1">
      <c r="A39" s="14" t="s">
        <v>36</v>
      </c>
      <c r="B39" s="23"/>
      <c r="C39" s="22"/>
      <c r="D39" s="15">
        <f t="shared" ref="D39:M39" si="11">SUM(D5,D8,D14,D25,D29,D31,D36)</f>
        <v>2251089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3227845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5478934</v>
      </c>
      <c r="O39" s="38">
        <f t="shared" si="2"/>
        <v>3065.9955232232792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56</v>
      </c>
      <c r="M41" s="48"/>
      <c r="N41" s="48"/>
      <c r="O41" s="43">
        <v>1787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931769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931769</v>
      </c>
      <c r="O5" s="33">
        <f t="shared" ref="O5:O37" si="2">(N5/O$39)</f>
        <v>619.1156146179402</v>
      </c>
      <c r="P5" s="6"/>
    </row>
    <row r="6" spans="1:133">
      <c r="A6" s="12"/>
      <c r="B6" s="25">
        <v>311</v>
      </c>
      <c r="C6" s="20" t="s">
        <v>1</v>
      </c>
      <c r="D6" s="46">
        <v>913704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913704</v>
      </c>
      <c r="O6" s="47">
        <f t="shared" si="2"/>
        <v>607.11229235880398</v>
      </c>
      <c r="P6" s="9"/>
    </row>
    <row r="7" spans="1:133">
      <c r="A7" s="12"/>
      <c r="B7" s="25">
        <v>312.10000000000002</v>
      </c>
      <c r="C7" s="20" t="s">
        <v>9</v>
      </c>
      <c r="D7" s="46">
        <v>18065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18065</v>
      </c>
      <c r="O7" s="47">
        <f t="shared" si="2"/>
        <v>12.003322259136212</v>
      </c>
      <c r="P7" s="9"/>
    </row>
    <row r="8" spans="1:133" ht="15.75">
      <c r="A8" s="29" t="s">
        <v>10</v>
      </c>
      <c r="B8" s="30"/>
      <c r="C8" s="31"/>
      <c r="D8" s="32">
        <f t="shared" ref="D8:M8" si="3">SUM(D9:D13)</f>
        <v>136891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172513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309404</v>
      </c>
      <c r="O8" s="45">
        <f t="shared" si="2"/>
        <v>205.58405315614618</v>
      </c>
      <c r="P8" s="10"/>
    </row>
    <row r="9" spans="1:133">
      <c r="A9" s="12"/>
      <c r="B9" s="25">
        <v>323.10000000000002</v>
      </c>
      <c r="C9" s="20" t="s">
        <v>11</v>
      </c>
      <c r="D9" s="46">
        <v>85544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85544</v>
      </c>
      <c r="O9" s="47">
        <f t="shared" si="2"/>
        <v>56.839867109634554</v>
      </c>
      <c r="P9" s="9"/>
    </row>
    <row r="10" spans="1:133">
      <c r="A10" s="12"/>
      <c r="B10" s="25">
        <v>323.2</v>
      </c>
      <c r="C10" s="20" t="s">
        <v>12</v>
      </c>
      <c r="D10" s="46">
        <v>39678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39678</v>
      </c>
      <c r="O10" s="47">
        <f t="shared" si="2"/>
        <v>26.364119601328905</v>
      </c>
      <c r="P10" s="9"/>
    </row>
    <row r="11" spans="1:133">
      <c r="A11" s="12"/>
      <c r="B11" s="25">
        <v>323.7</v>
      </c>
      <c r="C11" s="20" t="s">
        <v>13</v>
      </c>
      <c r="D11" s="46">
        <v>5981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5981</v>
      </c>
      <c r="O11" s="47">
        <f t="shared" si="2"/>
        <v>3.9740863787375416</v>
      </c>
      <c r="P11" s="9"/>
    </row>
    <row r="12" spans="1:133">
      <c r="A12" s="12"/>
      <c r="B12" s="25">
        <v>324.02100000000002</v>
      </c>
      <c r="C12" s="20" t="s">
        <v>14</v>
      </c>
      <c r="D12" s="46">
        <v>5688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5688</v>
      </c>
      <c r="O12" s="47">
        <f t="shared" si="2"/>
        <v>3.7794019933554819</v>
      </c>
      <c r="P12" s="9"/>
    </row>
    <row r="13" spans="1:133">
      <c r="A13" s="12"/>
      <c r="B13" s="25">
        <v>324.08999999999997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172513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172513</v>
      </c>
      <c r="O13" s="47">
        <f t="shared" si="2"/>
        <v>114.6265780730897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SUM(D15:D24)</f>
        <v>1111747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778678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1890425</v>
      </c>
      <c r="O14" s="45">
        <f t="shared" si="2"/>
        <v>1256.0963455149501</v>
      </c>
      <c r="P14" s="10"/>
    </row>
    <row r="15" spans="1:133">
      <c r="A15" s="12"/>
      <c r="B15" s="25">
        <v>331.2</v>
      </c>
      <c r="C15" s="20" t="s">
        <v>16</v>
      </c>
      <c r="D15" s="46">
        <v>21264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5">SUM(D15:M15)</f>
        <v>21264</v>
      </c>
      <c r="O15" s="47">
        <f t="shared" si="2"/>
        <v>14.12890365448505</v>
      </c>
      <c r="P15" s="9"/>
    </row>
    <row r="16" spans="1:133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778678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778678</v>
      </c>
      <c r="O16" s="47">
        <f t="shared" si="2"/>
        <v>517.39401993355477</v>
      </c>
      <c r="P16" s="9"/>
    </row>
    <row r="17" spans="1:16">
      <c r="A17" s="12"/>
      <c r="B17" s="25">
        <v>335.12</v>
      </c>
      <c r="C17" s="20" t="s">
        <v>19</v>
      </c>
      <c r="D17" s="46">
        <v>55699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55699</v>
      </c>
      <c r="O17" s="47">
        <f t="shared" si="2"/>
        <v>37.009302325581395</v>
      </c>
      <c r="P17" s="9"/>
    </row>
    <row r="18" spans="1:16">
      <c r="A18" s="12"/>
      <c r="B18" s="25">
        <v>335.14</v>
      </c>
      <c r="C18" s="20" t="s">
        <v>20</v>
      </c>
      <c r="D18" s="46">
        <v>1702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1702</v>
      </c>
      <c r="O18" s="47">
        <f t="shared" si="2"/>
        <v>1.1308970099667774</v>
      </c>
      <c r="P18" s="9"/>
    </row>
    <row r="19" spans="1:16">
      <c r="A19" s="12"/>
      <c r="B19" s="25">
        <v>335.15</v>
      </c>
      <c r="C19" s="20" t="s">
        <v>21</v>
      </c>
      <c r="D19" s="46">
        <v>1251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1251</v>
      </c>
      <c r="O19" s="47">
        <f t="shared" si="2"/>
        <v>0.83122923588039865</v>
      </c>
      <c r="P19" s="9"/>
    </row>
    <row r="20" spans="1:16">
      <c r="A20" s="12"/>
      <c r="B20" s="25">
        <v>335.18</v>
      </c>
      <c r="C20" s="20" t="s">
        <v>22</v>
      </c>
      <c r="D20" s="46">
        <v>177444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177444</v>
      </c>
      <c r="O20" s="47">
        <f t="shared" si="2"/>
        <v>117.90299003322259</v>
      </c>
      <c r="P20" s="9"/>
    </row>
    <row r="21" spans="1:16">
      <c r="A21" s="12"/>
      <c r="B21" s="25">
        <v>335.34</v>
      </c>
      <c r="C21" s="20" t="s">
        <v>50</v>
      </c>
      <c r="D21" s="46">
        <v>514900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514900</v>
      </c>
      <c r="O21" s="47">
        <f t="shared" si="2"/>
        <v>342.12624584717611</v>
      </c>
      <c r="P21" s="9"/>
    </row>
    <row r="22" spans="1:16">
      <c r="A22" s="12"/>
      <c r="B22" s="25">
        <v>335.49</v>
      </c>
      <c r="C22" s="20" t="s">
        <v>23</v>
      </c>
      <c r="D22" s="46">
        <v>29236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29236</v>
      </c>
      <c r="O22" s="47">
        <f t="shared" si="2"/>
        <v>19.42591362126246</v>
      </c>
      <c r="P22" s="9"/>
    </row>
    <row r="23" spans="1:16">
      <c r="A23" s="12"/>
      <c r="B23" s="25">
        <v>337.2</v>
      </c>
      <c r="C23" s="20" t="s">
        <v>24</v>
      </c>
      <c r="D23" s="46">
        <v>141000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7" si="6">SUM(D23:M23)</f>
        <v>141000</v>
      </c>
      <c r="O23" s="47">
        <f t="shared" si="2"/>
        <v>93.687707641196013</v>
      </c>
      <c r="P23" s="9"/>
    </row>
    <row r="24" spans="1:16">
      <c r="A24" s="12"/>
      <c r="B24" s="25">
        <v>338</v>
      </c>
      <c r="C24" s="20" t="s">
        <v>25</v>
      </c>
      <c r="D24" s="46">
        <v>169251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169251</v>
      </c>
      <c r="O24" s="47">
        <f t="shared" si="2"/>
        <v>112.45913621262459</v>
      </c>
      <c r="P24" s="9"/>
    </row>
    <row r="25" spans="1:16" ht="15.75">
      <c r="A25" s="29" t="s">
        <v>30</v>
      </c>
      <c r="B25" s="30"/>
      <c r="C25" s="31"/>
      <c r="D25" s="32">
        <f t="shared" ref="D25:M25" si="7">SUM(D26:D28)</f>
        <v>23456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1830085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1853541</v>
      </c>
      <c r="O25" s="45">
        <f t="shared" si="2"/>
        <v>1231.5887043189368</v>
      </c>
      <c r="P25" s="10"/>
    </row>
    <row r="26" spans="1:16">
      <c r="A26" s="12"/>
      <c r="B26" s="25">
        <v>341.9</v>
      </c>
      <c r="C26" s="20" t="s">
        <v>33</v>
      </c>
      <c r="D26" s="46">
        <v>23456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23456</v>
      </c>
      <c r="O26" s="47">
        <f t="shared" si="2"/>
        <v>15.585382059800665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1325405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1325405</v>
      </c>
      <c r="O27" s="47">
        <f t="shared" si="2"/>
        <v>880.6677740863787</v>
      </c>
      <c r="P27" s="9"/>
    </row>
    <row r="28" spans="1:16">
      <c r="A28" s="12"/>
      <c r="B28" s="25">
        <v>343.5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504680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504680</v>
      </c>
      <c r="O28" s="47">
        <f t="shared" si="2"/>
        <v>335.33554817275746</v>
      </c>
      <c r="P28" s="9"/>
    </row>
    <row r="29" spans="1:16" ht="15.75">
      <c r="A29" s="29" t="s">
        <v>31</v>
      </c>
      <c r="B29" s="30"/>
      <c r="C29" s="31"/>
      <c r="D29" s="32">
        <f t="shared" ref="D29:M29" si="8">SUM(D30:D30)</f>
        <v>513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6"/>
        <v>513</v>
      </c>
      <c r="O29" s="45">
        <f t="shared" si="2"/>
        <v>0.34086378737541528</v>
      </c>
      <c r="P29" s="10"/>
    </row>
    <row r="30" spans="1:16">
      <c r="A30" s="13"/>
      <c r="B30" s="39">
        <v>351.1</v>
      </c>
      <c r="C30" s="21" t="s">
        <v>38</v>
      </c>
      <c r="D30" s="46">
        <v>513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513</v>
      </c>
      <c r="O30" s="47">
        <f t="shared" si="2"/>
        <v>0.34086378737541528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SUM(D32:D34)</f>
        <v>38155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174442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6"/>
        <v>212597</v>
      </c>
      <c r="O31" s="45">
        <f t="shared" si="2"/>
        <v>141.26046511627908</v>
      </c>
      <c r="P31" s="10"/>
    </row>
    <row r="32" spans="1:16">
      <c r="A32" s="12"/>
      <c r="B32" s="25">
        <v>361.1</v>
      </c>
      <c r="C32" s="20" t="s">
        <v>39</v>
      </c>
      <c r="D32" s="46">
        <v>3128</v>
      </c>
      <c r="E32" s="46">
        <v>0</v>
      </c>
      <c r="F32" s="46">
        <v>0</v>
      </c>
      <c r="G32" s="46">
        <v>0</v>
      </c>
      <c r="H32" s="46">
        <v>0</v>
      </c>
      <c r="I32" s="46">
        <v>150842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153970</v>
      </c>
      <c r="O32" s="47">
        <f t="shared" si="2"/>
        <v>102.30564784053156</v>
      </c>
      <c r="P32" s="9"/>
    </row>
    <row r="33" spans="1:119">
      <c r="A33" s="12"/>
      <c r="B33" s="25">
        <v>362</v>
      </c>
      <c r="C33" s="20" t="s">
        <v>40</v>
      </c>
      <c r="D33" s="46">
        <v>4978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4978</v>
      </c>
      <c r="O33" s="47">
        <f t="shared" si="2"/>
        <v>3.307641196013289</v>
      </c>
      <c r="P33" s="9"/>
    </row>
    <row r="34" spans="1:119">
      <c r="A34" s="12"/>
      <c r="B34" s="25">
        <v>369.9</v>
      </c>
      <c r="C34" s="20" t="s">
        <v>41</v>
      </c>
      <c r="D34" s="46">
        <v>30049</v>
      </c>
      <c r="E34" s="46">
        <v>0</v>
      </c>
      <c r="F34" s="46">
        <v>0</v>
      </c>
      <c r="G34" s="46">
        <v>0</v>
      </c>
      <c r="H34" s="46">
        <v>0</v>
      </c>
      <c r="I34" s="46">
        <v>23600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53649</v>
      </c>
      <c r="O34" s="47">
        <f t="shared" si="2"/>
        <v>35.647176079734223</v>
      </c>
      <c r="P34" s="9"/>
    </row>
    <row r="35" spans="1:119" ht="15.75">
      <c r="A35" s="29" t="s">
        <v>32</v>
      </c>
      <c r="B35" s="30"/>
      <c r="C35" s="31"/>
      <c r="D35" s="32">
        <f t="shared" ref="D35:M35" si="10">SUM(D36:D36)</f>
        <v>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62644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6"/>
        <v>62644</v>
      </c>
      <c r="O35" s="45">
        <f t="shared" si="2"/>
        <v>41.623920265780733</v>
      </c>
      <c r="P35" s="9"/>
    </row>
    <row r="36" spans="1:119" ht="15.75" thickBot="1">
      <c r="A36" s="12"/>
      <c r="B36" s="25">
        <v>381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62644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62644</v>
      </c>
      <c r="O36" s="47">
        <f t="shared" si="2"/>
        <v>41.623920265780733</v>
      </c>
      <c r="P36" s="9"/>
    </row>
    <row r="37" spans="1:119" ht="16.5" thickBot="1">
      <c r="A37" s="14" t="s">
        <v>36</v>
      </c>
      <c r="B37" s="23"/>
      <c r="C37" s="22"/>
      <c r="D37" s="15">
        <f t="shared" ref="D37:M37" si="11">SUM(D5,D8,D14,D25,D29,D31,D35)</f>
        <v>2242531</v>
      </c>
      <c r="E37" s="15">
        <f t="shared" si="11"/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3018362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6"/>
        <v>5260893</v>
      </c>
      <c r="O37" s="38">
        <f t="shared" si="2"/>
        <v>3495.6099667774088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49</v>
      </c>
      <c r="M39" s="48"/>
      <c r="N39" s="48"/>
      <c r="O39" s="43">
        <v>1505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thickBot="1">
      <c r="A41" s="52" t="s">
        <v>57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715900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715900</v>
      </c>
      <c r="O5" s="33">
        <f t="shared" ref="O5:O42" si="2">(N5/O$44)</f>
        <v>476.31403858948767</v>
      </c>
      <c r="P5" s="6"/>
    </row>
    <row r="6" spans="1:133">
      <c r="A6" s="12"/>
      <c r="B6" s="25">
        <v>311</v>
      </c>
      <c r="C6" s="20" t="s">
        <v>1</v>
      </c>
      <c r="D6" s="46">
        <v>695039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695039</v>
      </c>
      <c r="O6" s="47">
        <f t="shared" si="2"/>
        <v>462.43446440452431</v>
      </c>
      <c r="P6" s="9"/>
    </row>
    <row r="7" spans="1:133">
      <c r="A7" s="12"/>
      <c r="B7" s="25">
        <v>312.10000000000002</v>
      </c>
      <c r="C7" s="20" t="s">
        <v>9</v>
      </c>
      <c r="D7" s="46">
        <v>20861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20861</v>
      </c>
      <c r="O7" s="47">
        <f t="shared" si="2"/>
        <v>13.879574184963406</v>
      </c>
      <c r="P7" s="9"/>
    </row>
    <row r="8" spans="1:133" ht="15.75">
      <c r="A8" s="29" t="s">
        <v>67</v>
      </c>
      <c r="B8" s="30"/>
      <c r="C8" s="31"/>
      <c r="D8" s="32">
        <f t="shared" ref="D8:M8" si="3">SUM(D9:D11)</f>
        <v>104915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104915</v>
      </c>
      <c r="O8" s="45">
        <f t="shared" si="2"/>
        <v>69.803725881570188</v>
      </c>
      <c r="P8" s="10"/>
    </row>
    <row r="9" spans="1:133">
      <c r="A9" s="12"/>
      <c r="B9" s="25">
        <v>323.10000000000002</v>
      </c>
      <c r="C9" s="20" t="s">
        <v>11</v>
      </c>
      <c r="D9" s="46">
        <v>73518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73518</v>
      </c>
      <c r="O9" s="47">
        <f t="shared" si="2"/>
        <v>48.914171656686626</v>
      </c>
      <c r="P9" s="9"/>
    </row>
    <row r="10" spans="1:133">
      <c r="A10" s="12"/>
      <c r="B10" s="25">
        <v>323.2</v>
      </c>
      <c r="C10" s="20" t="s">
        <v>12</v>
      </c>
      <c r="D10" s="46">
        <v>25830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25830</v>
      </c>
      <c r="O10" s="47">
        <f t="shared" si="2"/>
        <v>17.185628742514972</v>
      </c>
      <c r="P10" s="9"/>
    </row>
    <row r="11" spans="1:133">
      <c r="A11" s="12"/>
      <c r="B11" s="25">
        <v>323.7</v>
      </c>
      <c r="C11" s="20" t="s">
        <v>13</v>
      </c>
      <c r="D11" s="46">
        <v>5567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5567</v>
      </c>
      <c r="O11" s="47">
        <f t="shared" si="2"/>
        <v>3.7039254823685961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SUM(D13:D25)</f>
        <v>2063149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2576133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4639282</v>
      </c>
      <c r="O12" s="45">
        <f t="shared" si="2"/>
        <v>3086.6813040585494</v>
      </c>
      <c r="P12" s="10"/>
    </row>
    <row r="13" spans="1:133">
      <c r="A13" s="12"/>
      <c r="B13" s="25">
        <v>331.2</v>
      </c>
      <c r="C13" s="20" t="s">
        <v>16</v>
      </c>
      <c r="D13" s="46">
        <v>8233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3" si="5">SUM(D13:M13)</f>
        <v>8233</v>
      </c>
      <c r="O13" s="47">
        <f t="shared" si="2"/>
        <v>5.4777112441783098</v>
      </c>
      <c r="P13" s="9"/>
    </row>
    <row r="14" spans="1:133">
      <c r="A14" s="12"/>
      <c r="B14" s="25">
        <v>331.35</v>
      </c>
      <c r="C14" s="20" t="s">
        <v>68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337139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337139</v>
      </c>
      <c r="O14" s="47">
        <f t="shared" si="2"/>
        <v>224.31071190951431</v>
      </c>
      <c r="P14" s="9"/>
    </row>
    <row r="15" spans="1:133">
      <c r="A15" s="12"/>
      <c r="B15" s="25">
        <v>331.9</v>
      </c>
      <c r="C15" s="20" t="s">
        <v>53</v>
      </c>
      <c r="D15" s="46">
        <v>464914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464914</v>
      </c>
      <c r="O15" s="47">
        <f t="shared" si="2"/>
        <v>309.32401862940787</v>
      </c>
      <c r="P15" s="9"/>
    </row>
    <row r="16" spans="1:133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2238994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2238994</v>
      </c>
      <c r="O16" s="47">
        <f t="shared" si="2"/>
        <v>1489.6833000665335</v>
      </c>
      <c r="P16" s="9"/>
    </row>
    <row r="17" spans="1:16">
      <c r="A17" s="12"/>
      <c r="B17" s="25">
        <v>334.7</v>
      </c>
      <c r="C17" s="20" t="s">
        <v>69</v>
      </c>
      <c r="D17" s="46">
        <v>400000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400000</v>
      </c>
      <c r="O17" s="47">
        <f t="shared" si="2"/>
        <v>266.13439787092483</v>
      </c>
      <c r="P17" s="9"/>
    </row>
    <row r="18" spans="1:16">
      <c r="A18" s="12"/>
      <c r="B18" s="25">
        <v>335.12</v>
      </c>
      <c r="C18" s="20" t="s">
        <v>19</v>
      </c>
      <c r="D18" s="46">
        <v>54587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54587</v>
      </c>
      <c r="O18" s="47">
        <f t="shared" si="2"/>
        <v>36.318695941450436</v>
      </c>
      <c r="P18" s="9"/>
    </row>
    <row r="19" spans="1:16">
      <c r="A19" s="12"/>
      <c r="B19" s="25">
        <v>335.14</v>
      </c>
      <c r="C19" s="20" t="s">
        <v>20</v>
      </c>
      <c r="D19" s="46">
        <v>1926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1926</v>
      </c>
      <c r="O19" s="47">
        <f t="shared" si="2"/>
        <v>1.2814371257485031</v>
      </c>
      <c r="P19" s="9"/>
    </row>
    <row r="20" spans="1:16">
      <c r="A20" s="12"/>
      <c r="B20" s="25">
        <v>335.15</v>
      </c>
      <c r="C20" s="20" t="s">
        <v>21</v>
      </c>
      <c r="D20" s="46">
        <v>2019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2019</v>
      </c>
      <c r="O20" s="47">
        <f t="shared" si="2"/>
        <v>1.343313373253493</v>
      </c>
      <c r="P20" s="9"/>
    </row>
    <row r="21" spans="1:16">
      <c r="A21" s="12"/>
      <c r="B21" s="25">
        <v>335.18</v>
      </c>
      <c r="C21" s="20" t="s">
        <v>22</v>
      </c>
      <c r="D21" s="46">
        <v>192014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192014</v>
      </c>
      <c r="O21" s="47">
        <f t="shared" si="2"/>
        <v>127.75382568196939</v>
      </c>
      <c r="P21" s="9"/>
    </row>
    <row r="22" spans="1:16">
      <c r="A22" s="12"/>
      <c r="B22" s="25">
        <v>335.34</v>
      </c>
      <c r="C22" s="20" t="s">
        <v>50</v>
      </c>
      <c r="D22" s="46">
        <v>516974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516974</v>
      </c>
      <c r="O22" s="47">
        <f t="shared" si="2"/>
        <v>343.9614105123087</v>
      </c>
      <c r="P22" s="9"/>
    </row>
    <row r="23" spans="1:16">
      <c r="A23" s="12"/>
      <c r="B23" s="25">
        <v>335.49</v>
      </c>
      <c r="C23" s="20" t="s">
        <v>23</v>
      </c>
      <c r="D23" s="46">
        <v>26313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26313</v>
      </c>
      <c r="O23" s="47">
        <f t="shared" si="2"/>
        <v>17.506986027944112</v>
      </c>
      <c r="P23" s="9"/>
    </row>
    <row r="24" spans="1:16">
      <c r="A24" s="12"/>
      <c r="B24" s="25">
        <v>337.2</v>
      </c>
      <c r="C24" s="20" t="s">
        <v>24</v>
      </c>
      <c r="D24" s="46">
        <v>141000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2" si="6">SUM(D24:M24)</f>
        <v>141000</v>
      </c>
      <c r="O24" s="47">
        <f t="shared" si="2"/>
        <v>93.812375249501002</v>
      </c>
      <c r="P24" s="9"/>
    </row>
    <row r="25" spans="1:16">
      <c r="A25" s="12"/>
      <c r="B25" s="25">
        <v>338</v>
      </c>
      <c r="C25" s="20" t="s">
        <v>25</v>
      </c>
      <c r="D25" s="46">
        <v>255169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255169</v>
      </c>
      <c r="O25" s="47">
        <f t="shared" si="2"/>
        <v>169.77312042581502</v>
      </c>
      <c r="P25" s="9"/>
    </row>
    <row r="26" spans="1:16" ht="15.75">
      <c r="A26" s="29" t="s">
        <v>30</v>
      </c>
      <c r="B26" s="30"/>
      <c r="C26" s="31"/>
      <c r="D26" s="32">
        <f t="shared" ref="D26:M26" si="7">SUM(D27:D29)</f>
        <v>16477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1820710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1837187</v>
      </c>
      <c r="O26" s="45">
        <f t="shared" si="2"/>
        <v>1222.3466400532268</v>
      </c>
      <c r="P26" s="10"/>
    </row>
    <row r="27" spans="1:16">
      <c r="A27" s="12"/>
      <c r="B27" s="25">
        <v>341.9</v>
      </c>
      <c r="C27" s="20" t="s">
        <v>33</v>
      </c>
      <c r="D27" s="46">
        <v>16477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16477</v>
      </c>
      <c r="O27" s="47">
        <f t="shared" si="2"/>
        <v>10.962741184298071</v>
      </c>
      <c r="P27" s="9"/>
    </row>
    <row r="28" spans="1:16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1313888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1313888</v>
      </c>
      <c r="O28" s="47">
        <f t="shared" si="2"/>
        <v>874.17697937458422</v>
      </c>
      <c r="P28" s="9"/>
    </row>
    <row r="29" spans="1:16">
      <c r="A29" s="12"/>
      <c r="B29" s="25">
        <v>343.5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506822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506822</v>
      </c>
      <c r="O29" s="47">
        <f t="shared" si="2"/>
        <v>337.20691949434462</v>
      </c>
      <c r="P29" s="9"/>
    </row>
    <row r="30" spans="1:16" ht="15.75">
      <c r="A30" s="29" t="s">
        <v>31</v>
      </c>
      <c r="B30" s="30"/>
      <c r="C30" s="31"/>
      <c r="D30" s="32">
        <f t="shared" ref="D30:M30" si="8">SUM(D31:D31)</f>
        <v>1329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1329</v>
      </c>
      <c r="O30" s="45">
        <f t="shared" si="2"/>
        <v>0.88423153692614775</v>
      </c>
      <c r="P30" s="10"/>
    </row>
    <row r="31" spans="1:16">
      <c r="A31" s="13"/>
      <c r="B31" s="39">
        <v>351.1</v>
      </c>
      <c r="C31" s="21" t="s">
        <v>38</v>
      </c>
      <c r="D31" s="46">
        <v>1329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1329</v>
      </c>
      <c r="O31" s="47">
        <f t="shared" si="2"/>
        <v>0.88423153692614775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SUM(D33:D38)</f>
        <v>193420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701121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6"/>
        <v>894541</v>
      </c>
      <c r="O32" s="45">
        <f t="shared" si="2"/>
        <v>595.17032601463734</v>
      </c>
      <c r="P32" s="10"/>
    </row>
    <row r="33" spans="1:119">
      <c r="A33" s="12"/>
      <c r="B33" s="25">
        <v>361.1</v>
      </c>
      <c r="C33" s="20" t="s">
        <v>39</v>
      </c>
      <c r="D33" s="46">
        <v>20682</v>
      </c>
      <c r="E33" s="46">
        <v>0</v>
      </c>
      <c r="F33" s="46">
        <v>0</v>
      </c>
      <c r="G33" s="46">
        <v>0</v>
      </c>
      <c r="H33" s="46">
        <v>0</v>
      </c>
      <c r="I33" s="46">
        <v>276655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297337</v>
      </c>
      <c r="O33" s="47">
        <f t="shared" si="2"/>
        <v>197.82900864936792</v>
      </c>
      <c r="P33" s="9"/>
    </row>
    <row r="34" spans="1:119">
      <c r="A34" s="12"/>
      <c r="B34" s="25">
        <v>362</v>
      </c>
      <c r="C34" s="20" t="s">
        <v>40</v>
      </c>
      <c r="D34" s="46">
        <v>3272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3272</v>
      </c>
      <c r="O34" s="47">
        <f t="shared" si="2"/>
        <v>2.1769793745841648</v>
      </c>
      <c r="P34" s="9"/>
    </row>
    <row r="35" spans="1:119">
      <c r="A35" s="12"/>
      <c r="B35" s="25">
        <v>363.22</v>
      </c>
      <c r="C35" s="20" t="s">
        <v>70</v>
      </c>
      <c r="D35" s="46">
        <v>35224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35224</v>
      </c>
      <c r="O35" s="47">
        <f t="shared" si="2"/>
        <v>23.435795076513639</v>
      </c>
      <c r="P35" s="9"/>
    </row>
    <row r="36" spans="1:119">
      <c r="A36" s="12"/>
      <c r="B36" s="25">
        <v>363.29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407780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407780</v>
      </c>
      <c r="O36" s="47">
        <f t="shared" si="2"/>
        <v>271.31071190951428</v>
      </c>
      <c r="P36" s="9"/>
    </row>
    <row r="37" spans="1:119">
      <c r="A37" s="12"/>
      <c r="B37" s="25">
        <v>364</v>
      </c>
      <c r="C37" s="20" t="s">
        <v>54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1000</v>
      </c>
      <c r="O37" s="47">
        <f t="shared" si="2"/>
        <v>0.66533599467731208</v>
      </c>
      <c r="P37" s="9"/>
    </row>
    <row r="38" spans="1:119">
      <c r="A38" s="12"/>
      <c r="B38" s="25">
        <v>369.9</v>
      </c>
      <c r="C38" s="20" t="s">
        <v>41</v>
      </c>
      <c r="D38" s="46">
        <v>134242</v>
      </c>
      <c r="E38" s="46">
        <v>0</v>
      </c>
      <c r="F38" s="46">
        <v>0</v>
      </c>
      <c r="G38" s="46">
        <v>0</v>
      </c>
      <c r="H38" s="46">
        <v>0</v>
      </c>
      <c r="I38" s="46">
        <v>15686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149928</v>
      </c>
      <c r="O38" s="47">
        <f t="shared" si="2"/>
        <v>99.752495009980038</v>
      </c>
      <c r="P38" s="9"/>
    </row>
    <row r="39" spans="1:119" ht="15.75">
      <c r="A39" s="29" t="s">
        <v>32</v>
      </c>
      <c r="B39" s="30"/>
      <c r="C39" s="31"/>
      <c r="D39" s="32">
        <f t="shared" ref="D39:M39" si="10">SUM(D40:D41)</f>
        <v>1000000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116123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1116123</v>
      </c>
      <c r="O39" s="45">
        <f t="shared" si="2"/>
        <v>742.59680638722557</v>
      </c>
      <c r="P39" s="9"/>
    </row>
    <row r="40" spans="1:119">
      <c r="A40" s="12"/>
      <c r="B40" s="25">
        <v>381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116123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116123</v>
      </c>
      <c r="O40" s="47">
        <f t="shared" si="2"/>
        <v>77.260811709913511</v>
      </c>
      <c r="P40" s="9"/>
    </row>
    <row r="41" spans="1:119" ht="15.75" thickBot="1">
      <c r="A41" s="12"/>
      <c r="B41" s="25">
        <v>384</v>
      </c>
      <c r="C41" s="20" t="s">
        <v>72</v>
      </c>
      <c r="D41" s="46">
        <v>1000000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1000000</v>
      </c>
      <c r="O41" s="47">
        <f t="shared" si="2"/>
        <v>665.33599467731199</v>
      </c>
      <c r="P41" s="9"/>
    </row>
    <row r="42" spans="1:119" ht="16.5" thickBot="1">
      <c r="A42" s="14" t="s">
        <v>36</v>
      </c>
      <c r="B42" s="23"/>
      <c r="C42" s="22"/>
      <c r="D42" s="15">
        <f t="shared" ref="D42:M42" si="11">SUM(D5,D8,D12,D26,D30,D32,D39)</f>
        <v>4095190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5214087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9309277</v>
      </c>
      <c r="O42" s="38">
        <f t="shared" si="2"/>
        <v>6193.7970725216237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73</v>
      </c>
      <c r="M44" s="48"/>
      <c r="N44" s="48"/>
      <c r="O44" s="43">
        <v>1503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116</v>
      </c>
      <c r="N4" s="35" t="s">
        <v>8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118</v>
      </c>
      <c r="B5" s="26"/>
      <c r="C5" s="26"/>
      <c r="D5" s="27">
        <f t="shared" ref="D5:N5" si="0">SUM(D6:D8)</f>
        <v>2102773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9" si="1">SUM(D5:N5)</f>
        <v>2102773</v>
      </c>
      <c r="P5" s="33">
        <f t="shared" ref="P5:P34" si="2">(O5/P$36)</f>
        <v>287.26407103825136</v>
      </c>
      <c r="Q5" s="6"/>
    </row>
    <row r="6" spans="1:134">
      <c r="A6" s="12"/>
      <c r="B6" s="25">
        <v>311</v>
      </c>
      <c r="C6" s="20" t="s">
        <v>1</v>
      </c>
      <c r="D6" s="46">
        <v>2058628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2058628</v>
      </c>
      <c r="P6" s="47">
        <f t="shared" si="2"/>
        <v>281.23333333333335</v>
      </c>
      <c r="Q6" s="9"/>
    </row>
    <row r="7" spans="1:134">
      <c r="A7" s="12"/>
      <c r="B7" s="25">
        <v>312.41000000000003</v>
      </c>
      <c r="C7" s="20" t="s">
        <v>119</v>
      </c>
      <c r="D7" s="46">
        <v>10543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10543</v>
      </c>
      <c r="P7" s="47">
        <f t="shared" si="2"/>
        <v>1.4403005464480874</v>
      </c>
      <c r="Q7" s="9"/>
    </row>
    <row r="8" spans="1:134">
      <c r="A8" s="12"/>
      <c r="B8" s="25">
        <v>315.2</v>
      </c>
      <c r="C8" s="20" t="s">
        <v>120</v>
      </c>
      <c r="D8" s="46">
        <v>33602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33602</v>
      </c>
      <c r="P8" s="47">
        <f t="shared" si="2"/>
        <v>4.5904371584699453</v>
      </c>
      <c r="Q8" s="9"/>
    </row>
    <row r="9" spans="1:134" ht="15.75">
      <c r="A9" s="29" t="s">
        <v>10</v>
      </c>
      <c r="B9" s="30"/>
      <c r="C9" s="31"/>
      <c r="D9" s="32">
        <f t="shared" ref="D9:N9" si="3">SUM(D10:D11)</f>
        <v>165768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44">
        <f t="shared" si="1"/>
        <v>165768</v>
      </c>
      <c r="P9" s="45">
        <f t="shared" si="2"/>
        <v>22.645901639344263</v>
      </c>
      <c r="Q9" s="10"/>
    </row>
    <row r="10" spans="1:134">
      <c r="A10" s="12"/>
      <c r="B10" s="25">
        <v>323.10000000000002</v>
      </c>
      <c r="C10" s="20" t="s">
        <v>11</v>
      </c>
      <c r="D10" s="46">
        <v>161200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161200</v>
      </c>
      <c r="P10" s="47">
        <f t="shared" si="2"/>
        <v>22.021857923497269</v>
      </c>
      <c r="Q10" s="9"/>
    </row>
    <row r="11" spans="1:134">
      <c r="A11" s="12"/>
      <c r="B11" s="25">
        <v>323.7</v>
      </c>
      <c r="C11" s="20" t="s">
        <v>13</v>
      </c>
      <c r="D11" s="46">
        <v>4568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4568</v>
      </c>
      <c r="P11" s="47">
        <f t="shared" si="2"/>
        <v>0.62404371584699458</v>
      </c>
      <c r="Q11" s="9"/>
    </row>
    <row r="12" spans="1:134" ht="15.75">
      <c r="A12" s="29" t="s">
        <v>121</v>
      </c>
      <c r="B12" s="30"/>
      <c r="C12" s="31"/>
      <c r="D12" s="32">
        <f t="shared" ref="D12:N12" si="4">SUM(D13:D18)</f>
        <v>1412054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44">
        <f t="shared" si="1"/>
        <v>1412054</v>
      </c>
      <c r="P12" s="45">
        <f t="shared" si="2"/>
        <v>192.9035519125683</v>
      </c>
      <c r="Q12" s="10"/>
    </row>
    <row r="13" spans="1:134">
      <c r="A13" s="12"/>
      <c r="B13" s="25">
        <v>334.49</v>
      </c>
      <c r="C13" s="20" t="s">
        <v>102</v>
      </c>
      <c r="D13" s="46">
        <v>4878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4878</v>
      </c>
      <c r="P13" s="47">
        <f t="shared" si="2"/>
        <v>0.66639344262295086</v>
      </c>
      <c r="Q13" s="9"/>
    </row>
    <row r="14" spans="1:134">
      <c r="A14" s="12"/>
      <c r="B14" s="25">
        <v>335.125</v>
      </c>
      <c r="C14" s="20" t="s">
        <v>122</v>
      </c>
      <c r="D14" s="46">
        <v>242378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242378</v>
      </c>
      <c r="P14" s="47">
        <f t="shared" si="2"/>
        <v>33.111748633879785</v>
      </c>
      <c r="Q14" s="9"/>
    </row>
    <row r="15" spans="1:134">
      <c r="A15" s="12"/>
      <c r="B15" s="25">
        <v>335.14</v>
      </c>
      <c r="C15" s="20" t="s">
        <v>76</v>
      </c>
      <c r="D15" s="46">
        <v>1358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1358</v>
      </c>
      <c r="P15" s="47">
        <f t="shared" si="2"/>
        <v>0.18551912568306012</v>
      </c>
      <c r="Q15" s="9"/>
    </row>
    <row r="16" spans="1:134">
      <c r="A16" s="12"/>
      <c r="B16" s="25">
        <v>335.15</v>
      </c>
      <c r="C16" s="20" t="s">
        <v>77</v>
      </c>
      <c r="D16" s="46">
        <v>3677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3677</v>
      </c>
      <c r="P16" s="47">
        <f t="shared" si="2"/>
        <v>0.50232240437158471</v>
      </c>
      <c r="Q16" s="9"/>
    </row>
    <row r="17" spans="1:17">
      <c r="A17" s="12"/>
      <c r="B17" s="25">
        <v>335.18</v>
      </c>
      <c r="C17" s="20" t="s">
        <v>123</v>
      </c>
      <c r="D17" s="46">
        <v>1154361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1154361</v>
      </c>
      <c r="P17" s="47">
        <f t="shared" si="2"/>
        <v>157.69959016393443</v>
      </c>
      <c r="Q17" s="9"/>
    </row>
    <row r="18" spans="1:17">
      <c r="A18" s="12"/>
      <c r="B18" s="25">
        <v>335.48</v>
      </c>
      <c r="C18" s="20" t="s">
        <v>23</v>
      </c>
      <c r="D18" s="46">
        <v>5402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5402</v>
      </c>
      <c r="P18" s="47">
        <f t="shared" si="2"/>
        <v>0.7379781420765027</v>
      </c>
      <c r="Q18" s="9"/>
    </row>
    <row r="19" spans="1:17" ht="15.75">
      <c r="A19" s="29" t="s">
        <v>30</v>
      </c>
      <c r="B19" s="30"/>
      <c r="C19" s="31"/>
      <c r="D19" s="32">
        <f t="shared" ref="D19:N19" si="5">SUM(D20:D25)</f>
        <v>2856865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6553863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32">
        <f t="shared" si="1"/>
        <v>9410728</v>
      </c>
      <c r="P19" s="45">
        <f t="shared" si="2"/>
        <v>1285.6185792349727</v>
      </c>
      <c r="Q19" s="10"/>
    </row>
    <row r="20" spans="1:17">
      <c r="A20" s="12"/>
      <c r="B20" s="25">
        <v>341.9</v>
      </c>
      <c r="C20" s="20" t="s">
        <v>79</v>
      </c>
      <c r="D20" s="46">
        <v>2214675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6">SUM(D20:N20)</f>
        <v>2214675</v>
      </c>
      <c r="P20" s="47">
        <f t="shared" si="2"/>
        <v>302.55122950819674</v>
      </c>
      <c r="Q20" s="9"/>
    </row>
    <row r="21" spans="1:17">
      <c r="A21" s="12"/>
      <c r="B21" s="25">
        <v>342.5</v>
      </c>
      <c r="C21" s="20" t="s">
        <v>104</v>
      </c>
      <c r="D21" s="46">
        <v>245643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245643</v>
      </c>
      <c r="P21" s="47">
        <f t="shared" si="2"/>
        <v>33.557786885245903</v>
      </c>
      <c r="Q21" s="9"/>
    </row>
    <row r="22" spans="1:17">
      <c r="A22" s="12"/>
      <c r="B22" s="25">
        <v>343.3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2594002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2594002</v>
      </c>
      <c r="P22" s="47">
        <f t="shared" si="2"/>
        <v>354.37185792349726</v>
      </c>
      <c r="Q22" s="9"/>
    </row>
    <row r="23" spans="1:17">
      <c r="A23" s="12"/>
      <c r="B23" s="25">
        <v>343.5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3959861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3959861</v>
      </c>
      <c r="P23" s="47">
        <f t="shared" si="2"/>
        <v>540.96461748633885</v>
      </c>
      <c r="Q23" s="9"/>
    </row>
    <row r="24" spans="1:17">
      <c r="A24" s="12"/>
      <c r="B24" s="25">
        <v>347.2</v>
      </c>
      <c r="C24" s="20" t="s">
        <v>105</v>
      </c>
      <c r="D24" s="46">
        <v>104777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104777</v>
      </c>
      <c r="P24" s="47">
        <f t="shared" si="2"/>
        <v>14.31379781420765</v>
      </c>
      <c r="Q24" s="9"/>
    </row>
    <row r="25" spans="1:17">
      <c r="A25" s="12"/>
      <c r="B25" s="25">
        <v>349</v>
      </c>
      <c r="C25" s="20" t="s">
        <v>124</v>
      </c>
      <c r="D25" s="46">
        <v>291770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291770</v>
      </c>
      <c r="P25" s="47">
        <f t="shared" si="2"/>
        <v>39.85928961748634</v>
      </c>
      <c r="Q25" s="9"/>
    </row>
    <row r="26" spans="1:17" ht="15.75">
      <c r="A26" s="29" t="s">
        <v>31</v>
      </c>
      <c r="B26" s="30"/>
      <c r="C26" s="31"/>
      <c r="D26" s="32">
        <f t="shared" ref="D26:N26" si="7">SUM(D27:D27)</f>
        <v>4732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ref="O26:O34" si="8">SUM(D26:N26)</f>
        <v>4732</v>
      </c>
      <c r="P26" s="45">
        <f t="shared" si="2"/>
        <v>0.64644808743169402</v>
      </c>
      <c r="Q26" s="10"/>
    </row>
    <row r="27" spans="1:17">
      <c r="A27" s="13"/>
      <c r="B27" s="39">
        <v>351.1</v>
      </c>
      <c r="C27" s="21" t="s">
        <v>38</v>
      </c>
      <c r="D27" s="46">
        <v>4732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4732</v>
      </c>
      <c r="P27" s="47">
        <f t="shared" si="2"/>
        <v>0.64644808743169402</v>
      </c>
      <c r="Q27" s="9"/>
    </row>
    <row r="28" spans="1:17" ht="15.75">
      <c r="A28" s="29" t="s">
        <v>2</v>
      </c>
      <c r="B28" s="30"/>
      <c r="C28" s="31"/>
      <c r="D28" s="32">
        <f t="shared" ref="D28:N28" si="9">SUM(D29:D31)</f>
        <v>82778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93451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 t="shared" si="8"/>
        <v>176229</v>
      </c>
      <c r="P28" s="45">
        <f t="shared" si="2"/>
        <v>24.074999999999999</v>
      </c>
      <c r="Q28" s="10"/>
    </row>
    <row r="29" spans="1:17">
      <c r="A29" s="12"/>
      <c r="B29" s="25">
        <v>361.1</v>
      </c>
      <c r="C29" s="20" t="s">
        <v>39</v>
      </c>
      <c r="D29" s="46">
        <v>-317</v>
      </c>
      <c r="E29" s="46">
        <v>0</v>
      </c>
      <c r="F29" s="46">
        <v>0</v>
      </c>
      <c r="G29" s="46">
        <v>0</v>
      </c>
      <c r="H29" s="46">
        <v>0</v>
      </c>
      <c r="I29" s="46">
        <v>-4334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-4651</v>
      </c>
      <c r="P29" s="47">
        <f t="shared" si="2"/>
        <v>-0.63538251366120213</v>
      </c>
      <c r="Q29" s="9"/>
    </row>
    <row r="30" spans="1:17">
      <c r="A30" s="12"/>
      <c r="B30" s="25">
        <v>362</v>
      </c>
      <c r="C30" s="20" t="s">
        <v>40</v>
      </c>
      <c r="D30" s="46">
        <v>25472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25472</v>
      </c>
      <c r="P30" s="47">
        <f t="shared" si="2"/>
        <v>3.4797814207650273</v>
      </c>
      <c r="Q30" s="9"/>
    </row>
    <row r="31" spans="1:17">
      <c r="A31" s="12"/>
      <c r="B31" s="25">
        <v>369.9</v>
      </c>
      <c r="C31" s="20" t="s">
        <v>41</v>
      </c>
      <c r="D31" s="46">
        <v>57623</v>
      </c>
      <c r="E31" s="46">
        <v>0</v>
      </c>
      <c r="F31" s="46">
        <v>0</v>
      </c>
      <c r="G31" s="46">
        <v>0</v>
      </c>
      <c r="H31" s="46">
        <v>0</v>
      </c>
      <c r="I31" s="46">
        <v>97785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155408</v>
      </c>
      <c r="P31" s="47">
        <f t="shared" si="2"/>
        <v>21.230601092896176</v>
      </c>
      <c r="Q31" s="9"/>
    </row>
    <row r="32" spans="1:17" ht="15.75">
      <c r="A32" s="29" t="s">
        <v>32</v>
      </c>
      <c r="B32" s="30"/>
      <c r="C32" s="31"/>
      <c r="D32" s="32">
        <f t="shared" ref="D32:N32" si="10">SUM(D33:D33)</f>
        <v>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822150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10"/>
        <v>0</v>
      </c>
      <c r="O32" s="32">
        <f t="shared" si="8"/>
        <v>822150</v>
      </c>
      <c r="P32" s="45">
        <f t="shared" si="2"/>
        <v>112.31557377049181</v>
      </c>
      <c r="Q32" s="9"/>
    </row>
    <row r="33" spans="1:120" ht="15.75" thickBot="1">
      <c r="A33" s="12"/>
      <c r="B33" s="25">
        <v>381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822150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822150</v>
      </c>
      <c r="P33" s="47">
        <f t="shared" si="2"/>
        <v>112.31557377049181</v>
      </c>
      <c r="Q33" s="9"/>
    </row>
    <row r="34" spans="1:120" ht="16.5" thickBot="1">
      <c r="A34" s="14" t="s">
        <v>36</v>
      </c>
      <c r="B34" s="23"/>
      <c r="C34" s="22"/>
      <c r="D34" s="15">
        <f t="shared" ref="D34:N34" si="11">SUM(D5,D9,D12,D19,D26,D28,D32)</f>
        <v>6624970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7469464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11"/>
        <v>0</v>
      </c>
      <c r="O34" s="15">
        <f t="shared" si="8"/>
        <v>14094434</v>
      </c>
      <c r="P34" s="38">
        <f t="shared" si="2"/>
        <v>1925.4691256830602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125</v>
      </c>
      <c r="N36" s="48"/>
      <c r="O36" s="48"/>
      <c r="P36" s="43">
        <v>7320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3061158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3061158</v>
      </c>
      <c r="O5" s="33">
        <f t="shared" ref="O5:O36" si="2">(N5/O$38)</f>
        <v>530.99011274934958</v>
      </c>
      <c r="P5" s="6"/>
    </row>
    <row r="6" spans="1:133">
      <c r="A6" s="12"/>
      <c r="B6" s="25">
        <v>311</v>
      </c>
      <c r="C6" s="20" t="s">
        <v>1</v>
      </c>
      <c r="D6" s="46">
        <v>1684335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1684335</v>
      </c>
      <c r="O6" s="47">
        <f t="shared" si="2"/>
        <v>292.1656548135299</v>
      </c>
      <c r="P6" s="9"/>
    </row>
    <row r="7" spans="1:133">
      <c r="A7" s="12"/>
      <c r="B7" s="25">
        <v>312.41000000000003</v>
      </c>
      <c r="C7" s="20" t="s">
        <v>95</v>
      </c>
      <c r="D7" s="46">
        <v>9229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9229</v>
      </c>
      <c r="O7" s="47">
        <f t="shared" si="2"/>
        <v>1.6008673026886384</v>
      </c>
      <c r="P7" s="9"/>
    </row>
    <row r="8" spans="1:133">
      <c r="A8" s="12"/>
      <c r="B8" s="25">
        <v>312.60000000000002</v>
      </c>
      <c r="C8" s="20" t="s">
        <v>96</v>
      </c>
      <c r="D8" s="46">
        <v>1338848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1338848</v>
      </c>
      <c r="O8" s="47">
        <f t="shared" si="2"/>
        <v>232.23729401561144</v>
      </c>
      <c r="P8" s="9"/>
    </row>
    <row r="9" spans="1:133">
      <c r="A9" s="12"/>
      <c r="B9" s="25">
        <v>315</v>
      </c>
      <c r="C9" s="20" t="s">
        <v>97</v>
      </c>
      <c r="D9" s="46">
        <v>28746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28746</v>
      </c>
      <c r="O9" s="47">
        <f t="shared" si="2"/>
        <v>4.986296617519514</v>
      </c>
      <c r="P9" s="9"/>
    </row>
    <row r="10" spans="1:133" ht="15.75">
      <c r="A10" s="29" t="s">
        <v>10</v>
      </c>
      <c r="B10" s="30"/>
      <c r="C10" s="31"/>
      <c r="D10" s="32">
        <f t="shared" ref="D10:M10" si="3">SUM(D11:D12)</f>
        <v>148460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148460</v>
      </c>
      <c r="O10" s="45">
        <f t="shared" si="2"/>
        <v>25.751951431049438</v>
      </c>
      <c r="P10" s="10"/>
    </row>
    <row r="11" spans="1:133">
      <c r="A11" s="12"/>
      <c r="B11" s="25">
        <v>323.10000000000002</v>
      </c>
      <c r="C11" s="20" t="s">
        <v>11</v>
      </c>
      <c r="D11" s="46">
        <v>145595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145595</v>
      </c>
      <c r="O11" s="47">
        <f t="shared" si="2"/>
        <v>25.25498699045967</v>
      </c>
      <c r="P11" s="9"/>
    </row>
    <row r="12" spans="1:133">
      <c r="A12" s="12"/>
      <c r="B12" s="25">
        <v>323.7</v>
      </c>
      <c r="C12" s="20" t="s">
        <v>13</v>
      </c>
      <c r="D12" s="46">
        <v>2865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2865</v>
      </c>
      <c r="O12" s="47">
        <f t="shared" si="2"/>
        <v>0.49696444058976585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SUM(D14:D19)</f>
        <v>1030109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1030109</v>
      </c>
      <c r="O13" s="45">
        <f t="shared" si="2"/>
        <v>178.68326105810928</v>
      </c>
      <c r="P13" s="10"/>
    </row>
    <row r="14" spans="1:133">
      <c r="A14" s="12"/>
      <c r="B14" s="25">
        <v>334.49</v>
      </c>
      <c r="C14" s="20" t="s">
        <v>102</v>
      </c>
      <c r="D14" s="46">
        <v>6064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6064</v>
      </c>
      <c r="O14" s="47">
        <f t="shared" si="2"/>
        <v>1.0518647007805724</v>
      </c>
      <c r="P14" s="9"/>
    </row>
    <row r="15" spans="1:133">
      <c r="A15" s="12"/>
      <c r="B15" s="25">
        <v>334.7</v>
      </c>
      <c r="C15" s="20" t="s">
        <v>69</v>
      </c>
      <c r="D15" s="46">
        <v>148225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148225</v>
      </c>
      <c r="O15" s="47">
        <f t="shared" si="2"/>
        <v>25.711188204683435</v>
      </c>
      <c r="P15" s="9"/>
    </row>
    <row r="16" spans="1:133">
      <c r="A16" s="12"/>
      <c r="B16" s="25">
        <v>335.12</v>
      </c>
      <c r="C16" s="20" t="s">
        <v>75</v>
      </c>
      <c r="D16" s="46">
        <v>169176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169176</v>
      </c>
      <c r="O16" s="47">
        <f t="shared" si="2"/>
        <v>29.345359930615786</v>
      </c>
      <c r="P16" s="9"/>
    </row>
    <row r="17" spans="1:16">
      <c r="A17" s="12"/>
      <c r="B17" s="25">
        <v>335.15</v>
      </c>
      <c r="C17" s="20" t="s">
        <v>77</v>
      </c>
      <c r="D17" s="46">
        <v>2578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2578</v>
      </c>
      <c r="O17" s="47">
        <f t="shared" si="2"/>
        <v>0.44718126626192539</v>
      </c>
      <c r="P17" s="9"/>
    </row>
    <row r="18" spans="1:16">
      <c r="A18" s="12"/>
      <c r="B18" s="25">
        <v>335.18</v>
      </c>
      <c r="C18" s="20" t="s">
        <v>78</v>
      </c>
      <c r="D18" s="46">
        <v>698822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698822</v>
      </c>
      <c r="O18" s="47">
        <f t="shared" si="2"/>
        <v>121.21803989592368</v>
      </c>
      <c r="P18" s="9"/>
    </row>
    <row r="19" spans="1:16">
      <c r="A19" s="12"/>
      <c r="B19" s="25">
        <v>335.49</v>
      </c>
      <c r="C19" s="20" t="s">
        <v>23</v>
      </c>
      <c r="D19" s="46">
        <v>5244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5244</v>
      </c>
      <c r="O19" s="47">
        <f t="shared" si="2"/>
        <v>0.90962705984388548</v>
      </c>
      <c r="P19" s="9"/>
    </row>
    <row r="20" spans="1:16" ht="15.75">
      <c r="A20" s="29" t="s">
        <v>30</v>
      </c>
      <c r="B20" s="30"/>
      <c r="C20" s="31"/>
      <c r="D20" s="32">
        <f t="shared" ref="D20:M20" si="6">SUM(D21:D27)</f>
        <v>502802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4945284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>SUM(D20:M20)</f>
        <v>5448086</v>
      </c>
      <c r="O20" s="45">
        <f t="shared" si="2"/>
        <v>945.02792714657414</v>
      </c>
      <c r="P20" s="10"/>
    </row>
    <row r="21" spans="1:16">
      <c r="A21" s="12"/>
      <c r="B21" s="25">
        <v>341.1</v>
      </c>
      <c r="C21" s="20" t="s">
        <v>111</v>
      </c>
      <c r="D21" s="46">
        <v>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</v>
      </c>
      <c r="O21" s="47">
        <f t="shared" si="2"/>
        <v>1.2142237640936687E-3</v>
      </c>
      <c r="P21" s="9"/>
    </row>
    <row r="22" spans="1:16">
      <c r="A22" s="12"/>
      <c r="B22" s="25">
        <v>341.9</v>
      </c>
      <c r="C22" s="20" t="s">
        <v>79</v>
      </c>
      <c r="D22" s="46">
        <v>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7">SUM(D22:M22)</f>
        <v>50</v>
      </c>
      <c r="O22" s="47">
        <f t="shared" si="2"/>
        <v>8.6730268863833473E-3</v>
      </c>
      <c r="P22" s="9"/>
    </row>
    <row r="23" spans="1:16">
      <c r="A23" s="12"/>
      <c r="B23" s="25">
        <v>342.5</v>
      </c>
      <c r="C23" s="20" t="s">
        <v>104</v>
      </c>
      <c r="D23" s="46">
        <v>127084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127084</v>
      </c>
      <c r="O23" s="47">
        <f t="shared" si="2"/>
        <v>22.044058976582829</v>
      </c>
      <c r="P23" s="9"/>
    </row>
    <row r="24" spans="1:16">
      <c r="A24" s="12"/>
      <c r="B24" s="25">
        <v>343.3</v>
      </c>
      <c r="C24" s="20" t="s">
        <v>34</v>
      </c>
      <c r="D24" s="46">
        <v>65</v>
      </c>
      <c r="E24" s="46">
        <v>0</v>
      </c>
      <c r="F24" s="46">
        <v>0</v>
      </c>
      <c r="G24" s="46">
        <v>0</v>
      </c>
      <c r="H24" s="46">
        <v>0</v>
      </c>
      <c r="I24" s="46">
        <v>2237125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2237190</v>
      </c>
      <c r="O24" s="47">
        <f t="shared" si="2"/>
        <v>388.06418039895925</v>
      </c>
      <c r="P24" s="9"/>
    </row>
    <row r="25" spans="1:16">
      <c r="A25" s="12"/>
      <c r="B25" s="25">
        <v>343.5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2708159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2708159</v>
      </c>
      <c r="O25" s="47">
        <f t="shared" si="2"/>
        <v>469.7587163920208</v>
      </c>
      <c r="P25" s="9"/>
    </row>
    <row r="26" spans="1:16">
      <c r="A26" s="12"/>
      <c r="B26" s="25">
        <v>347.2</v>
      </c>
      <c r="C26" s="20" t="s">
        <v>105</v>
      </c>
      <c r="D26" s="46">
        <v>75936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75936</v>
      </c>
      <c r="O26" s="47">
        <f t="shared" si="2"/>
        <v>13.171899392888118</v>
      </c>
      <c r="P26" s="9"/>
    </row>
    <row r="27" spans="1:16">
      <c r="A27" s="12"/>
      <c r="B27" s="25">
        <v>349</v>
      </c>
      <c r="C27" s="20" t="s">
        <v>112</v>
      </c>
      <c r="D27" s="46">
        <v>299660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299660</v>
      </c>
      <c r="O27" s="47">
        <f t="shared" si="2"/>
        <v>51.979184735472678</v>
      </c>
      <c r="P27" s="9"/>
    </row>
    <row r="28" spans="1:16" ht="15.75">
      <c r="A28" s="29" t="s">
        <v>31</v>
      </c>
      <c r="B28" s="30"/>
      <c r="C28" s="31"/>
      <c r="D28" s="32">
        <f t="shared" ref="D28:M28" si="8">SUM(D29:D29)</f>
        <v>2956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ref="N28:N36" si="9">SUM(D28:M28)</f>
        <v>2956</v>
      </c>
      <c r="O28" s="45">
        <f t="shared" si="2"/>
        <v>0.51274934952298357</v>
      </c>
      <c r="P28" s="10"/>
    </row>
    <row r="29" spans="1:16">
      <c r="A29" s="13"/>
      <c r="B29" s="39">
        <v>351.1</v>
      </c>
      <c r="C29" s="21" t="s">
        <v>38</v>
      </c>
      <c r="D29" s="46">
        <v>2956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2956</v>
      </c>
      <c r="O29" s="47">
        <f t="shared" si="2"/>
        <v>0.51274934952298357</v>
      </c>
      <c r="P29" s="9"/>
    </row>
    <row r="30" spans="1:16" ht="15.75">
      <c r="A30" s="29" t="s">
        <v>2</v>
      </c>
      <c r="B30" s="30"/>
      <c r="C30" s="31"/>
      <c r="D30" s="32">
        <f t="shared" ref="D30:M30" si="10">SUM(D31:D33)</f>
        <v>72436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145786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9"/>
        <v>218222</v>
      </c>
      <c r="O30" s="45">
        <f t="shared" si="2"/>
        <v>37.852905464006938</v>
      </c>
      <c r="P30" s="10"/>
    </row>
    <row r="31" spans="1:16">
      <c r="A31" s="12"/>
      <c r="B31" s="25">
        <v>361.1</v>
      </c>
      <c r="C31" s="20" t="s">
        <v>39</v>
      </c>
      <c r="D31" s="46">
        <v>12577</v>
      </c>
      <c r="E31" s="46">
        <v>0</v>
      </c>
      <c r="F31" s="46">
        <v>0</v>
      </c>
      <c r="G31" s="46">
        <v>0</v>
      </c>
      <c r="H31" s="46">
        <v>0</v>
      </c>
      <c r="I31" s="46">
        <v>62694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75271</v>
      </c>
      <c r="O31" s="47">
        <f t="shared" si="2"/>
        <v>13.05654813529922</v>
      </c>
      <c r="P31" s="9"/>
    </row>
    <row r="32" spans="1:16">
      <c r="A32" s="12"/>
      <c r="B32" s="25">
        <v>362</v>
      </c>
      <c r="C32" s="20" t="s">
        <v>40</v>
      </c>
      <c r="D32" s="46">
        <v>27712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27712</v>
      </c>
      <c r="O32" s="47">
        <f t="shared" si="2"/>
        <v>4.8069384215091064</v>
      </c>
      <c r="P32" s="9"/>
    </row>
    <row r="33" spans="1:119">
      <c r="A33" s="12"/>
      <c r="B33" s="25">
        <v>369.9</v>
      </c>
      <c r="C33" s="20" t="s">
        <v>41</v>
      </c>
      <c r="D33" s="46">
        <v>32147</v>
      </c>
      <c r="E33" s="46">
        <v>0</v>
      </c>
      <c r="F33" s="46">
        <v>0</v>
      </c>
      <c r="G33" s="46">
        <v>0</v>
      </c>
      <c r="H33" s="46">
        <v>0</v>
      </c>
      <c r="I33" s="46">
        <v>83092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115239</v>
      </c>
      <c r="O33" s="47">
        <f t="shared" si="2"/>
        <v>19.989418907198612</v>
      </c>
      <c r="P33" s="9"/>
    </row>
    <row r="34" spans="1:119" ht="15.75">
      <c r="A34" s="29" t="s">
        <v>32</v>
      </c>
      <c r="B34" s="30"/>
      <c r="C34" s="31"/>
      <c r="D34" s="32">
        <f t="shared" ref="D34:M34" si="11">SUM(D35:D35)</f>
        <v>0</v>
      </c>
      <c r="E34" s="32">
        <f t="shared" si="11"/>
        <v>0</v>
      </c>
      <c r="F34" s="32">
        <f t="shared" si="11"/>
        <v>0</v>
      </c>
      <c r="G34" s="32">
        <f t="shared" si="11"/>
        <v>0</v>
      </c>
      <c r="H34" s="32">
        <f t="shared" si="11"/>
        <v>0</v>
      </c>
      <c r="I34" s="32">
        <f t="shared" si="11"/>
        <v>716760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9"/>
        <v>716760</v>
      </c>
      <c r="O34" s="45">
        <f t="shared" si="2"/>
        <v>124.32957502168257</v>
      </c>
      <c r="P34" s="9"/>
    </row>
    <row r="35" spans="1:119" ht="15.75" thickBot="1">
      <c r="A35" s="12"/>
      <c r="B35" s="25">
        <v>381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716760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716760</v>
      </c>
      <c r="O35" s="47">
        <f t="shared" si="2"/>
        <v>124.32957502168257</v>
      </c>
      <c r="P35" s="9"/>
    </row>
    <row r="36" spans="1:119" ht="16.5" thickBot="1">
      <c r="A36" s="14" t="s">
        <v>36</v>
      </c>
      <c r="B36" s="23"/>
      <c r="C36" s="22"/>
      <c r="D36" s="15">
        <f t="shared" ref="D36:M36" si="12">SUM(D5,D10,D13,D20,D28,D30,D34)</f>
        <v>4817921</v>
      </c>
      <c r="E36" s="15">
        <f t="shared" si="12"/>
        <v>0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5807830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9"/>
        <v>10625751</v>
      </c>
      <c r="O36" s="38">
        <f t="shared" si="2"/>
        <v>1843.1484822202949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113</v>
      </c>
      <c r="M38" s="48"/>
      <c r="N38" s="48"/>
      <c r="O38" s="43">
        <v>5765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2681515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2681515</v>
      </c>
      <c r="O5" s="33">
        <f t="shared" ref="O5:O38" si="2">(N5/O$40)</f>
        <v>621.29633920296567</v>
      </c>
      <c r="P5" s="6"/>
    </row>
    <row r="6" spans="1:133">
      <c r="A6" s="12"/>
      <c r="B6" s="25">
        <v>311</v>
      </c>
      <c r="C6" s="20" t="s">
        <v>1</v>
      </c>
      <c r="D6" s="46">
        <v>1405794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1405794</v>
      </c>
      <c r="O6" s="47">
        <f t="shared" si="2"/>
        <v>325.7168674698795</v>
      </c>
      <c r="P6" s="9"/>
    </row>
    <row r="7" spans="1:133">
      <c r="A7" s="12"/>
      <c r="B7" s="25">
        <v>312.41000000000003</v>
      </c>
      <c r="C7" s="20" t="s">
        <v>95</v>
      </c>
      <c r="D7" s="46">
        <v>10351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10351</v>
      </c>
      <c r="O7" s="47">
        <f t="shared" si="2"/>
        <v>2.3982854494902686</v>
      </c>
      <c r="P7" s="9"/>
    </row>
    <row r="8" spans="1:133">
      <c r="A8" s="12"/>
      <c r="B8" s="25">
        <v>312.60000000000002</v>
      </c>
      <c r="C8" s="20" t="s">
        <v>96</v>
      </c>
      <c r="D8" s="46">
        <v>1238519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1238519</v>
      </c>
      <c r="O8" s="47">
        <f t="shared" si="2"/>
        <v>286.95991658943467</v>
      </c>
      <c r="P8" s="9"/>
    </row>
    <row r="9" spans="1:133">
      <c r="A9" s="12"/>
      <c r="B9" s="25">
        <v>315</v>
      </c>
      <c r="C9" s="20" t="s">
        <v>97</v>
      </c>
      <c r="D9" s="46">
        <v>26851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26851</v>
      </c>
      <c r="O9" s="47">
        <f t="shared" si="2"/>
        <v>6.2212696941612604</v>
      </c>
      <c r="P9" s="9"/>
    </row>
    <row r="10" spans="1:133" ht="15.75">
      <c r="A10" s="29" t="s">
        <v>10</v>
      </c>
      <c r="B10" s="30"/>
      <c r="C10" s="31"/>
      <c r="D10" s="32">
        <f t="shared" ref="D10:M10" si="3">SUM(D11:D13)</f>
        <v>145317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708390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853707</v>
      </c>
      <c r="O10" s="45">
        <f t="shared" si="2"/>
        <v>197.80050973123261</v>
      </c>
      <c r="P10" s="10"/>
    </row>
    <row r="11" spans="1:133">
      <c r="A11" s="12"/>
      <c r="B11" s="25">
        <v>323.10000000000002</v>
      </c>
      <c r="C11" s="20" t="s">
        <v>11</v>
      </c>
      <c r="D11" s="46">
        <v>142467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142467</v>
      </c>
      <c r="O11" s="47">
        <f t="shared" si="2"/>
        <v>33.00903614457831</v>
      </c>
      <c r="P11" s="9"/>
    </row>
    <row r="12" spans="1:133">
      <c r="A12" s="12"/>
      <c r="B12" s="25">
        <v>323.7</v>
      </c>
      <c r="C12" s="20" t="s">
        <v>13</v>
      </c>
      <c r="D12" s="46">
        <v>2850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2850</v>
      </c>
      <c r="O12" s="47">
        <f t="shared" si="2"/>
        <v>0.66033364226135316</v>
      </c>
      <c r="P12" s="9"/>
    </row>
    <row r="13" spans="1:133">
      <c r="A13" s="12"/>
      <c r="B13" s="25">
        <v>324.20999999999998</v>
      </c>
      <c r="C13" s="20" t="s">
        <v>98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708390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708390</v>
      </c>
      <c r="O13" s="47">
        <f t="shared" si="2"/>
        <v>164.13113994439297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SUM(D15:D22)</f>
        <v>1475681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1475681</v>
      </c>
      <c r="O14" s="45">
        <f t="shared" si="2"/>
        <v>341.90940685820203</v>
      </c>
      <c r="P14" s="10"/>
    </row>
    <row r="15" spans="1:133">
      <c r="A15" s="12"/>
      <c r="B15" s="25">
        <v>331.5</v>
      </c>
      <c r="C15" s="20" t="s">
        <v>99</v>
      </c>
      <c r="D15" s="46">
        <v>183209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183209</v>
      </c>
      <c r="O15" s="47">
        <f t="shared" si="2"/>
        <v>42.44879518072289</v>
      </c>
      <c r="P15" s="9"/>
    </row>
    <row r="16" spans="1:133">
      <c r="A16" s="12"/>
      <c r="B16" s="25">
        <v>331.7</v>
      </c>
      <c r="C16" s="20" t="s">
        <v>100</v>
      </c>
      <c r="D16" s="46">
        <v>286700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286700</v>
      </c>
      <c r="O16" s="47">
        <f t="shared" si="2"/>
        <v>66.427247451343831</v>
      </c>
      <c r="P16" s="9"/>
    </row>
    <row r="17" spans="1:16">
      <c r="A17" s="12"/>
      <c r="B17" s="25">
        <v>334.49</v>
      </c>
      <c r="C17" s="20" t="s">
        <v>102</v>
      </c>
      <c r="D17" s="46">
        <v>183940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183940</v>
      </c>
      <c r="O17" s="47">
        <f t="shared" si="2"/>
        <v>42.618164967562556</v>
      </c>
      <c r="P17" s="9"/>
    </row>
    <row r="18" spans="1:16">
      <c r="A18" s="12"/>
      <c r="B18" s="25">
        <v>335.12</v>
      </c>
      <c r="C18" s="20" t="s">
        <v>75</v>
      </c>
      <c r="D18" s="46">
        <v>161769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161769</v>
      </c>
      <c r="O18" s="47">
        <f t="shared" si="2"/>
        <v>37.481232622798885</v>
      </c>
      <c r="P18" s="9"/>
    </row>
    <row r="19" spans="1:16">
      <c r="A19" s="12"/>
      <c r="B19" s="25">
        <v>335.14</v>
      </c>
      <c r="C19" s="20" t="s">
        <v>76</v>
      </c>
      <c r="D19" s="46">
        <v>1296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1296</v>
      </c>
      <c r="O19" s="47">
        <f t="shared" si="2"/>
        <v>0.30027803521779428</v>
      </c>
      <c r="P19" s="9"/>
    </row>
    <row r="20" spans="1:16">
      <c r="A20" s="12"/>
      <c r="B20" s="25">
        <v>335.15</v>
      </c>
      <c r="C20" s="20" t="s">
        <v>77</v>
      </c>
      <c r="D20" s="46">
        <v>2473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2473</v>
      </c>
      <c r="O20" s="47">
        <f t="shared" si="2"/>
        <v>0.57298424467099163</v>
      </c>
      <c r="P20" s="9"/>
    </row>
    <row r="21" spans="1:16">
      <c r="A21" s="12"/>
      <c r="B21" s="25">
        <v>335.18</v>
      </c>
      <c r="C21" s="20" t="s">
        <v>78</v>
      </c>
      <c r="D21" s="46">
        <v>651202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651202</v>
      </c>
      <c r="O21" s="47">
        <f t="shared" si="2"/>
        <v>150.88090824837812</v>
      </c>
      <c r="P21" s="9"/>
    </row>
    <row r="22" spans="1:16">
      <c r="A22" s="12"/>
      <c r="B22" s="25">
        <v>335.49</v>
      </c>
      <c r="C22" s="20" t="s">
        <v>23</v>
      </c>
      <c r="D22" s="46">
        <v>5092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5092</v>
      </c>
      <c r="O22" s="47">
        <f t="shared" si="2"/>
        <v>1.179796107506951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SUM(D24:D28)</f>
        <v>221263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4140147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8" si="7">SUM(D23:M23)</f>
        <v>4361410</v>
      </c>
      <c r="O23" s="45">
        <f t="shared" si="2"/>
        <v>1010.5213160333642</v>
      </c>
      <c r="P23" s="10"/>
    </row>
    <row r="24" spans="1:16">
      <c r="A24" s="12"/>
      <c r="B24" s="25">
        <v>341.9</v>
      </c>
      <c r="C24" s="20" t="s">
        <v>79</v>
      </c>
      <c r="D24" s="46">
        <v>100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100</v>
      </c>
      <c r="O24" s="47">
        <f t="shared" si="2"/>
        <v>2.3169601482854494E-2</v>
      </c>
      <c r="P24" s="9"/>
    </row>
    <row r="25" spans="1:16">
      <c r="A25" s="12"/>
      <c r="B25" s="25">
        <v>342.5</v>
      </c>
      <c r="C25" s="20" t="s">
        <v>104</v>
      </c>
      <c r="D25" s="46">
        <v>128664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128664</v>
      </c>
      <c r="O25" s="47">
        <f t="shared" si="2"/>
        <v>29.810936051899908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2003105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2003105</v>
      </c>
      <c r="O26" s="47">
        <f t="shared" si="2"/>
        <v>464.11144578313252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2137042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2137042</v>
      </c>
      <c r="O27" s="47">
        <f t="shared" si="2"/>
        <v>495.14411492122338</v>
      </c>
      <c r="P27" s="9"/>
    </row>
    <row r="28" spans="1:16">
      <c r="A28" s="12"/>
      <c r="B28" s="25">
        <v>347.2</v>
      </c>
      <c r="C28" s="20" t="s">
        <v>105</v>
      </c>
      <c r="D28" s="46">
        <v>92499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92499</v>
      </c>
      <c r="O28" s="47">
        <f t="shared" si="2"/>
        <v>21.431649675625579</v>
      </c>
      <c r="P28" s="9"/>
    </row>
    <row r="29" spans="1:16" ht="15.75">
      <c r="A29" s="29" t="s">
        <v>31</v>
      </c>
      <c r="B29" s="30"/>
      <c r="C29" s="31"/>
      <c r="D29" s="32">
        <f t="shared" ref="D29:M29" si="8">SUM(D30:D30)</f>
        <v>1792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1792</v>
      </c>
      <c r="O29" s="45">
        <f t="shared" si="2"/>
        <v>0.41519925857275253</v>
      </c>
      <c r="P29" s="10"/>
    </row>
    <row r="30" spans="1:16">
      <c r="A30" s="13"/>
      <c r="B30" s="39">
        <v>351.1</v>
      </c>
      <c r="C30" s="21" t="s">
        <v>38</v>
      </c>
      <c r="D30" s="46">
        <v>1792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1792</v>
      </c>
      <c r="O30" s="47">
        <f t="shared" si="2"/>
        <v>0.41519925857275253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SUM(D32:D35)</f>
        <v>121634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91421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7"/>
        <v>213055</v>
      </c>
      <c r="O31" s="45">
        <f t="shared" si="2"/>
        <v>49.363994439295645</v>
      </c>
      <c r="P31" s="10"/>
    </row>
    <row r="32" spans="1:16">
      <c r="A32" s="12"/>
      <c r="B32" s="25">
        <v>361.1</v>
      </c>
      <c r="C32" s="20" t="s">
        <v>39</v>
      </c>
      <c r="D32" s="46">
        <v>6324</v>
      </c>
      <c r="E32" s="46">
        <v>0</v>
      </c>
      <c r="F32" s="46">
        <v>0</v>
      </c>
      <c r="G32" s="46">
        <v>0</v>
      </c>
      <c r="H32" s="46">
        <v>0</v>
      </c>
      <c r="I32" s="46">
        <v>11329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17653</v>
      </c>
      <c r="O32" s="47">
        <f t="shared" si="2"/>
        <v>4.0901297497683036</v>
      </c>
      <c r="P32" s="9"/>
    </row>
    <row r="33" spans="1:119">
      <c r="A33" s="12"/>
      <c r="B33" s="25">
        <v>362</v>
      </c>
      <c r="C33" s="20" t="s">
        <v>40</v>
      </c>
      <c r="D33" s="46">
        <v>33435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33435</v>
      </c>
      <c r="O33" s="47">
        <f t="shared" si="2"/>
        <v>7.7467562557924001</v>
      </c>
      <c r="P33" s="9"/>
    </row>
    <row r="34" spans="1:119">
      <c r="A34" s="12"/>
      <c r="B34" s="25">
        <v>366</v>
      </c>
      <c r="C34" s="20" t="s">
        <v>106</v>
      </c>
      <c r="D34" s="46">
        <v>28072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28072</v>
      </c>
      <c r="O34" s="47">
        <f t="shared" si="2"/>
        <v>6.504170528266914</v>
      </c>
      <c r="P34" s="9"/>
    </row>
    <row r="35" spans="1:119">
      <c r="A35" s="12"/>
      <c r="B35" s="25">
        <v>369.9</v>
      </c>
      <c r="C35" s="20" t="s">
        <v>41</v>
      </c>
      <c r="D35" s="46">
        <v>53803</v>
      </c>
      <c r="E35" s="46">
        <v>0</v>
      </c>
      <c r="F35" s="46">
        <v>0</v>
      </c>
      <c r="G35" s="46">
        <v>0</v>
      </c>
      <c r="H35" s="46">
        <v>0</v>
      </c>
      <c r="I35" s="46">
        <v>80092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133895</v>
      </c>
      <c r="O35" s="47">
        <f t="shared" si="2"/>
        <v>31.022937905468027</v>
      </c>
      <c r="P35" s="9"/>
    </row>
    <row r="36" spans="1:119" ht="15.75">
      <c r="A36" s="29" t="s">
        <v>32</v>
      </c>
      <c r="B36" s="30"/>
      <c r="C36" s="31"/>
      <c r="D36" s="32">
        <f t="shared" ref="D36:M36" si="10">SUM(D37:D37)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669420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669420</v>
      </c>
      <c r="O36" s="45">
        <f t="shared" si="2"/>
        <v>155.10194624652456</v>
      </c>
      <c r="P36" s="9"/>
    </row>
    <row r="37" spans="1:119" ht="15.75" thickBot="1">
      <c r="A37" s="12"/>
      <c r="B37" s="25">
        <v>381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669420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669420</v>
      </c>
      <c r="O37" s="47">
        <f t="shared" si="2"/>
        <v>155.10194624652456</v>
      </c>
      <c r="P37" s="9"/>
    </row>
    <row r="38" spans="1:119" ht="16.5" thickBot="1">
      <c r="A38" s="14" t="s">
        <v>36</v>
      </c>
      <c r="B38" s="23"/>
      <c r="C38" s="22"/>
      <c r="D38" s="15">
        <f t="shared" ref="D38:M38" si="11">SUM(D5,D10,D14,D23,D29,D31,D36)</f>
        <v>4647202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5609378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7"/>
        <v>10256580</v>
      </c>
      <c r="O38" s="38">
        <f t="shared" si="2"/>
        <v>2376.4087117701574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109</v>
      </c>
      <c r="M40" s="48"/>
      <c r="N40" s="48"/>
      <c r="O40" s="43">
        <v>4316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2292673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2292673</v>
      </c>
      <c r="O5" s="33">
        <f t="shared" ref="O5:O41" si="2">(N5/O$43)</f>
        <v>596.2738621586476</v>
      </c>
      <c r="P5" s="6"/>
    </row>
    <row r="6" spans="1:133">
      <c r="A6" s="12"/>
      <c r="B6" s="25">
        <v>311</v>
      </c>
      <c r="C6" s="20" t="s">
        <v>1</v>
      </c>
      <c r="D6" s="46">
        <v>1170346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1170346</v>
      </c>
      <c r="O6" s="47">
        <f t="shared" si="2"/>
        <v>304.3812743823147</v>
      </c>
      <c r="P6" s="9"/>
    </row>
    <row r="7" spans="1:133">
      <c r="A7" s="12"/>
      <c r="B7" s="25">
        <v>312.41000000000003</v>
      </c>
      <c r="C7" s="20" t="s">
        <v>95</v>
      </c>
      <c r="D7" s="46">
        <v>15929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15929</v>
      </c>
      <c r="O7" s="47">
        <f t="shared" si="2"/>
        <v>4.142782834850455</v>
      </c>
      <c r="P7" s="9"/>
    </row>
    <row r="8" spans="1:133">
      <c r="A8" s="12"/>
      <c r="B8" s="25">
        <v>312.60000000000002</v>
      </c>
      <c r="C8" s="20" t="s">
        <v>96</v>
      </c>
      <c r="D8" s="46">
        <v>1077293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1077293</v>
      </c>
      <c r="O8" s="47">
        <f t="shared" si="2"/>
        <v>280.18023407022105</v>
      </c>
      <c r="P8" s="9"/>
    </row>
    <row r="9" spans="1:133">
      <c r="A9" s="12"/>
      <c r="B9" s="25">
        <v>315</v>
      </c>
      <c r="C9" s="20" t="s">
        <v>97</v>
      </c>
      <c r="D9" s="46">
        <v>29105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29105</v>
      </c>
      <c r="O9" s="47">
        <f t="shared" si="2"/>
        <v>7.5695708712613783</v>
      </c>
      <c r="P9" s="9"/>
    </row>
    <row r="10" spans="1:133" ht="15.75">
      <c r="A10" s="29" t="s">
        <v>10</v>
      </c>
      <c r="B10" s="30"/>
      <c r="C10" s="31"/>
      <c r="D10" s="32">
        <f t="shared" ref="D10:M10" si="3">SUM(D11:D13)</f>
        <v>130852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513620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644472</v>
      </c>
      <c r="O10" s="45">
        <f t="shared" si="2"/>
        <v>167.61300390117034</v>
      </c>
      <c r="P10" s="10"/>
    </row>
    <row r="11" spans="1:133">
      <c r="A11" s="12"/>
      <c r="B11" s="25">
        <v>323.10000000000002</v>
      </c>
      <c r="C11" s="20" t="s">
        <v>11</v>
      </c>
      <c r="D11" s="46">
        <v>127918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127918</v>
      </c>
      <c r="O11" s="47">
        <f t="shared" si="2"/>
        <v>33.268660598179451</v>
      </c>
      <c r="P11" s="9"/>
    </row>
    <row r="12" spans="1:133">
      <c r="A12" s="12"/>
      <c r="B12" s="25">
        <v>323.7</v>
      </c>
      <c r="C12" s="20" t="s">
        <v>13</v>
      </c>
      <c r="D12" s="46">
        <v>2934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2934</v>
      </c>
      <c r="O12" s="47">
        <f t="shared" si="2"/>
        <v>0.76306892067620291</v>
      </c>
      <c r="P12" s="9"/>
    </row>
    <row r="13" spans="1:133">
      <c r="A13" s="12"/>
      <c r="B13" s="25">
        <v>324.20999999999998</v>
      </c>
      <c r="C13" s="20" t="s">
        <v>98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513620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513620</v>
      </c>
      <c r="O13" s="47">
        <f t="shared" si="2"/>
        <v>133.58127438231469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SUM(D15:D25)</f>
        <v>892251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315344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1207595</v>
      </c>
      <c r="O14" s="45">
        <f t="shared" si="2"/>
        <v>314.06892067620288</v>
      </c>
      <c r="P14" s="10"/>
    </row>
    <row r="15" spans="1:133">
      <c r="A15" s="12"/>
      <c r="B15" s="25">
        <v>331.5</v>
      </c>
      <c r="C15" s="20" t="s">
        <v>99</v>
      </c>
      <c r="D15" s="46">
        <v>133632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133632</v>
      </c>
      <c r="O15" s="47">
        <f t="shared" si="2"/>
        <v>34.75474642392718</v>
      </c>
      <c r="P15" s="9"/>
    </row>
    <row r="16" spans="1:133">
      <c r="A16" s="12"/>
      <c r="B16" s="25">
        <v>331.7</v>
      </c>
      <c r="C16" s="20" t="s">
        <v>100</v>
      </c>
      <c r="D16" s="46">
        <v>10625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10625</v>
      </c>
      <c r="O16" s="47">
        <f t="shared" si="2"/>
        <v>2.7633289986996097</v>
      </c>
      <c r="P16" s="9"/>
    </row>
    <row r="17" spans="1:16">
      <c r="A17" s="12"/>
      <c r="B17" s="25">
        <v>334.1</v>
      </c>
      <c r="C17" s="20" t="s">
        <v>101</v>
      </c>
      <c r="D17" s="46">
        <v>4000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4000</v>
      </c>
      <c r="O17" s="47">
        <f t="shared" si="2"/>
        <v>1.0403120936280885</v>
      </c>
      <c r="P17" s="9"/>
    </row>
    <row r="18" spans="1:16">
      <c r="A18" s="12"/>
      <c r="B18" s="25">
        <v>334.31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270344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270344</v>
      </c>
      <c r="O18" s="47">
        <f t="shared" si="2"/>
        <v>70.31053315994798</v>
      </c>
      <c r="P18" s="9"/>
    </row>
    <row r="19" spans="1:16">
      <c r="A19" s="12"/>
      <c r="B19" s="25">
        <v>334.49</v>
      </c>
      <c r="C19" s="20" t="s">
        <v>102</v>
      </c>
      <c r="D19" s="46">
        <v>22399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22399</v>
      </c>
      <c r="O19" s="47">
        <f t="shared" si="2"/>
        <v>5.8254876462938885</v>
      </c>
      <c r="P19" s="9"/>
    </row>
    <row r="20" spans="1:16">
      <c r="A20" s="12"/>
      <c r="B20" s="25">
        <v>335.12</v>
      </c>
      <c r="C20" s="20" t="s">
        <v>75</v>
      </c>
      <c r="D20" s="46">
        <v>141951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141951</v>
      </c>
      <c r="O20" s="47">
        <f t="shared" si="2"/>
        <v>36.918335500650194</v>
      </c>
      <c r="P20" s="9"/>
    </row>
    <row r="21" spans="1:16">
      <c r="A21" s="12"/>
      <c r="B21" s="25">
        <v>335.14</v>
      </c>
      <c r="C21" s="20" t="s">
        <v>76</v>
      </c>
      <c r="D21" s="46">
        <v>871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871</v>
      </c>
      <c r="O21" s="47">
        <f t="shared" si="2"/>
        <v>0.22652795838751624</v>
      </c>
      <c r="P21" s="9"/>
    </row>
    <row r="22" spans="1:16">
      <c r="A22" s="12"/>
      <c r="B22" s="25">
        <v>335.15</v>
      </c>
      <c r="C22" s="20" t="s">
        <v>77</v>
      </c>
      <c r="D22" s="46">
        <v>2893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2893</v>
      </c>
      <c r="O22" s="47">
        <f t="shared" si="2"/>
        <v>0.75240572171651499</v>
      </c>
      <c r="P22" s="9"/>
    </row>
    <row r="23" spans="1:16">
      <c r="A23" s="12"/>
      <c r="B23" s="25">
        <v>335.18</v>
      </c>
      <c r="C23" s="20" t="s">
        <v>78</v>
      </c>
      <c r="D23" s="46">
        <v>570937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570937</v>
      </c>
      <c r="O23" s="47">
        <f t="shared" si="2"/>
        <v>148.48816644993499</v>
      </c>
      <c r="P23" s="9"/>
    </row>
    <row r="24" spans="1:16">
      <c r="A24" s="12"/>
      <c r="B24" s="25">
        <v>335.49</v>
      </c>
      <c r="C24" s="20" t="s">
        <v>23</v>
      </c>
      <c r="D24" s="46">
        <v>4943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4943</v>
      </c>
      <c r="O24" s="47">
        <f t="shared" si="2"/>
        <v>1.2855656697009104</v>
      </c>
      <c r="P24" s="9"/>
    </row>
    <row r="25" spans="1:16">
      <c r="A25" s="12"/>
      <c r="B25" s="25">
        <v>337.3</v>
      </c>
      <c r="C25" s="20" t="s">
        <v>103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45000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1" si="6">SUM(D25:M25)</f>
        <v>45000</v>
      </c>
      <c r="O25" s="47">
        <f t="shared" si="2"/>
        <v>11.703511053315994</v>
      </c>
      <c r="P25" s="9"/>
    </row>
    <row r="26" spans="1:16" ht="15.75">
      <c r="A26" s="29" t="s">
        <v>30</v>
      </c>
      <c r="B26" s="30"/>
      <c r="C26" s="31"/>
      <c r="D26" s="32">
        <f t="shared" ref="D26:M26" si="7">SUM(D27:D31)</f>
        <v>174078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3404133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3578211</v>
      </c>
      <c r="O26" s="45">
        <f t="shared" si="2"/>
        <v>930.61404421326392</v>
      </c>
      <c r="P26" s="10"/>
    </row>
    <row r="27" spans="1:16">
      <c r="A27" s="12"/>
      <c r="B27" s="25">
        <v>341.9</v>
      </c>
      <c r="C27" s="20" t="s">
        <v>79</v>
      </c>
      <c r="D27" s="46">
        <v>3606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3606</v>
      </c>
      <c r="O27" s="47">
        <f t="shared" si="2"/>
        <v>0.93784135240572175</v>
      </c>
      <c r="P27" s="9"/>
    </row>
    <row r="28" spans="1:16">
      <c r="A28" s="12"/>
      <c r="B28" s="25">
        <v>342.5</v>
      </c>
      <c r="C28" s="20" t="s">
        <v>104</v>
      </c>
      <c r="D28" s="46">
        <v>101763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101763</v>
      </c>
      <c r="O28" s="47">
        <f t="shared" si="2"/>
        <v>26.466319895968791</v>
      </c>
      <c r="P28" s="9"/>
    </row>
    <row r="29" spans="1:16">
      <c r="A29" s="12"/>
      <c r="B29" s="25">
        <v>343.3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1869147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1869147</v>
      </c>
      <c r="O29" s="47">
        <f t="shared" si="2"/>
        <v>486.12405721716516</v>
      </c>
      <c r="P29" s="9"/>
    </row>
    <row r="30" spans="1:16">
      <c r="A30" s="12"/>
      <c r="B30" s="25">
        <v>343.5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1534986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1534986</v>
      </c>
      <c r="O30" s="47">
        <f t="shared" si="2"/>
        <v>399.21612483745122</v>
      </c>
      <c r="P30" s="9"/>
    </row>
    <row r="31" spans="1:16">
      <c r="A31" s="12"/>
      <c r="B31" s="25">
        <v>347.2</v>
      </c>
      <c r="C31" s="20" t="s">
        <v>105</v>
      </c>
      <c r="D31" s="46">
        <v>68709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68709</v>
      </c>
      <c r="O31" s="47">
        <f t="shared" si="2"/>
        <v>17.869700910273082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2225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2225</v>
      </c>
      <c r="O32" s="45">
        <f t="shared" si="2"/>
        <v>0.57867360208062424</v>
      </c>
      <c r="P32" s="10"/>
    </row>
    <row r="33" spans="1:119">
      <c r="A33" s="13"/>
      <c r="B33" s="39">
        <v>351.1</v>
      </c>
      <c r="C33" s="21" t="s">
        <v>38</v>
      </c>
      <c r="D33" s="46">
        <v>2225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2225</v>
      </c>
      <c r="O33" s="47">
        <f t="shared" si="2"/>
        <v>0.57867360208062424</v>
      </c>
      <c r="P33" s="9"/>
    </row>
    <row r="34" spans="1:119" ht="15.75">
      <c r="A34" s="29" t="s">
        <v>2</v>
      </c>
      <c r="B34" s="30"/>
      <c r="C34" s="31"/>
      <c r="D34" s="32">
        <f t="shared" ref="D34:M34" si="9">SUM(D35:D38)</f>
        <v>104852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398405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503257</v>
      </c>
      <c r="O34" s="45">
        <f t="shared" si="2"/>
        <v>130.88608582574773</v>
      </c>
      <c r="P34" s="10"/>
    </row>
    <row r="35" spans="1:119">
      <c r="A35" s="12"/>
      <c r="B35" s="25">
        <v>361.1</v>
      </c>
      <c r="C35" s="20" t="s">
        <v>39</v>
      </c>
      <c r="D35" s="46">
        <v>3591</v>
      </c>
      <c r="E35" s="46">
        <v>0</v>
      </c>
      <c r="F35" s="46">
        <v>0</v>
      </c>
      <c r="G35" s="46">
        <v>0</v>
      </c>
      <c r="H35" s="46">
        <v>0</v>
      </c>
      <c r="I35" s="46">
        <v>9193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12784</v>
      </c>
      <c r="O35" s="47">
        <f t="shared" si="2"/>
        <v>3.3248374512353704</v>
      </c>
      <c r="P35" s="9"/>
    </row>
    <row r="36" spans="1:119">
      <c r="A36" s="12"/>
      <c r="B36" s="25">
        <v>362</v>
      </c>
      <c r="C36" s="20" t="s">
        <v>40</v>
      </c>
      <c r="D36" s="46">
        <v>29425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29425</v>
      </c>
      <c r="O36" s="47">
        <f t="shared" si="2"/>
        <v>7.6527958387516257</v>
      </c>
      <c r="P36" s="9"/>
    </row>
    <row r="37" spans="1:119">
      <c r="A37" s="12"/>
      <c r="B37" s="25">
        <v>366</v>
      </c>
      <c r="C37" s="20" t="s">
        <v>106</v>
      </c>
      <c r="D37" s="46">
        <v>1947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1947</v>
      </c>
      <c r="O37" s="47">
        <f t="shared" si="2"/>
        <v>0.50637191157347206</v>
      </c>
      <c r="P37" s="9"/>
    </row>
    <row r="38" spans="1:119">
      <c r="A38" s="12"/>
      <c r="B38" s="25">
        <v>369.9</v>
      </c>
      <c r="C38" s="20" t="s">
        <v>41</v>
      </c>
      <c r="D38" s="46">
        <v>69889</v>
      </c>
      <c r="E38" s="46">
        <v>0</v>
      </c>
      <c r="F38" s="46">
        <v>0</v>
      </c>
      <c r="G38" s="46">
        <v>0</v>
      </c>
      <c r="H38" s="46">
        <v>0</v>
      </c>
      <c r="I38" s="46">
        <v>389212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459101</v>
      </c>
      <c r="O38" s="47">
        <f t="shared" si="2"/>
        <v>119.40208062418725</v>
      </c>
      <c r="P38" s="9"/>
    </row>
    <row r="39" spans="1:119" ht="15.75">
      <c r="A39" s="29" t="s">
        <v>32</v>
      </c>
      <c r="B39" s="30"/>
      <c r="C39" s="31"/>
      <c r="D39" s="32">
        <f t="shared" ref="D39:M39" si="10">SUM(D40:D40)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403420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403420</v>
      </c>
      <c r="O39" s="45">
        <f t="shared" si="2"/>
        <v>104.92067620286086</v>
      </c>
      <c r="P39" s="9"/>
    </row>
    <row r="40" spans="1:119" ht="15.75" thickBot="1">
      <c r="A40" s="12"/>
      <c r="B40" s="25">
        <v>381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403420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403420</v>
      </c>
      <c r="O40" s="47">
        <f t="shared" si="2"/>
        <v>104.92067620286086</v>
      </c>
      <c r="P40" s="9"/>
    </row>
    <row r="41" spans="1:119" ht="16.5" thickBot="1">
      <c r="A41" s="14" t="s">
        <v>36</v>
      </c>
      <c r="B41" s="23"/>
      <c r="C41" s="22"/>
      <c r="D41" s="15">
        <f t="shared" ref="D41:M41" si="11">SUM(D5,D10,D14,D26,D32,D34,D39)</f>
        <v>3596931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5034922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8631853</v>
      </c>
      <c r="O41" s="38">
        <f t="shared" si="2"/>
        <v>2244.9552665799738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107</v>
      </c>
      <c r="M43" s="48"/>
      <c r="N43" s="48"/>
      <c r="O43" s="43">
        <v>3845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1025414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1025414</v>
      </c>
      <c r="O5" s="33">
        <f t="shared" ref="O5:O34" si="2">(N5/O$36)</f>
        <v>316.48580246913582</v>
      </c>
      <c r="P5" s="6"/>
    </row>
    <row r="6" spans="1:133">
      <c r="A6" s="12"/>
      <c r="B6" s="25">
        <v>311</v>
      </c>
      <c r="C6" s="20" t="s">
        <v>1</v>
      </c>
      <c r="D6" s="46">
        <v>995355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995355</v>
      </c>
      <c r="O6" s="47">
        <f t="shared" si="2"/>
        <v>307.20833333333331</v>
      </c>
      <c r="P6" s="9"/>
    </row>
    <row r="7" spans="1:133">
      <c r="A7" s="12"/>
      <c r="B7" s="25">
        <v>312.10000000000002</v>
      </c>
      <c r="C7" s="20" t="s">
        <v>9</v>
      </c>
      <c r="D7" s="46">
        <v>26955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26955</v>
      </c>
      <c r="O7" s="47">
        <f t="shared" si="2"/>
        <v>8.3194444444444446</v>
      </c>
      <c r="P7" s="9"/>
    </row>
    <row r="8" spans="1:133">
      <c r="A8" s="12"/>
      <c r="B8" s="25">
        <v>319</v>
      </c>
      <c r="C8" s="20" t="s">
        <v>88</v>
      </c>
      <c r="D8" s="46">
        <v>3104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3104</v>
      </c>
      <c r="O8" s="47">
        <f t="shared" si="2"/>
        <v>0.9580246913580247</v>
      </c>
      <c r="P8" s="9"/>
    </row>
    <row r="9" spans="1:133" ht="15.75">
      <c r="A9" s="29" t="s">
        <v>10</v>
      </c>
      <c r="B9" s="30"/>
      <c r="C9" s="31"/>
      <c r="D9" s="32">
        <f t="shared" ref="D9:M9" si="3">SUM(D10:D13)</f>
        <v>144131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742840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886971</v>
      </c>
      <c r="O9" s="45">
        <f t="shared" si="2"/>
        <v>273.7564814814815</v>
      </c>
      <c r="P9" s="10"/>
    </row>
    <row r="10" spans="1:133">
      <c r="A10" s="12"/>
      <c r="B10" s="25">
        <v>323.10000000000002</v>
      </c>
      <c r="C10" s="20" t="s">
        <v>11</v>
      </c>
      <c r="D10" s="46">
        <v>118077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118077</v>
      </c>
      <c r="O10" s="47">
        <f t="shared" si="2"/>
        <v>36.443518518518516</v>
      </c>
      <c r="P10" s="9"/>
    </row>
    <row r="11" spans="1:133">
      <c r="A11" s="12"/>
      <c r="B11" s="25">
        <v>323.2</v>
      </c>
      <c r="C11" s="20" t="s">
        <v>12</v>
      </c>
      <c r="D11" s="46">
        <v>23039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23039</v>
      </c>
      <c r="O11" s="47">
        <f t="shared" si="2"/>
        <v>7.1108024691358027</v>
      </c>
      <c r="P11" s="9"/>
    </row>
    <row r="12" spans="1:133">
      <c r="A12" s="12"/>
      <c r="B12" s="25">
        <v>323.7</v>
      </c>
      <c r="C12" s="20" t="s">
        <v>13</v>
      </c>
      <c r="D12" s="46">
        <v>3015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3015</v>
      </c>
      <c r="O12" s="47">
        <f t="shared" si="2"/>
        <v>0.93055555555555558</v>
      </c>
      <c r="P12" s="9"/>
    </row>
    <row r="13" spans="1:133">
      <c r="A13" s="12"/>
      <c r="B13" s="25">
        <v>324.70999999999998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742840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742840</v>
      </c>
      <c r="O13" s="47">
        <f t="shared" si="2"/>
        <v>229.27160493827159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2371126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2371126</v>
      </c>
      <c r="O14" s="45">
        <f t="shared" si="2"/>
        <v>731.82901234567896</v>
      </c>
      <c r="P14" s="10"/>
    </row>
    <row r="15" spans="1:133">
      <c r="A15" s="12"/>
      <c r="B15" s="25">
        <v>331.1</v>
      </c>
      <c r="C15" s="20" t="s">
        <v>89</v>
      </c>
      <c r="D15" s="46">
        <v>354705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354705</v>
      </c>
      <c r="O15" s="47">
        <f t="shared" si="2"/>
        <v>109.47685185185185</v>
      </c>
      <c r="P15" s="9"/>
    </row>
    <row r="16" spans="1:133">
      <c r="A16" s="12"/>
      <c r="B16" s="25">
        <v>335.12</v>
      </c>
      <c r="C16" s="20" t="s">
        <v>75</v>
      </c>
      <c r="D16" s="46">
        <v>122607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122607</v>
      </c>
      <c r="O16" s="47">
        <f t="shared" si="2"/>
        <v>37.841666666666669</v>
      </c>
      <c r="P16" s="9"/>
    </row>
    <row r="17" spans="1:16">
      <c r="A17" s="12"/>
      <c r="B17" s="25">
        <v>335.14</v>
      </c>
      <c r="C17" s="20" t="s">
        <v>76</v>
      </c>
      <c r="D17" s="46">
        <v>1159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1159</v>
      </c>
      <c r="O17" s="47">
        <f t="shared" si="2"/>
        <v>0.35771604938271606</v>
      </c>
      <c r="P17" s="9"/>
    </row>
    <row r="18" spans="1:16">
      <c r="A18" s="12"/>
      <c r="B18" s="25">
        <v>335.18</v>
      </c>
      <c r="C18" s="20" t="s">
        <v>78</v>
      </c>
      <c r="D18" s="46">
        <v>490177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490177</v>
      </c>
      <c r="O18" s="47">
        <f t="shared" si="2"/>
        <v>151.28919753086419</v>
      </c>
      <c r="P18" s="9"/>
    </row>
    <row r="19" spans="1:16">
      <c r="A19" s="12"/>
      <c r="B19" s="25">
        <v>335.34</v>
      </c>
      <c r="C19" s="20" t="s">
        <v>50</v>
      </c>
      <c r="D19" s="46">
        <v>925242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925242</v>
      </c>
      <c r="O19" s="47">
        <f t="shared" si="2"/>
        <v>285.56851851851854</v>
      </c>
      <c r="P19" s="9"/>
    </row>
    <row r="20" spans="1:16">
      <c r="A20" s="12"/>
      <c r="B20" s="25">
        <v>335.39</v>
      </c>
      <c r="C20" s="20" t="s">
        <v>64</v>
      </c>
      <c r="D20" s="46">
        <v>449638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449638</v>
      </c>
      <c r="O20" s="47">
        <f t="shared" si="2"/>
        <v>138.77716049382715</v>
      </c>
      <c r="P20" s="9"/>
    </row>
    <row r="21" spans="1:16">
      <c r="A21" s="12"/>
      <c r="B21" s="25">
        <v>335.49</v>
      </c>
      <c r="C21" s="20" t="s">
        <v>23</v>
      </c>
      <c r="D21" s="46">
        <v>27598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27598</v>
      </c>
      <c r="O21" s="47">
        <f t="shared" si="2"/>
        <v>8.5179012345679013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SUM(D23:D25)</f>
        <v>72655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2886727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4" si="7">SUM(D22:M22)</f>
        <v>2959382</v>
      </c>
      <c r="O22" s="45">
        <f t="shared" si="2"/>
        <v>913.38950617283956</v>
      </c>
      <c r="P22" s="10"/>
    </row>
    <row r="23" spans="1:16">
      <c r="A23" s="12"/>
      <c r="B23" s="25">
        <v>341.9</v>
      </c>
      <c r="C23" s="20" t="s">
        <v>79</v>
      </c>
      <c r="D23" s="46">
        <v>72655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72655</v>
      </c>
      <c r="O23" s="47">
        <f t="shared" si="2"/>
        <v>22.424382716049383</v>
      </c>
      <c r="P23" s="9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1834969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1834969</v>
      </c>
      <c r="O24" s="47">
        <f t="shared" si="2"/>
        <v>566.34845679012346</v>
      </c>
      <c r="P24" s="9"/>
    </row>
    <row r="25" spans="1:16">
      <c r="A25" s="12"/>
      <c r="B25" s="25">
        <v>343.5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1051758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1051758</v>
      </c>
      <c r="O25" s="47">
        <f t="shared" si="2"/>
        <v>324.61666666666667</v>
      </c>
      <c r="P25" s="9"/>
    </row>
    <row r="26" spans="1:16" ht="15.75">
      <c r="A26" s="29" t="s">
        <v>31</v>
      </c>
      <c r="B26" s="30"/>
      <c r="C26" s="31"/>
      <c r="D26" s="32">
        <f t="shared" ref="D26:M26" si="8">SUM(D27:D27)</f>
        <v>1899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1899</v>
      </c>
      <c r="O26" s="45">
        <f t="shared" si="2"/>
        <v>0.58611111111111114</v>
      </c>
      <c r="P26" s="10"/>
    </row>
    <row r="27" spans="1:16">
      <c r="A27" s="13"/>
      <c r="B27" s="39">
        <v>351.1</v>
      </c>
      <c r="C27" s="21" t="s">
        <v>38</v>
      </c>
      <c r="D27" s="46">
        <v>1899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1899</v>
      </c>
      <c r="O27" s="47">
        <f t="shared" si="2"/>
        <v>0.58611111111111114</v>
      </c>
      <c r="P27" s="9"/>
    </row>
    <row r="28" spans="1:16" ht="15.75">
      <c r="A28" s="29" t="s">
        <v>2</v>
      </c>
      <c r="B28" s="30"/>
      <c r="C28" s="31"/>
      <c r="D28" s="32">
        <f t="shared" ref="D28:M28" si="9">SUM(D29:D31)</f>
        <v>70886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117558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188444</v>
      </c>
      <c r="O28" s="45">
        <f t="shared" si="2"/>
        <v>58.161728395061729</v>
      </c>
      <c r="P28" s="10"/>
    </row>
    <row r="29" spans="1:16">
      <c r="A29" s="12"/>
      <c r="B29" s="25">
        <v>361.1</v>
      </c>
      <c r="C29" s="20" t="s">
        <v>39</v>
      </c>
      <c r="D29" s="46">
        <v>2566</v>
      </c>
      <c r="E29" s="46">
        <v>0</v>
      </c>
      <c r="F29" s="46">
        <v>0</v>
      </c>
      <c r="G29" s="46">
        <v>0</v>
      </c>
      <c r="H29" s="46">
        <v>0</v>
      </c>
      <c r="I29" s="46">
        <v>7123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9689</v>
      </c>
      <c r="O29" s="47">
        <f t="shared" si="2"/>
        <v>2.990432098765432</v>
      </c>
      <c r="P29" s="9"/>
    </row>
    <row r="30" spans="1:16">
      <c r="A30" s="12"/>
      <c r="B30" s="25">
        <v>362</v>
      </c>
      <c r="C30" s="20" t="s">
        <v>40</v>
      </c>
      <c r="D30" s="46">
        <v>27808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27808</v>
      </c>
      <c r="O30" s="47">
        <f t="shared" si="2"/>
        <v>8.5827160493827162</v>
      </c>
      <c r="P30" s="9"/>
    </row>
    <row r="31" spans="1:16">
      <c r="A31" s="12"/>
      <c r="B31" s="25">
        <v>369.9</v>
      </c>
      <c r="C31" s="20" t="s">
        <v>41</v>
      </c>
      <c r="D31" s="46">
        <v>40512</v>
      </c>
      <c r="E31" s="46">
        <v>0</v>
      </c>
      <c r="F31" s="46">
        <v>0</v>
      </c>
      <c r="G31" s="46">
        <v>0</v>
      </c>
      <c r="H31" s="46">
        <v>0</v>
      </c>
      <c r="I31" s="46">
        <v>110435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150947</v>
      </c>
      <c r="O31" s="47">
        <f t="shared" si="2"/>
        <v>46.58858024691358</v>
      </c>
      <c r="P31" s="9"/>
    </row>
    <row r="32" spans="1:16" ht="15.75">
      <c r="A32" s="29" t="s">
        <v>32</v>
      </c>
      <c r="B32" s="30"/>
      <c r="C32" s="31"/>
      <c r="D32" s="32">
        <f t="shared" ref="D32:M32" si="10">SUM(D33:D33)</f>
        <v>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1225500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1225500</v>
      </c>
      <c r="O32" s="45">
        <f t="shared" si="2"/>
        <v>378.24074074074076</v>
      </c>
      <c r="P32" s="9"/>
    </row>
    <row r="33" spans="1:119" ht="15.75" thickBot="1">
      <c r="A33" s="12"/>
      <c r="B33" s="25">
        <v>389.2</v>
      </c>
      <c r="C33" s="20" t="s">
        <v>90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1225500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1225500</v>
      </c>
      <c r="O33" s="47">
        <f t="shared" si="2"/>
        <v>378.24074074074076</v>
      </c>
      <c r="P33" s="9"/>
    </row>
    <row r="34" spans="1:119" ht="16.5" thickBot="1">
      <c r="A34" s="14" t="s">
        <v>36</v>
      </c>
      <c r="B34" s="23"/>
      <c r="C34" s="22"/>
      <c r="D34" s="15">
        <f t="shared" ref="D34:M34" si="11">SUM(D5,D9,D14,D22,D26,D28,D32)</f>
        <v>3686111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4972625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8658736</v>
      </c>
      <c r="O34" s="38">
        <f t="shared" si="2"/>
        <v>2672.4493827160495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93</v>
      </c>
      <c r="M36" s="48"/>
      <c r="N36" s="48"/>
      <c r="O36" s="43">
        <v>3240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945232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945232</v>
      </c>
      <c r="O5" s="33">
        <f t="shared" ref="O5:O35" si="2">(N5/O$37)</f>
        <v>313.613802256138</v>
      </c>
      <c r="P5" s="6"/>
    </row>
    <row r="6" spans="1:133">
      <c r="A6" s="12"/>
      <c r="B6" s="25">
        <v>311</v>
      </c>
      <c r="C6" s="20" t="s">
        <v>1</v>
      </c>
      <c r="D6" s="46">
        <v>916698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916698</v>
      </c>
      <c r="O6" s="47">
        <f t="shared" si="2"/>
        <v>304.1466489714665</v>
      </c>
      <c r="P6" s="9"/>
    </row>
    <row r="7" spans="1:133">
      <c r="A7" s="12"/>
      <c r="B7" s="25">
        <v>312.10000000000002</v>
      </c>
      <c r="C7" s="20" t="s">
        <v>9</v>
      </c>
      <c r="D7" s="46">
        <v>25789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25789</v>
      </c>
      <c r="O7" s="47">
        <f t="shared" si="2"/>
        <v>8.5564034505640336</v>
      </c>
      <c r="P7" s="9"/>
    </row>
    <row r="8" spans="1:133">
      <c r="A8" s="12"/>
      <c r="B8" s="25">
        <v>319</v>
      </c>
      <c r="C8" s="20" t="s">
        <v>88</v>
      </c>
      <c r="D8" s="46">
        <v>2745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2745</v>
      </c>
      <c r="O8" s="47">
        <f t="shared" si="2"/>
        <v>0.91074983410749832</v>
      </c>
      <c r="P8" s="9"/>
    </row>
    <row r="9" spans="1:133" ht="15.75">
      <c r="A9" s="29" t="s">
        <v>10</v>
      </c>
      <c r="B9" s="30"/>
      <c r="C9" s="31"/>
      <c r="D9" s="32">
        <f t="shared" ref="D9:M9" si="3">SUM(D10:D13)</f>
        <v>115589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339050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454639</v>
      </c>
      <c r="O9" s="45">
        <f t="shared" si="2"/>
        <v>150.84240212342402</v>
      </c>
      <c r="P9" s="10"/>
    </row>
    <row r="10" spans="1:133">
      <c r="A10" s="12"/>
      <c r="B10" s="25">
        <v>323.10000000000002</v>
      </c>
      <c r="C10" s="20" t="s">
        <v>11</v>
      </c>
      <c r="D10" s="46">
        <v>92310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92310</v>
      </c>
      <c r="O10" s="47">
        <f t="shared" si="2"/>
        <v>30.627073656270735</v>
      </c>
      <c r="P10" s="9"/>
    </row>
    <row r="11" spans="1:133">
      <c r="A11" s="12"/>
      <c r="B11" s="25">
        <v>323.2</v>
      </c>
      <c r="C11" s="20" t="s">
        <v>12</v>
      </c>
      <c r="D11" s="46">
        <v>21776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21776</v>
      </c>
      <c r="O11" s="47">
        <f t="shared" si="2"/>
        <v>7.2249502322495021</v>
      </c>
      <c r="P11" s="9"/>
    </row>
    <row r="12" spans="1:133">
      <c r="A12" s="12"/>
      <c r="B12" s="25">
        <v>323.7</v>
      </c>
      <c r="C12" s="20" t="s">
        <v>13</v>
      </c>
      <c r="D12" s="46">
        <v>1503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1503</v>
      </c>
      <c r="O12" s="47">
        <f t="shared" si="2"/>
        <v>0.49867285998672861</v>
      </c>
      <c r="P12" s="9"/>
    </row>
    <row r="13" spans="1:133">
      <c r="A13" s="12"/>
      <c r="B13" s="25">
        <v>324.70999999999998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339050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339050</v>
      </c>
      <c r="O13" s="47">
        <f t="shared" si="2"/>
        <v>112.49170537491706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1739363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1739363</v>
      </c>
      <c r="O14" s="45">
        <f t="shared" si="2"/>
        <v>577.0945587259456</v>
      </c>
      <c r="P14" s="10"/>
    </row>
    <row r="15" spans="1:133">
      <c r="A15" s="12"/>
      <c r="B15" s="25">
        <v>331.1</v>
      </c>
      <c r="C15" s="20" t="s">
        <v>89</v>
      </c>
      <c r="D15" s="46">
        <v>18245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18245</v>
      </c>
      <c r="O15" s="47">
        <f t="shared" si="2"/>
        <v>6.053417385534174</v>
      </c>
      <c r="P15" s="9"/>
    </row>
    <row r="16" spans="1:133">
      <c r="A16" s="12"/>
      <c r="B16" s="25">
        <v>335.12</v>
      </c>
      <c r="C16" s="20" t="s">
        <v>75</v>
      </c>
      <c r="D16" s="46">
        <v>107379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107379</v>
      </c>
      <c r="O16" s="47">
        <f t="shared" si="2"/>
        <v>35.62674187126742</v>
      </c>
      <c r="P16" s="9"/>
    </row>
    <row r="17" spans="1:16">
      <c r="A17" s="12"/>
      <c r="B17" s="25">
        <v>335.14</v>
      </c>
      <c r="C17" s="20" t="s">
        <v>76</v>
      </c>
      <c r="D17" s="46">
        <v>1159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1159</v>
      </c>
      <c r="O17" s="47">
        <f t="shared" si="2"/>
        <v>0.38453881884538821</v>
      </c>
      <c r="P17" s="9"/>
    </row>
    <row r="18" spans="1:16">
      <c r="A18" s="12"/>
      <c r="B18" s="25">
        <v>335.18</v>
      </c>
      <c r="C18" s="20" t="s">
        <v>78</v>
      </c>
      <c r="D18" s="46">
        <v>433260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433260</v>
      </c>
      <c r="O18" s="47">
        <f t="shared" si="2"/>
        <v>143.74917053749169</v>
      </c>
      <c r="P18" s="9"/>
    </row>
    <row r="19" spans="1:16">
      <c r="A19" s="12"/>
      <c r="B19" s="25">
        <v>335.34</v>
      </c>
      <c r="C19" s="20" t="s">
        <v>50</v>
      </c>
      <c r="D19" s="46">
        <v>823440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823440</v>
      </c>
      <c r="O19" s="47">
        <f t="shared" si="2"/>
        <v>273.20504313205043</v>
      </c>
      <c r="P19" s="9"/>
    </row>
    <row r="20" spans="1:16">
      <c r="A20" s="12"/>
      <c r="B20" s="25">
        <v>335.39</v>
      </c>
      <c r="C20" s="20" t="s">
        <v>64</v>
      </c>
      <c r="D20" s="46">
        <v>338865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338865</v>
      </c>
      <c r="O20" s="47">
        <f t="shared" si="2"/>
        <v>112.43032514930326</v>
      </c>
      <c r="P20" s="9"/>
    </row>
    <row r="21" spans="1:16">
      <c r="A21" s="12"/>
      <c r="B21" s="25">
        <v>335.49</v>
      </c>
      <c r="C21" s="20" t="s">
        <v>23</v>
      </c>
      <c r="D21" s="46">
        <v>17015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17015</v>
      </c>
      <c r="O21" s="47">
        <f t="shared" si="2"/>
        <v>5.6453218314532183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SUM(D23:D25)</f>
        <v>75339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2710584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5" si="7">SUM(D22:M22)</f>
        <v>2785923</v>
      </c>
      <c r="O22" s="45">
        <f t="shared" si="2"/>
        <v>924.3274717982747</v>
      </c>
      <c r="P22" s="10"/>
    </row>
    <row r="23" spans="1:16">
      <c r="A23" s="12"/>
      <c r="B23" s="25">
        <v>341.9</v>
      </c>
      <c r="C23" s="20" t="s">
        <v>79</v>
      </c>
      <c r="D23" s="46">
        <v>75339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75339</v>
      </c>
      <c r="O23" s="47">
        <f t="shared" si="2"/>
        <v>24.996350364963504</v>
      </c>
      <c r="P23" s="9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1555099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1555099</v>
      </c>
      <c r="O24" s="47">
        <f t="shared" si="2"/>
        <v>515.95852687458523</v>
      </c>
      <c r="P24" s="9"/>
    </row>
    <row r="25" spans="1:16">
      <c r="A25" s="12"/>
      <c r="B25" s="25">
        <v>343.5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1155485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1155485</v>
      </c>
      <c r="O25" s="47">
        <f t="shared" si="2"/>
        <v>383.37259455872595</v>
      </c>
      <c r="P25" s="9"/>
    </row>
    <row r="26" spans="1:16" ht="15.75">
      <c r="A26" s="29" t="s">
        <v>31</v>
      </c>
      <c r="B26" s="30"/>
      <c r="C26" s="31"/>
      <c r="D26" s="32">
        <f t="shared" ref="D26:M26" si="8">SUM(D27:D27)</f>
        <v>883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883</v>
      </c>
      <c r="O26" s="45">
        <f t="shared" si="2"/>
        <v>0.29296615792966157</v>
      </c>
      <c r="P26" s="10"/>
    </row>
    <row r="27" spans="1:16">
      <c r="A27" s="13"/>
      <c r="B27" s="39">
        <v>351.1</v>
      </c>
      <c r="C27" s="21" t="s">
        <v>38</v>
      </c>
      <c r="D27" s="46">
        <v>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883</v>
      </c>
      <c r="O27" s="47">
        <f t="shared" si="2"/>
        <v>0.29296615792966157</v>
      </c>
      <c r="P27" s="9"/>
    </row>
    <row r="28" spans="1:16" ht="15.75">
      <c r="A28" s="29" t="s">
        <v>2</v>
      </c>
      <c r="B28" s="30"/>
      <c r="C28" s="31"/>
      <c r="D28" s="32">
        <f t="shared" ref="D28:M28" si="9">SUM(D29:D31)</f>
        <v>54457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43790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98247</v>
      </c>
      <c r="O28" s="45">
        <f t="shared" si="2"/>
        <v>32.596881220968811</v>
      </c>
      <c r="P28" s="10"/>
    </row>
    <row r="29" spans="1:16">
      <c r="A29" s="12"/>
      <c r="B29" s="25">
        <v>361.1</v>
      </c>
      <c r="C29" s="20" t="s">
        <v>39</v>
      </c>
      <c r="D29" s="46">
        <v>1509</v>
      </c>
      <c r="E29" s="46">
        <v>0</v>
      </c>
      <c r="F29" s="46">
        <v>0</v>
      </c>
      <c r="G29" s="46">
        <v>0</v>
      </c>
      <c r="H29" s="46">
        <v>0</v>
      </c>
      <c r="I29" s="46">
        <v>8919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10428</v>
      </c>
      <c r="O29" s="47">
        <f t="shared" si="2"/>
        <v>3.4598540145985401</v>
      </c>
      <c r="P29" s="9"/>
    </row>
    <row r="30" spans="1:16">
      <c r="A30" s="12"/>
      <c r="B30" s="25">
        <v>362</v>
      </c>
      <c r="C30" s="20" t="s">
        <v>40</v>
      </c>
      <c r="D30" s="46">
        <v>28416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28416</v>
      </c>
      <c r="O30" s="47">
        <f t="shared" si="2"/>
        <v>9.4280026542800268</v>
      </c>
      <c r="P30" s="9"/>
    </row>
    <row r="31" spans="1:16">
      <c r="A31" s="12"/>
      <c r="B31" s="25">
        <v>369.9</v>
      </c>
      <c r="C31" s="20" t="s">
        <v>41</v>
      </c>
      <c r="D31" s="46">
        <v>24532</v>
      </c>
      <c r="E31" s="46">
        <v>0</v>
      </c>
      <c r="F31" s="46">
        <v>0</v>
      </c>
      <c r="G31" s="46">
        <v>0</v>
      </c>
      <c r="H31" s="46">
        <v>0</v>
      </c>
      <c r="I31" s="46">
        <v>34871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59403</v>
      </c>
      <c r="O31" s="47">
        <f t="shared" si="2"/>
        <v>19.709024552090245</v>
      </c>
      <c r="P31" s="9"/>
    </row>
    <row r="32" spans="1:16" ht="15.75">
      <c r="A32" s="29" t="s">
        <v>32</v>
      </c>
      <c r="B32" s="30"/>
      <c r="C32" s="31"/>
      <c r="D32" s="32">
        <f t="shared" ref="D32:M32" si="10">SUM(D33:D34)</f>
        <v>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725572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725572</v>
      </c>
      <c r="O32" s="45">
        <f t="shared" si="2"/>
        <v>240.73390842733909</v>
      </c>
      <c r="P32" s="9"/>
    </row>
    <row r="33" spans="1:119">
      <c r="A33" s="12"/>
      <c r="B33" s="25">
        <v>381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336717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336717</v>
      </c>
      <c r="O33" s="47">
        <f t="shared" si="2"/>
        <v>111.71765096217651</v>
      </c>
      <c r="P33" s="9"/>
    </row>
    <row r="34" spans="1:119" ht="15.75" thickBot="1">
      <c r="A34" s="12"/>
      <c r="B34" s="25">
        <v>389.2</v>
      </c>
      <c r="C34" s="20" t="s">
        <v>90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388855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388855</v>
      </c>
      <c r="O34" s="47">
        <f t="shared" si="2"/>
        <v>129.01625746516257</v>
      </c>
      <c r="P34" s="9"/>
    </row>
    <row r="35" spans="1:119" ht="16.5" thickBot="1">
      <c r="A35" s="14" t="s">
        <v>36</v>
      </c>
      <c r="B35" s="23"/>
      <c r="C35" s="22"/>
      <c r="D35" s="15">
        <f t="shared" ref="D35:M35" si="11">SUM(D5,D9,D14,D22,D26,D28,D32)</f>
        <v>2930863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3818996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7"/>
        <v>6749859</v>
      </c>
      <c r="O35" s="38">
        <f t="shared" si="2"/>
        <v>2239.50199071002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91</v>
      </c>
      <c r="M37" s="48"/>
      <c r="N37" s="48"/>
      <c r="O37" s="43">
        <v>3014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852674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852674</v>
      </c>
      <c r="O5" s="33">
        <f t="shared" ref="O5:O31" si="2">(N5/O$33)</f>
        <v>319.71278590176229</v>
      </c>
      <c r="P5" s="6"/>
    </row>
    <row r="6" spans="1:133">
      <c r="A6" s="12"/>
      <c r="B6" s="25">
        <v>311</v>
      </c>
      <c r="C6" s="20" t="s">
        <v>1</v>
      </c>
      <c r="D6" s="46">
        <v>832672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832672</v>
      </c>
      <c r="O6" s="47">
        <f t="shared" si="2"/>
        <v>312.21297337832772</v>
      </c>
      <c r="P6" s="9"/>
    </row>
    <row r="7" spans="1:133">
      <c r="A7" s="12"/>
      <c r="B7" s="25">
        <v>312.10000000000002</v>
      </c>
      <c r="C7" s="20" t="s">
        <v>9</v>
      </c>
      <c r="D7" s="46">
        <v>20002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20002</v>
      </c>
      <c r="O7" s="47">
        <f t="shared" si="2"/>
        <v>7.4998125234345707</v>
      </c>
      <c r="P7" s="9"/>
    </row>
    <row r="8" spans="1:133" ht="15.75">
      <c r="A8" s="29" t="s">
        <v>10</v>
      </c>
      <c r="B8" s="30"/>
      <c r="C8" s="31"/>
      <c r="D8" s="32">
        <f t="shared" ref="D8:M8" si="3">SUM(D9:D12)</f>
        <v>110108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112760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222868</v>
      </c>
      <c r="O8" s="45">
        <f t="shared" si="2"/>
        <v>83.565054368203974</v>
      </c>
      <c r="P8" s="10"/>
    </row>
    <row r="9" spans="1:133">
      <c r="A9" s="12"/>
      <c r="B9" s="25">
        <v>323.10000000000002</v>
      </c>
      <c r="C9" s="20" t="s">
        <v>11</v>
      </c>
      <c r="D9" s="46">
        <v>87076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87076</v>
      </c>
      <c r="O9" s="47">
        <f t="shared" si="2"/>
        <v>32.649418822647171</v>
      </c>
      <c r="P9" s="9"/>
    </row>
    <row r="10" spans="1:133">
      <c r="A10" s="12"/>
      <c r="B10" s="25">
        <v>323.2</v>
      </c>
      <c r="C10" s="20" t="s">
        <v>12</v>
      </c>
      <c r="D10" s="46">
        <v>16598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16598</v>
      </c>
      <c r="O10" s="47">
        <f t="shared" si="2"/>
        <v>6.2234720659917508</v>
      </c>
      <c r="P10" s="9"/>
    </row>
    <row r="11" spans="1:133">
      <c r="A11" s="12"/>
      <c r="B11" s="25">
        <v>323.7</v>
      </c>
      <c r="C11" s="20" t="s">
        <v>13</v>
      </c>
      <c r="D11" s="46">
        <v>2234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2234</v>
      </c>
      <c r="O11" s="47">
        <f t="shared" si="2"/>
        <v>0.83764529433820767</v>
      </c>
      <c r="P11" s="9"/>
    </row>
    <row r="12" spans="1:133">
      <c r="A12" s="12"/>
      <c r="B12" s="25">
        <v>324.70999999999998</v>
      </c>
      <c r="C12" s="20" t="s">
        <v>15</v>
      </c>
      <c r="D12" s="46">
        <v>4200</v>
      </c>
      <c r="E12" s="46">
        <v>0</v>
      </c>
      <c r="F12" s="46">
        <v>0</v>
      </c>
      <c r="G12" s="46">
        <v>0</v>
      </c>
      <c r="H12" s="46">
        <v>0</v>
      </c>
      <c r="I12" s="46">
        <v>112760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116960</v>
      </c>
      <c r="O12" s="47">
        <f t="shared" si="2"/>
        <v>43.854518185226844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SUM(D14:D19)</f>
        <v>1504376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1504376</v>
      </c>
      <c r="O13" s="45">
        <f t="shared" si="2"/>
        <v>564.07049118860141</v>
      </c>
      <c r="P13" s="10"/>
    </row>
    <row r="14" spans="1:133">
      <c r="A14" s="12"/>
      <c r="B14" s="25">
        <v>335.12</v>
      </c>
      <c r="C14" s="20" t="s">
        <v>75</v>
      </c>
      <c r="D14" s="46">
        <v>88137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88137</v>
      </c>
      <c r="O14" s="47">
        <f t="shared" si="2"/>
        <v>33.047244094488192</v>
      </c>
      <c r="P14" s="9"/>
    </row>
    <row r="15" spans="1:133">
      <c r="A15" s="12"/>
      <c r="B15" s="25">
        <v>335.14</v>
      </c>
      <c r="C15" s="20" t="s">
        <v>76</v>
      </c>
      <c r="D15" s="46">
        <v>1042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1042</v>
      </c>
      <c r="O15" s="47">
        <f t="shared" si="2"/>
        <v>0.39070116235470564</v>
      </c>
      <c r="P15" s="9"/>
    </row>
    <row r="16" spans="1:133">
      <c r="A16" s="12"/>
      <c r="B16" s="25">
        <v>335.18</v>
      </c>
      <c r="C16" s="20" t="s">
        <v>78</v>
      </c>
      <c r="D16" s="46">
        <v>379890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379890</v>
      </c>
      <c r="O16" s="47">
        <f t="shared" si="2"/>
        <v>142.44094488188978</v>
      </c>
      <c r="P16" s="9"/>
    </row>
    <row r="17" spans="1:119">
      <c r="A17" s="12"/>
      <c r="B17" s="25">
        <v>335.34</v>
      </c>
      <c r="C17" s="20" t="s">
        <v>50</v>
      </c>
      <c r="D17" s="46">
        <v>697660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697660</v>
      </c>
      <c r="O17" s="47">
        <f t="shared" si="2"/>
        <v>261.58980127484062</v>
      </c>
      <c r="P17" s="9"/>
    </row>
    <row r="18" spans="1:119">
      <c r="A18" s="12"/>
      <c r="B18" s="25">
        <v>335.39</v>
      </c>
      <c r="C18" s="20" t="s">
        <v>64</v>
      </c>
      <c r="D18" s="46">
        <v>318123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318123</v>
      </c>
      <c r="O18" s="47">
        <f t="shared" si="2"/>
        <v>119.28121484814397</v>
      </c>
      <c r="P18" s="9"/>
    </row>
    <row r="19" spans="1:119">
      <c r="A19" s="12"/>
      <c r="B19" s="25">
        <v>335.49</v>
      </c>
      <c r="C19" s="20" t="s">
        <v>23</v>
      </c>
      <c r="D19" s="46">
        <v>19524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19524</v>
      </c>
      <c r="O19" s="47">
        <f t="shared" si="2"/>
        <v>7.3205849268841394</v>
      </c>
      <c r="P19" s="9"/>
    </row>
    <row r="20" spans="1:119" ht="15.75">
      <c r="A20" s="29" t="s">
        <v>30</v>
      </c>
      <c r="B20" s="30"/>
      <c r="C20" s="31"/>
      <c r="D20" s="32">
        <f t="shared" ref="D20:M20" si="6">SUM(D21:D23)</f>
        <v>93310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1982851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ref="N20:N31" si="7">SUM(D20:M20)</f>
        <v>2076161</v>
      </c>
      <c r="O20" s="45">
        <f t="shared" si="2"/>
        <v>778.46306711661043</v>
      </c>
      <c r="P20" s="10"/>
    </row>
    <row r="21" spans="1:119">
      <c r="A21" s="12"/>
      <c r="B21" s="25">
        <v>341.9</v>
      </c>
      <c r="C21" s="20" t="s">
        <v>79</v>
      </c>
      <c r="D21" s="46">
        <v>93310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93310</v>
      </c>
      <c r="O21" s="47">
        <f t="shared" si="2"/>
        <v>34.98687664041995</v>
      </c>
      <c r="P21" s="9"/>
    </row>
    <row r="22" spans="1:119">
      <c r="A22" s="12"/>
      <c r="B22" s="25">
        <v>343.3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1344219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1344219</v>
      </c>
      <c r="O22" s="47">
        <f t="shared" si="2"/>
        <v>504.01912260967379</v>
      </c>
      <c r="P22" s="9"/>
    </row>
    <row r="23" spans="1:119">
      <c r="A23" s="12"/>
      <c r="B23" s="25">
        <v>343.5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638632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638632</v>
      </c>
      <c r="O23" s="47">
        <f t="shared" si="2"/>
        <v>239.4570678665167</v>
      </c>
      <c r="P23" s="9"/>
    </row>
    <row r="24" spans="1:119" ht="15.75">
      <c r="A24" s="29" t="s">
        <v>31</v>
      </c>
      <c r="B24" s="30"/>
      <c r="C24" s="31"/>
      <c r="D24" s="32">
        <f t="shared" ref="D24:M24" si="8">SUM(D25:D25)</f>
        <v>448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448</v>
      </c>
      <c r="O24" s="45">
        <f t="shared" si="2"/>
        <v>0.16797900262467191</v>
      </c>
      <c r="P24" s="10"/>
    </row>
    <row r="25" spans="1:119">
      <c r="A25" s="13"/>
      <c r="B25" s="39">
        <v>351.1</v>
      </c>
      <c r="C25" s="21" t="s">
        <v>38</v>
      </c>
      <c r="D25" s="46">
        <v>448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448</v>
      </c>
      <c r="O25" s="47">
        <f t="shared" si="2"/>
        <v>0.16797900262467191</v>
      </c>
      <c r="P25" s="9"/>
    </row>
    <row r="26" spans="1:119" ht="15.75">
      <c r="A26" s="29" t="s">
        <v>2</v>
      </c>
      <c r="B26" s="30"/>
      <c r="C26" s="31"/>
      <c r="D26" s="32">
        <f t="shared" ref="D26:M26" si="9">SUM(D27:D30)</f>
        <v>350462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856517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7"/>
        <v>1206979</v>
      </c>
      <c r="O26" s="45">
        <f t="shared" si="2"/>
        <v>452.56055493063366</v>
      </c>
      <c r="P26" s="10"/>
    </row>
    <row r="27" spans="1:119">
      <c r="A27" s="12"/>
      <c r="B27" s="25">
        <v>361.1</v>
      </c>
      <c r="C27" s="20" t="s">
        <v>39</v>
      </c>
      <c r="D27" s="46">
        <v>1467</v>
      </c>
      <c r="E27" s="46">
        <v>0</v>
      </c>
      <c r="F27" s="46">
        <v>0</v>
      </c>
      <c r="G27" s="46">
        <v>0</v>
      </c>
      <c r="H27" s="46">
        <v>0</v>
      </c>
      <c r="I27" s="46">
        <v>3136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4603</v>
      </c>
      <c r="O27" s="47">
        <f t="shared" si="2"/>
        <v>1.7259092613423321</v>
      </c>
      <c r="P27" s="9"/>
    </row>
    <row r="28" spans="1:119">
      <c r="A28" s="12"/>
      <c r="B28" s="25">
        <v>362</v>
      </c>
      <c r="C28" s="20" t="s">
        <v>40</v>
      </c>
      <c r="D28" s="46">
        <v>33975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33975</v>
      </c>
      <c r="O28" s="47">
        <f t="shared" si="2"/>
        <v>12.739032620922385</v>
      </c>
      <c r="P28" s="9"/>
    </row>
    <row r="29" spans="1:119">
      <c r="A29" s="12"/>
      <c r="B29" s="25">
        <v>364</v>
      </c>
      <c r="C29" s="20" t="s">
        <v>83</v>
      </c>
      <c r="D29" s="46">
        <v>255000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255000</v>
      </c>
      <c r="O29" s="47">
        <f t="shared" si="2"/>
        <v>95.613048368953883</v>
      </c>
      <c r="P29" s="9"/>
    </row>
    <row r="30" spans="1:119" ht="15.75" thickBot="1">
      <c r="A30" s="12"/>
      <c r="B30" s="25">
        <v>369.9</v>
      </c>
      <c r="C30" s="20" t="s">
        <v>41</v>
      </c>
      <c r="D30" s="46">
        <v>60020</v>
      </c>
      <c r="E30" s="46">
        <v>0</v>
      </c>
      <c r="F30" s="46">
        <v>0</v>
      </c>
      <c r="G30" s="46">
        <v>0</v>
      </c>
      <c r="H30" s="46">
        <v>0</v>
      </c>
      <c r="I30" s="46">
        <v>853381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913401</v>
      </c>
      <c r="O30" s="47">
        <f t="shared" si="2"/>
        <v>342.48256467941508</v>
      </c>
      <c r="P30" s="9"/>
    </row>
    <row r="31" spans="1:119" ht="16.5" thickBot="1">
      <c r="A31" s="14" t="s">
        <v>36</v>
      </c>
      <c r="B31" s="23"/>
      <c r="C31" s="22"/>
      <c r="D31" s="15">
        <f>SUM(D5,D8,D13,D20,D24,D26)</f>
        <v>2911378</v>
      </c>
      <c r="E31" s="15">
        <f t="shared" ref="E31:M31" si="10">SUM(E5,E8,E13,E20,E24,E26)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2952128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7"/>
        <v>5863506</v>
      </c>
      <c r="O31" s="38">
        <f t="shared" si="2"/>
        <v>2198.5399325084363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86</v>
      </c>
      <c r="M33" s="48"/>
      <c r="N33" s="48"/>
      <c r="O33" s="43">
        <v>2667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44</v>
      </c>
      <c r="F4" s="34" t="s">
        <v>45</v>
      </c>
      <c r="G4" s="34" t="s">
        <v>46</v>
      </c>
      <c r="H4" s="34" t="s">
        <v>4</v>
      </c>
      <c r="I4" s="34" t="s">
        <v>5</v>
      </c>
      <c r="J4" s="35" t="s">
        <v>47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802018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802018</v>
      </c>
      <c r="O5" s="33">
        <f t="shared" ref="O5:O35" si="2">(N5/O$37)</f>
        <v>322.35450160771705</v>
      </c>
      <c r="P5" s="6"/>
    </row>
    <row r="6" spans="1:133">
      <c r="A6" s="12"/>
      <c r="B6" s="25">
        <v>311</v>
      </c>
      <c r="C6" s="20" t="s">
        <v>1</v>
      </c>
      <c r="D6" s="46">
        <v>783695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783695</v>
      </c>
      <c r="O6" s="47">
        <f t="shared" si="2"/>
        <v>314.98995176848877</v>
      </c>
      <c r="P6" s="9"/>
    </row>
    <row r="7" spans="1:133">
      <c r="A7" s="12"/>
      <c r="B7" s="25">
        <v>312.10000000000002</v>
      </c>
      <c r="C7" s="20" t="s">
        <v>9</v>
      </c>
      <c r="D7" s="46">
        <v>18323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18323</v>
      </c>
      <c r="O7" s="47">
        <f t="shared" si="2"/>
        <v>7.364549839228296</v>
      </c>
      <c r="P7" s="9"/>
    </row>
    <row r="8" spans="1:133" ht="15.75">
      <c r="A8" s="29" t="s">
        <v>10</v>
      </c>
      <c r="B8" s="30"/>
      <c r="C8" s="31"/>
      <c r="D8" s="32">
        <f t="shared" ref="D8:M8" si="3">SUM(D9:D13)</f>
        <v>136999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72950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209949</v>
      </c>
      <c r="O8" s="45">
        <f t="shared" si="2"/>
        <v>84.3846463022508</v>
      </c>
      <c r="P8" s="10"/>
    </row>
    <row r="9" spans="1:133">
      <c r="A9" s="12"/>
      <c r="B9" s="25">
        <v>323.10000000000002</v>
      </c>
      <c r="C9" s="20" t="s">
        <v>11</v>
      </c>
      <c r="D9" s="46">
        <v>94814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94814</v>
      </c>
      <c r="O9" s="47">
        <f t="shared" si="2"/>
        <v>38.108520900321544</v>
      </c>
      <c r="P9" s="9"/>
    </row>
    <row r="10" spans="1:133">
      <c r="A10" s="12"/>
      <c r="B10" s="25">
        <v>323.2</v>
      </c>
      <c r="C10" s="20" t="s">
        <v>12</v>
      </c>
      <c r="D10" s="46">
        <v>20916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20916</v>
      </c>
      <c r="O10" s="47">
        <f t="shared" si="2"/>
        <v>8.4067524115755621</v>
      </c>
      <c r="P10" s="9"/>
    </row>
    <row r="11" spans="1:133">
      <c r="A11" s="12"/>
      <c r="B11" s="25">
        <v>323.7</v>
      </c>
      <c r="C11" s="20" t="s">
        <v>13</v>
      </c>
      <c r="D11" s="46">
        <v>3669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3669</v>
      </c>
      <c r="O11" s="47">
        <f t="shared" si="2"/>
        <v>1.4746784565916398</v>
      </c>
      <c r="P11" s="9"/>
    </row>
    <row r="12" spans="1:133">
      <c r="A12" s="12"/>
      <c r="B12" s="25">
        <v>324.11</v>
      </c>
      <c r="C12" s="20" t="s">
        <v>82</v>
      </c>
      <c r="D12" s="46">
        <v>17600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17600</v>
      </c>
      <c r="O12" s="47">
        <f t="shared" si="2"/>
        <v>7.07395498392283</v>
      </c>
      <c r="P12" s="9"/>
    </row>
    <row r="13" spans="1:133">
      <c r="A13" s="12"/>
      <c r="B13" s="25">
        <v>324.70999999999998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72950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72950</v>
      </c>
      <c r="O13" s="47">
        <f t="shared" si="2"/>
        <v>29.320739549839228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SUM(D15:D23)</f>
        <v>1371503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1371503</v>
      </c>
      <c r="O14" s="45">
        <f t="shared" si="2"/>
        <v>551.24718649517683</v>
      </c>
      <c r="P14" s="10"/>
    </row>
    <row r="15" spans="1:133">
      <c r="A15" s="12"/>
      <c r="B15" s="25">
        <v>331.2</v>
      </c>
      <c r="C15" s="20" t="s">
        <v>16</v>
      </c>
      <c r="D15" s="46">
        <v>3000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3000</v>
      </c>
      <c r="O15" s="47">
        <f t="shared" si="2"/>
        <v>1.2057877813504823</v>
      </c>
      <c r="P15" s="9"/>
    </row>
    <row r="16" spans="1:133">
      <c r="A16" s="12"/>
      <c r="B16" s="25">
        <v>335.12</v>
      </c>
      <c r="C16" s="20" t="s">
        <v>75</v>
      </c>
      <c r="D16" s="46">
        <v>81721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81721</v>
      </c>
      <c r="O16" s="47">
        <f t="shared" si="2"/>
        <v>32.846061093247592</v>
      </c>
      <c r="P16" s="9"/>
    </row>
    <row r="17" spans="1:16">
      <c r="A17" s="12"/>
      <c r="B17" s="25">
        <v>335.14</v>
      </c>
      <c r="C17" s="20" t="s">
        <v>76</v>
      </c>
      <c r="D17" s="46">
        <v>1168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1168</v>
      </c>
      <c r="O17" s="47">
        <f t="shared" si="2"/>
        <v>0.46945337620578781</v>
      </c>
      <c r="P17" s="9"/>
    </row>
    <row r="18" spans="1:16">
      <c r="A18" s="12"/>
      <c r="B18" s="25">
        <v>335.15</v>
      </c>
      <c r="C18" s="20" t="s">
        <v>77</v>
      </c>
      <c r="D18" s="46">
        <v>6310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6310</v>
      </c>
      <c r="O18" s="47">
        <f t="shared" si="2"/>
        <v>2.5361736334405145</v>
      </c>
      <c r="P18" s="9"/>
    </row>
    <row r="19" spans="1:16">
      <c r="A19" s="12"/>
      <c r="B19" s="25">
        <v>335.18</v>
      </c>
      <c r="C19" s="20" t="s">
        <v>78</v>
      </c>
      <c r="D19" s="46">
        <v>339745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339745</v>
      </c>
      <c r="O19" s="47">
        <f t="shared" si="2"/>
        <v>136.55345659163987</v>
      </c>
      <c r="P19" s="9"/>
    </row>
    <row r="20" spans="1:16">
      <c r="A20" s="12"/>
      <c r="B20" s="25">
        <v>335.34</v>
      </c>
      <c r="C20" s="20" t="s">
        <v>50</v>
      </c>
      <c r="D20" s="46">
        <v>640847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640847</v>
      </c>
      <c r="O20" s="47">
        <f t="shared" si="2"/>
        <v>257.57516077170419</v>
      </c>
      <c r="P20" s="9"/>
    </row>
    <row r="21" spans="1:16">
      <c r="A21" s="12"/>
      <c r="B21" s="25">
        <v>335.39</v>
      </c>
      <c r="C21" s="20" t="s">
        <v>64</v>
      </c>
      <c r="D21" s="46">
        <v>258882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258882</v>
      </c>
      <c r="O21" s="47">
        <f t="shared" si="2"/>
        <v>104.05225080385853</v>
      </c>
      <c r="P21" s="9"/>
    </row>
    <row r="22" spans="1:16">
      <c r="A22" s="12"/>
      <c r="B22" s="25">
        <v>335.49</v>
      </c>
      <c r="C22" s="20" t="s">
        <v>23</v>
      </c>
      <c r="D22" s="46">
        <v>38689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38689</v>
      </c>
      <c r="O22" s="47">
        <f t="shared" si="2"/>
        <v>15.55024115755627</v>
      </c>
      <c r="P22" s="9"/>
    </row>
    <row r="23" spans="1:16">
      <c r="A23" s="12"/>
      <c r="B23" s="25">
        <v>338</v>
      </c>
      <c r="C23" s="20" t="s">
        <v>25</v>
      </c>
      <c r="D23" s="46">
        <v>1141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5" si="6">SUM(D23:M23)</f>
        <v>1141</v>
      </c>
      <c r="O23" s="47">
        <f t="shared" si="2"/>
        <v>0.45860128617363344</v>
      </c>
      <c r="P23" s="9"/>
    </row>
    <row r="24" spans="1:16" ht="15.75">
      <c r="A24" s="29" t="s">
        <v>30</v>
      </c>
      <c r="B24" s="30"/>
      <c r="C24" s="31"/>
      <c r="D24" s="32">
        <f t="shared" ref="D24:M24" si="7">SUM(D25:D27)</f>
        <v>18661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1896432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6"/>
        <v>1915093</v>
      </c>
      <c r="O24" s="45">
        <f t="shared" si="2"/>
        <v>769.73191318327974</v>
      </c>
      <c r="P24" s="10"/>
    </row>
    <row r="25" spans="1:16">
      <c r="A25" s="12"/>
      <c r="B25" s="25">
        <v>341.9</v>
      </c>
      <c r="C25" s="20" t="s">
        <v>79</v>
      </c>
      <c r="D25" s="46">
        <v>18661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18661</v>
      </c>
      <c r="O25" s="47">
        <f t="shared" si="2"/>
        <v>7.50040192926045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1286471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1286471</v>
      </c>
      <c r="O26" s="47">
        <f t="shared" si="2"/>
        <v>517.07033762057881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609961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609961</v>
      </c>
      <c r="O27" s="47">
        <f t="shared" si="2"/>
        <v>245.16117363344051</v>
      </c>
      <c r="P27" s="9"/>
    </row>
    <row r="28" spans="1:16" ht="15.75">
      <c r="A28" s="29" t="s">
        <v>31</v>
      </c>
      <c r="B28" s="30"/>
      <c r="C28" s="31"/>
      <c r="D28" s="32">
        <f t="shared" ref="D28:M28" si="8">SUM(D29:D29)</f>
        <v>867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867</v>
      </c>
      <c r="O28" s="45">
        <f t="shared" si="2"/>
        <v>0.34847266881028938</v>
      </c>
      <c r="P28" s="10"/>
    </row>
    <row r="29" spans="1:16">
      <c r="A29" s="13"/>
      <c r="B29" s="39">
        <v>351.1</v>
      </c>
      <c r="C29" s="21" t="s">
        <v>38</v>
      </c>
      <c r="D29" s="46">
        <v>867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867</v>
      </c>
      <c r="O29" s="47">
        <f t="shared" si="2"/>
        <v>0.34847266881028938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SUM(D31:D34)</f>
        <v>47006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15245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62251</v>
      </c>
      <c r="O30" s="45">
        <f t="shared" si="2"/>
        <v>25.02049839228296</v>
      </c>
      <c r="P30" s="10"/>
    </row>
    <row r="31" spans="1:16">
      <c r="A31" s="12"/>
      <c r="B31" s="25">
        <v>361.1</v>
      </c>
      <c r="C31" s="20" t="s">
        <v>39</v>
      </c>
      <c r="D31" s="46">
        <v>1802</v>
      </c>
      <c r="E31" s="46">
        <v>0</v>
      </c>
      <c r="F31" s="46">
        <v>0</v>
      </c>
      <c r="G31" s="46">
        <v>0</v>
      </c>
      <c r="H31" s="46">
        <v>0</v>
      </c>
      <c r="I31" s="46">
        <v>6097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7899</v>
      </c>
      <c r="O31" s="47">
        <f t="shared" si="2"/>
        <v>3.17483922829582</v>
      </c>
      <c r="P31" s="9"/>
    </row>
    <row r="32" spans="1:16">
      <c r="A32" s="12"/>
      <c r="B32" s="25">
        <v>362</v>
      </c>
      <c r="C32" s="20" t="s">
        <v>40</v>
      </c>
      <c r="D32" s="46">
        <v>28297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28297</v>
      </c>
      <c r="O32" s="47">
        <f t="shared" si="2"/>
        <v>11.3733922829582</v>
      </c>
      <c r="P32" s="9"/>
    </row>
    <row r="33" spans="1:119">
      <c r="A33" s="12"/>
      <c r="B33" s="25">
        <v>364</v>
      </c>
      <c r="C33" s="20" t="s">
        <v>83</v>
      </c>
      <c r="D33" s="46">
        <v>300</v>
      </c>
      <c r="E33" s="46">
        <v>0</v>
      </c>
      <c r="F33" s="46">
        <v>0</v>
      </c>
      <c r="G33" s="46">
        <v>0</v>
      </c>
      <c r="H33" s="46">
        <v>0</v>
      </c>
      <c r="I33" s="46">
        <v>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800</v>
      </c>
      <c r="O33" s="47">
        <f t="shared" si="2"/>
        <v>0.32154340836012862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16607</v>
      </c>
      <c r="E34" s="46">
        <v>0</v>
      </c>
      <c r="F34" s="46">
        <v>0</v>
      </c>
      <c r="G34" s="46">
        <v>0</v>
      </c>
      <c r="H34" s="46">
        <v>0</v>
      </c>
      <c r="I34" s="46">
        <v>8648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25255</v>
      </c>
      <c r="O34" s="47">
        <f t="shared" si="2"/>
        <v>10.15072347266881</v>
      </c>
      <c r="P34" s="9"/>
    </row>
    <row r="35" spans="1:119" ht="16.5" thickBot="1">
      <c r="A35" s="14" t="s">
        <v>36</v>
      </c>
      <c r="B35" s="23"/>
      <c r="C35" s="22"/>
      <c r="D35" s="15">
        <f>SUM(D5,D8,D14,D24,D28,D30)</f>
        <v>2377054</v>
      </c>
      <c r="E35" s="15">
        <f t="shared" ref="E35:M35" si="10">SUM(E5,E8,E14,E24,E28,E30)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1984627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6"/>
        <v>4361681</v>
      </c>
      <c r="O35" s="38">
        <f t="shared" si="2"/>
        <v>1753.0872186495176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84</v>
      </c>
      <c r="M37" s="48"/>
      <c r="N37" s="48"/>
      <c r="O37" s="43">
        <v>2488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2023-07-14T20:56:11Z</cp:lastPrinted>
  <dcterms:created xsi:type="dcterms:W3CDTF">2000-08-31T21:26:31Z</dcterms:created>
  <dcterms:modified xsi:type="dcterms:W3CDTF">2023-07-14T20:56:13Z</dcterms:modified>
</cp:coreProperties>
</file>