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'2008'!$A$1:$O$36</definedName>
    <definedName name="_xlnm.Print_Area" localSheetId="13">'2009'!$A$1:$O$34</definedName>
    <definedName name="_xlnm.Print_Area" localSheetId="12">'2010'!$A$1:$O$34</definedName>
    <definedName name="_xlnm.Print_Area" localSheetId="11">'2011'!$A$1:$O$34</definedName>
    <definedName name="_xlnm.Print_Area" localSheetId="10">'2012'!$A$1:$O$34</definedName>
    <definedName name="_xlnm.Print_Area" localSheetId="9">'2013'!$A$1:$O$33</definedName>
    <definedName name="_xlnm.Print_Area" localSheetId="8">'2014'!$A$1:$O$33</definedName>
    <definedName name="_xlnm.Print_Area" localSheetId="7">'2015'!$A$1:$O$35</definedName>
    <definedName name="_xlnm.Print_Area" localSheetId="6">'2016'!$A$1:$O$34</definedName>
    <definedName name="_xlnm.Print_Area" localSheetId="5">'2017'!$A$1:$O$35</definedName>
    <definedName name="_xlnm.Print_Area" localSheetId="4">'2018'!$A$1:$O$34</definedName>
    <definedName name="_xlnm.Print_Area" localSheetId="3">'2019'!$A$1:$O$36</definedName>
    <definedName name="_xlnm.Print_Area" localSheetId="2">'2020'!$A$1:$O$34</definedName>
    <definedName name="_xlnm.Print_Area" localSheetId="1">'2021'!$A$1:$P$34</definedName>
    <definedName name="_xlnm.Print_Area" localSheetId="0">'2022'!$A$1:$P$36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2" i="47" l="1"/>
  <c r="F32" i="47"/>
  <c r="G32" i="47"/>
  <c r="H32" i="47"/>
  <c r="I32" i="47"/>
  <c r="J32" i="47"/>
  <c r="K32" i="47"/>
  <c r="L32" i="47"/>
  <c r="M32" i="47"/>
  <c r="N32" i="47"/>
  <c r="D32" i="47"/>
  <c r="O31" i="47" l="1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 s="1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0" i="47" l="1"/>
  <c r="P30" i="47" s="1"/>
  <c r="O26" i="47"/>
  <c r="P26" i="47" s="1"/>
  <c r="O22" i="47"/>
  <c r="P22" i="47" s="1"/>
  <c r="O14" i="47"/>
  <c r="P14" i="47" s="1"/>
  <c r="O11" i="47"/>
  <c r="P11" i="47" s="1"/>
  <c r="O5" i="47"/>
  <c r="P5" i="47" s="1"/>
  <c r="E30" i="46"/>
  <c r="F30" i="46"/>
  <c r="O29" i="46"/>
  <c r="P29" i="46" s="1"/>
  <c r="N28" i="46"/>
  <c r="M28" i="46"/>
  <c r="L28" i="46"/>
  <c r="K28" i="46"/>
  <c r="J28" i="46"/>
  <c r="I28" i="46"/>
  <c r="H28" i="46"/>
  <c r="G28" i="46"/>
  <c r="F28" i="46"/>
  <c r="E28" i="46"/>
  <c r="D28" i="46"/>
  <c r="O28" i="46" s="1"/>
  <c r="P28" i="46" s="1"/>
  <c r="O27" i="46"/>
  <c r="P27" i="46" s="1"/>
  <c r="O26" i="46"/>
  <c r="P26" i="46" s="1"/>
  <c r="O25" i="46"/>
  <c r="P25" i="46" s="1"/>
  <c r="N24" i="46"/>
  <c r="M24" i="46"/>
  <c r="L24" i="46"/>
  <c r="K24" i="46"/>
  <c r="J24" i="46"/>
  <c r="I24" i="46"/>
  <c r="H24" i="46"/>
  <c r="G24" i="46"/>
  <c r="F24" i="46"/>
  <c r="E24" i="46"/>
  <c r="D24" i="46"/>
  <c r="O23" i="46"/>
  <c r="P23" i="46"/>
  <c r="O22" i="46"/>
  <c r="P22" i="46"/>
  <c r="O21" i="46"/>
  <c r="P21" i="46"/>
  <c r="N20" i="46"/>
  <c r="O20" i="46" s="1"/>
  <c r="P20" i="46" s="1"/>
  <c r="M20" i="46"/>
  <c r="L20" i="46"/>
  <c r="K20" i="46"/>
  <c r="J20" i="46"/>
  <c r="I20" i="46"/>
  <c r="H20" i="46"/>
  <c r="G20" i="46"/>
  <c r="F20" i="46"/>
  <c r="E20" i="46"/>
  <c r="D20" i="46"/>
  <c r="O19" i="46"/>
  <c r="P19" i="46"/>
  <c r="O18" i="46"/>
  <c r="P18" i="46" s="1"/>
  <c r="O17" i="46"/>
  <c r="P17" i="46" s="1"/>
  <c r="O16" i="46"/>
  <c r="P16" i="46"/>
  <c r="O15" i="46"/>
  <c r="P15" i="46" s="1"/>
  <c r="N14" i="46"/>
  <c r="M14" i="46"/>
  <c r="L14" i="46"/>
  <c r="K14" i="46"/>
  <c r="O14" i="46" s="1"/>
  <c r="P14" i="46" s="1"/>
  <c r="J14" i="46"/>
  <c r="I14" i="46"/>
  <c r="H14" i="46"/>
  <c r="G14" i="46"/>
  <c r="F14" i="46"/>
  <c r="E14" i="46"/>
  <c r="D14" i="46"/>
  <c r="O13" i="46"/>
  <c r="P13" i="46"/>
  <c r="O12" i="46"/>
  <c r="P12" i="46"/>
  <c r="N11" i="46"/>
  <c r="O11" i="46" s="1"/>
  <c r="P11" i="46" s="1"/>
  <c r="M11" i="46"/>
  <c r="L11" i="46"/>
  <c r="K11" i="46"/>
  <c r="J11" i="46"/>
  <c r="I11" i="46"/>
  <c r="H11" i="46"/>
  <c r="G11" i="46"/>
  <c r="F11" i="46"/>
  <c r="E11" i="46"/>
  <c r="D11" i="46"/>
  <c r="O10" i="46"/>
  <c r="P10" i="46"/>
  <c r="O9" i="46"/>
  <c r="P9" i="46" s="1"/>
  <c r="O8" i="46"/>
  <c r="P8" i="46" s="1"/>
  <c r="O7" i="46"/>
  <c r="P7" i="46"/>
  <c r="O6" i="46"/>
  <c r="P6" i="46" s="1"/>
  <c r="N5" i="46"/>
  <c r="N30" i="46" s="1"/>
  <c r="M5" i="46"/>
  <c r="M30" i="46" s="1"/>
  <c r="L5" i="46"/>
  <c r="L30" i="46" s="1"/>
  <c r="K5" i="46"/>
  <c r="O5" i="46" s="1"/>
  <c r="P5" i="46" s="1"/>
  <c r="J5" i="46"/>
  <c r="J30" i="46" s="1"/>
  <c r="I5" i="46"/>
  <c r="I30" i="46" s="1"/>
  <c r="H5" i="46"/>
  <c r="H30" i="46" s="1"/>
  <c r="G5" i="46"/>
  <c r="G30" i="46" s="1"/>
  <c r="F5" i="46"/>
  <c r="E5" i="46"/>
  <c r="D5" i="46"/>
  <c r="I30" i="45"/>
  <c r="N29" i="45"/>
  <c r="O29" i="45"/>
  <c r="M28" i="45"/>
  <c r="L28" i="45"/>
  <c r="K28" i="45"/>
  <c r="J28" i="45"/>
  <c r="I28" i="45"/>
  <c r="N28" i="45" s="1"/>
  <c r="O28" i="45" s="1"/>
  <c r="H28" i="45"/>
  <c r="H30" i="45" s="1"/>
  <c r="G28" i="45"/>
  <c r="F28" i="45"/>
  <c r="E28" i="45"/>
  <c r="D28" i="45"/>
  <c r="N27" i="45"/>
  <c r="O27" i="45"/>
  <c r="N26" i="45"/>
  <c r="O26" i="45" s="1"/>
  <c r="N25" i="45"/>
  <c r="O25" i="45"/>
  <c r="M24" i="45"/>
  <c r="N24" i="45" s="1"/>
  <c r="O24" i="45" s="1"/>
  <c r="L24" i="45"/>
  <c r="K24" i="45"/>
  <c r="J24" i="45"/>
  <c r="I24" i="45"/>
  <c r="H24" i="45"/>
  <c r="G24" i="45"/>
  <c r="F24" i="45"/>
  <c r="E24" i="45"/>
  <c r="D24" i="45"/>
  <c r="N23" i="45"/>
  <c r="O23" i="45"/>
  <c r="N22" i="45"/>
  <c r="O22" i="45" s="1"/>
  <c r="N21" i="45"/>
  <c r="O21" i="45" s="1"/>
  <c r="M20" i="45"/>
  <c r="L20" i="45"/>
  <c r="K20" i="45"/>
  <c r="J20" i="45"/>
  <c r="I20" i="45"/>
  <c r="H20" i="45"/>
  <c r="G20" i="45"/>
  <c r="F20" i="45"/>
  <c r="E20" i="45"/>
  <c r="D20" i="45"/>
  <c r="N19" i="45"/>
  <c r="O19" i="45" s="1"/>
  <c r="N18" i="45"/>
  <c r="O18" i="45" s="1"/>
  <c r="N17" i="45"/>
  <c r="O17" i="45"/>
  <c r="N16" i="45"/>
  <c r="O16" i="45" s="1"/>
  <c r="N15" i="45"/>
  <c r="O15" i="45"/>
  <c r="M14" i="45"/>
  <c r="N14" i="45" s="1"/>
  <c r="O14" i="45" s="1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 s="1"/>
  <c r="M11" i="45"/>
  <c r="L11" i="45"/>
  <c r="K11" i="45"/>
  <c r="J11" i="45"/>
  <c r="I11" i="45"/>
  <c r="H11" i="45"/>
  <c r="G11" i="45"/>
  <c r="F11" i="45"/>
  <c r="E11" i="45"/>
  <c r="D11" i="45"/>
  <c r="N10" i="45"/>
  <c r="O10" i="45" s="1"/>
  <c r="N9" i="45"/>
  <c r="O9" i="45" s="1"/>
  <c r="N8" i="45"/>
  <c r="O8" i="45" s="1"/>
  <c r="N7" i="45"/>
  <c r="O7" i="45"/>
  <c r="N6" i="45"/>
  <c r="O6" i="45"/>
  <c r="M5" i="45"/>
  <c r="M30" i="45" s="1"/>
  <c r="L5" i="45"/>
  <c r="L30" i="45" s="1"/>
  <c r="K5" i="45"/>
  <c r="K30" i="45" s="1"/>
  <c r="J5" i="45"/>
  <c r="J30" i="45" s="1"/>
  <c r="I5" i="45"/>
  <c r="H5" i="45"/>
  <c r="G5" i="45"/>
  <c r="G30" i="45" s="1"/>
  <c r="F5" i="45"/>
  <c r="F30" i="45" s="1"/>
  <c r="E5" i="45"/>
  <c r="E30" i="45" s="1"/>
  <c r="D5" i="45"/>
  <c r="D30" i="45" s="1"/>
  <c r="I32" i="44"/>
  <c r="N31" i="44"/>
  <c r="O31" i="44"/>
  <c r="N30" i="44"/>
  <c r="O30" i="44" s="1"/>
  <c r="M29" i="44"/>
  <c r="L29" i="44"/>
  <c r="K29" i="44"/>
  <c r="K32" i="44" s="1"/>
  <c r="J29" i="44"/>
  <c r="J32" i="44" s="1"/>
  <c r="I29" i="44"/>
  <c r="H29" i="44"/>
  <c r="G29" i="44"/>
  <c r="F29" i="44"/>
  <c r="E29" i="44"/>
  <c r="D29" i="44"/>
  <c r="N28" i="44"/>
  <c r="O28" i="44" s="1"/>
  <c r="N27" i="44"/>
  <c r="O27" i="44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4" i="44"/>
  <c r="O24" i="44" s="1"/>
  <c r="N23" i="44"/>
  <c r="O23" i="44" s="1"/>
  <c r="N22" i="44"/>
  <c r="O22" i="44" s="1"/>
  <c r="M21" i="44"/>
  <c r="L21" i="44"/>
  <c r="K21" i="44"/>
  <c r="J21" i="44"/>
  <c r="I21" i="44"/>
  <c r="H21" i="44"/>
  <c r="G21" i="44"/>
  <c r="N21" i="44" s="1"/>
  <c r="O21" i="44" s="1"/>
  <c r="F21" i="44"/>
  <c r="E21" i="44"/>
  <c r="D21" i="44"/>
  <c r="N20" i="44"/>
  <c r="O20" i="44" s="1"/>
  <c r="N19" i="44"/>
  <c r="O19" i="44"/>
  <c r="N18" i="44"/>
  <c r="O18" i="44" s="1"/>
  <c r="N17" i="44"/>
  <c r="O17" i="44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N14" i="44" s="1"/>
  <c r="O14" i="44" s="1"/>
  <c r="D14" i="44"/>
  <c r="N13" i="44"/>
  <c r="O13" i="44" s="1"/>
  <c r="N12" i="44"/>
  <c r="O12" i="44" s="1"/>
  <c r="M11" i="44"/>
  <c r="L11" i="44"/>
  <c r="K11" i="44"/>
  <c r="J11" i="44"/>
  <c r="I11" i="44"/>
  <c r="H11" i="44"/>
  <c r="H32" i="44" s="1"/>
  <c r="G11" i="44"/>
  <c r="N11" i="44" s="1"/>
  <c r="O11" i="44" s="1"/>
  <c r="F11" i="44"/>
  <c r="E11" i="44"/>
  <c r="D11" i="44"/>
  <c r="N10" i="44"/>
  <c r="O10" i="44" s="1"/>
  <c r="N9" i="44"/>
  <c r="O9" i="44"/>
  <c r="N8" i="44"/>
  <c r="O8" i="44" s="1"/>
  <c r="N7" i="44"/>
  <c r="O7" i="44"/>
  <c r="N6" i="44"/>
  <c r="O6" i="44" s="1"/>
  <c r="M5" i="44"/>
  <c r="M32" i="44" s="1"/>
  <c r="L5" i="44"/>
  <c r="L32" i="44" s="1"/>
  <c r="K5" i="44"/>
  <c r="J5" i="44"/>
  <c r="I5" i="44"/>
  <c r="H5" i="44"/>
  <c r="G5" i="44"/>
  <c r="G32" i="44" s="1"/>
  <c r="F5" i="44"/>
  <c r="F32" i="44" s="1"/>
  <c r="E5" i="44"/>
  <c r="E32" i="44" s="1"/>
  <c r="D5" i="44"/>
  <c r="D32" i="44" s="1"/>
  <c r="N29" i="43"/>
  <c r="O29" i="43"/>
  <c r="M28" i="43"/>
  <c r="N28" i="43" s="1"/>
  <c r="O28" i="43" s="1"/>
  <c r="L28" i="43"/>
  <c r="K28" i="43"/>
  <c r="J28" i="43"/>
  <c r="I28" i="43"/>
  <c r="H28" i="43"/>
  <c r="G28" i="43"/>
  <c r="F28" i="43"/>
  <c r="E28" i="43"/>
  <c r="D28" i="43"/>
  <c r="N27" i="43"/>
  <c r="O27" i="43"/>
  <c r="N26" i="43"/>
  <c r="O26" i="43" s="1"/>
  <c r="M25" i="43"/>
  <c r="L25" i="43"/>
  <c r="K25" i="43"/>
  <c r="J25" i="43"/>
  <c r="I25" i="43"/>
  <c r="H25" i="43"/>
  <c r="G25" i="43"/>
  <c r="F25" i="43"/>
  <c r="E25" i="43"/>
  <c r="D25" i="43"/>
  <c r="N24" i="43"/>
  <c r="O24" i="43" s="1"/>
  <c r="N23" i="43"/>
  <c r="O23" i="43" s="1"/>
  <c r="N22" i="43"/>
  <c r="O22" i="43" s="1"/>
  <c r="M21" i="43"/>
  <c r="L21" i="43"/>
  <c r="K21" i="43"/>
  <c r="J21" i="43"/>
  <c r="I21" i="43"/>
  <c r="H21" i="43"/>
  <c r="G21" i="43"/>
  <c r="N21" i="43" s="1"/>
  <c r="O21" i="43" s="1"/>
  <c r="F21" i="43"/>
  <c r="E21" i="43"/>
  <c r="D21" i="43"/>
  <c r="N20" i="43"/>
  <c r="O20" i="43" s="1"/>
  <c r="N19" i="43"/>
  <c r="O19" i="43" s="1"/>
  <c r="N18" i="43"/>
  <c r="O18" i="43" s="1"/>
  <c r="N17" i="43"/>
  <c r="O17" i="43"/>
  <c r="N16" i="43"/>
  <c r="O16" i="43" s="1"/>
  <c r="N15" i="43"/>
  <c r="O15" i="43" s="1"/>
  <c r="M14" i="43"/>
  <c r="L14" i="43"/>
  <c r="K14" i="43"/>
  <c r="J14" i="43"/>
  <c r="I14" i="43"/>
  <c r="H14" i="43"/>
  <c r="G14" i="43"/>
  <c r="F14" i="43"/>
  <c r="E14" i="43"/>
  <c r="E30" i="43" s="1"/>
  <c r="D14" i="43"/>
  <c r="N13" i="43"/>
  <c r="O13" i="43" s="1"/>
  <c r="N12" i="43"/>
  <c r="O12" i="43" s="1"/>
  <c r="M11" i="43"/>
  <c r="L11" i="43"/>
  <c r="K11" i="43"/>
  <c r="J11" i="43"/>
  <c r="I11" i="43"/>
  <c r="H11" i="43"/>
  <c r="G11" i="43"/>
  <c r="G30" i="43" s="1"/>
  <c r="F11" i="43"/>
  <c r="F30" i="43" s="1"/>
  <c r="E11" i="43"/>
  <c r="D11" i="43"/>
  <c r="N10" i="43"/>
  <c r="O10" i="43" s="1"/>
  <c r="N9" i="43"/>
  <c r="O9" i="43" s="1"/>
  <c r="N8" i="43"/>
  <c r="O8" i="43" s="1"/>
  <c r="N7" i="43"/>
  <c r="O7" i="43"/>
  <c r="N6" i="43"/>
  <c r="O6" i="43" s="1"/>
  <c r="M5" i="43"/>
  <c r="M30" i="43" s="1"/>
  <c r="L5" i="43"/>
  <c r="L30" i="43" s="1"/>
  <c r="K5" i="43"/>
  <c r="K30" i="43" s="1"/>
  <c r="J5" i="43"/>
  <c r="J30" i="43" s="1"/>
  <c r="I5" i="43"/>
  <c r="I30" i="43" s="1"/>
  <c r="H5" i="43"/>
  <c r="H30" i="43" s="1"/>
  <c r="G5" i="43"/>
  <c r="F5" i="43"/>
  <c r="E5" i="43"/>
  <c r="D5" i="43"/>
  <c r="D30" i="43" s="1"/>
  <c r="N30" i="42"/>
  <c r="O30" i="42"/>
  <c r="M29" i="42"/>
  <c r="L29" i="42"/>
  <c r="K29" i="42"/>
  <c r="J29" i="42"/>
  <c r="I29" i="42"/>
  <c r="H29" i="42"/>
  <c r="G29" i="42"/>
  <c r="F29" i="42"/>
  <c r="E29" i="42"/>
  <c r="D29" i="42"/>
  <c r="N28" i="42"/>
  <c r="O28" i="42"/>
  <c r="N27" i="42"/>
  <c r="O27" i="42" s="1"/>
  <c r="N26" i="42"/>
  <c r="O26" i="42" s="1"/>
  <c r="M25" i="42"/>
  <c r="L25" i="42"/>
  <c r="K25" i="42"/>
  <c r="J25" i="42"/>
  <c r="I25" i="42"/>
  <c r="H25" i="42"/>
  <c r="G25" i="42"/>
  <c r="F25" i="42"/>
  <c r="E25" i="42"/>
  <c r="N25" i="42" s="1"/>
  <c r="O25" i="42" s="1"/>
  <c r="D25" i="42"/>
  <c r="N24" i="42"/>
  <c r="O24" i="42" s="1"/>
  <c r="N23" i="42"/>
  <c r="O23" i="42" s="1"/>
  <c r="N22" i="42"/>
  <c r="O22" i="42" s="1"/>
  <c r="M21" i="42"/>
  <c r="L21" i="42"/>
  <c r="K21" i="42"/>
  <c r="J21" i="42"/>
  <c r="I21" i="42"/>
  <c r="N21" i="42" s="1"/>
  <c r="O21" i="42" s="1"/>
  <c r="H21" i="42"/>
  <c r="G21" i="42"/>
  <c r="F21" i="42"/>
  <c r="E21" i="42"/>
  <c r="D21" i="42"/>
  <c r="N20" i="42"/>
  <c r="O20" i="42" s="1"/>
  <c r="N19" i="42"/>
  <c r="O19" i="42" s="1"/>
  <c r="N18" i="42"/>
  <c r="O18" i="42"/>
  <c r="N17" i="42"/>
  <c r="O17" i="42" s="1"/>
  <c r="N16" i="42"/>
  <c r="O16" i="42" s="1"/>
  <c r="N15" i="42"/>
  <c r="O15" i="42" s="1"/>
  <c r="M14" i="42"/>
  <c r="L14" i="42"/>
  <c r="K14" i="42"/>
  <c r="J14" i="42"/>
  <c r="I14" i="42"/>
  <c r="H14" i="42"/>
  <c r="G14" i="42"/>
  <c r="N14" i="42" s="1"/>
  <c r="O14" i="42" s="1"/>
  <c r="F14" i="42"/>
  <c r="F31" i="42" s="1"/>
  <c r="E14" i="42"/>
  <c r="D14" i="42"/>
  <c r="N13" i="42"/>
  <c r="O13" i="42" s="1"/>
  <c r="N12" i="42"/>
  <c r="O12" i="42" s="1"/>
  <c r="M11" i="42"/>
  <c r="L11" i="42"/>
  <c r="K11" i="42"/>
  <c r="J11" i="42"/>
  <c r="I11" i="42"/>
  <c r="N11" i="42" s="1"/>
  <c r="O11" i="42" s="1"/>
  <c r="H11" i="42"/>
  <c r="G11" i="42"/>
  <c r="G31" i="42" s="1"/>
  <c r="F11" i="42"/>
  <c r="E11" i="42"/>
  <c r="D11" i="42"/>
  <c r="N10" i="42"/>
  <c r="O10" i="42" s="1"/>
  <c r="N9" i="42"/>
  <c r="O9" i="42" s="1"/>
  <c r="N8" i="42"/>
  <c r="O8" i="42"/>
  <c r="N7" i="42"/>
  <c r="O7" i="42" s="1"/>
  <c r="N6" i="42"/>
  <c r="O6" i="42" s="1"/>
  <c r="M5" i="42"/>
  <c r="M31" i="42" s="1"/>
  <c r="L5" i="42"/>
  <c r="L31" i="42" s="1"/>
  <c r="K5" i="42"/>
  <c r="K31" i="42" s="1"/>
  <c r="J5" i="42"/>
  <c r="J31" i="42" s="1"/>
  <c r="I5" i="42"/>
  <c r="I31" i="42" s="1"/>
  <c r="H5" i="42"/>
  <c r="H31" i="42" s="1"/>
  <c r="G5" i="42"/>
  <c r="F5" i="42"/>
  <c r="E5" i="42"/>
  <c r="E31" i="42" s="1"/>
  <c r="D5" i="42"/>
  <c r="D31" i="42" s="1"/>
  <c r="N29" i="41"/>
  <c r="O29" i="41" s="1"/>
  <c r="M28" i="41"/>
  <c r="L28" i="41"/>
  <c r="K28" i="41"/>
  <c r="J28" i="41"/>
  <c r="I28" i="41"/>
  <c r="H28" i="41"/>
  <c r="G28" i="41"/>
  <c r="F28" i="41"/>
  <c r="E28" i="41"/>
  <c r="D28" i="41"/>
  <c r="N27" i="41"/>
  <c r="O27" i="41" s="1"/>
  <c r="N26" i="41"/>
  <c r="O26" i="41" s="1"/>
  <c r="M25" i="41"/>
  <c r="L25" i="41"/>
  <c r="K25" i="41"/>
  <c r="J25" i="41"/>
  <c r="I25" i="41"/>
  <c r="H25" i="41"/>
  <c r="G25" i="41"/>
  <c r="F25" i="41"/>
  <c r="E25" i="41"/>
  <c r="N25" i="41" s="1"/>
  <c r="O25" i="41" s="1"/>
  <c r="D25" i="41"/>
  <c r="N24" i="41"/>
  <c r="O24" i="41" s="1"/>
  <c r="N23" i="41"/>
  <c r="O23" i="41" s="1"/>
  <c r="N22" i="41"/>
  <c r="O22" i="41" s="1"/>
  <c r="M21" i="41"/>
  <c r="L21" i="41"/>
  <c r="K21" i="41"/>
  <c r="J21" i="41"/>
  <c r="I21" i="41"/>
  <c r="N21" i="41" s="1"/>
  <c r="O21" i="41" s="1"/>
  <c r="H21" i="41"/>
  <c r="G21" i="41"/>
  <c r="F21" i="41"/>
  <c r="E21" i="41"/>
  <c r="D21" i="41"/>
  <c r="N20" i="41"/>
  <c r="O20" i="41" s="1"/>
  <c r="N19" i="41"/>
  <c r="O19" i="41" s="1"/>
  <c r="N18" i="41"/>
  <c r="O18" i="41" s="1"/>
  <c r="N17" i="41"/>
  <c r="O17" i="41" s="1"/>
  <c r="N16" i="41"/>
  <c r="O16" i="41" s="1"/>
  <c r="M15" i="41"/>
  <c r="L15" i="41"/>
  <c r="K15" i="41"/>
  <c r="J15" i="41"/>
  <c r="I15" i="41"/>
  <c r="H15" i="41"/>
  <c r="G15" i="41"/>
  <c r="F15" i="41"/>
  <c r="E15" i="41"/>
  <c r="N15" i="41" s="1"/>
  <c r="O15" i="41" s="1"/>
  <c r="D15" i="41"/>
  <c r="N14" i="41"/>
  <c r="O14" i="41" s="1"/>
  <c r="N13" i="41"/>
  <c r="O13" i="41" s="1"/>
  <c r="N12" i="41"/>
  <c r="O12" i="41" s="1"/>
  <c r="M11" i="41"/>
  <c r="L11" i="41"/>
  <c r="K11" i="41"/>
  <c r="J11" i="41"/>
  <c r="I11" i="41"/>
  <c r="N11" i="41" s="1"/>
  <c r="O11" i="41" s="1"/>
  <c r="H11" i="41"/>
  <c r="G11" i="41"/>
  <c r="F11" i="41"/>
  <c r="E11" i="41"/>
  <c r="D11" i="41"/>
  <c r="N10" i="41"/>
  <c r="O10" i="41" s="1"/>
  <c r="N9" i="41"/>
  <c r="O9" i="41" s="1"/>
  <c r="N8" i="41"/>
  <c r="O8" i="41" s="1"/>
  <c r="N7" i="41"/>
  <c r="O7" i="41" s="1"/>
  <c r="N6" i="41"/>
  <c r="O6" i="41" s="1"/>
  <c r="M5" i="41"/>
  <c r="M30" i="41" s="1"/>
  <c r="L5" i="41"/>
  <c r="L30" i="41" s="1"/>
  <c r="K5" i="41"/>
  <c r="K30" i="41" s="1"/>
  <c r="J5" i="41"/>
  <c r="J30" i="41" s="1"/>
  <c r="I5" i="41"/>
  <c r="I30" i="41" s="1"/>
  <c r="H5" i="41"/>
  <c r="H30" i="41" s="1"/>
  <c r="G5" i="41"/>
  <c r="G30" i="41" s="1"/>
  <c r="F5" i="41"/>
  <c r="F30" i="41" s="1"/>
  <c r="E5" i="41"/>
  <c r="E30" i="41" s="1"/>
  <c r="D5" i="41"/>
  <c r="D30" i="41" s="1"/>
  <c r="N30" i="40"/>
  <c r="O30" i="40" s="1"/>
  <c r="M29" i="40"/>
  <c r="L29" i="40"/>
  <c r="K29" i="40"/>
  <c r="J29" i="40"/>
  <c r="I29" i="40"/>
  <c r="H29" i="40"/>
  <c r="G29" i="40"/>
  <c r="F29" i="40"/>
  <c r="E29" i="40"/>
  <c r="D29" i="40"/>
  <c r="N28" i="40"/>
  <c r="O28" i="40" s="1"/>
  <c r="N27" i="40"/>
  <c r="O27" i="40" s="1"/>
  <c r="N26" i="40"/>
  <c r="O26" i="40" s="1"/>
  <c r="M25" i="40"/>
  <c r="L25" i="40"/>
  <c r="K25" i="40"/>
  <c r="J25" i="40"/>
  <c r="I25" i="40"/>
  <c r="H25" i="40"/>
  <c r="G25" i="40"/>
  <c r="N25" i="40" s="1"/>
  <c r="O25" i="40" s="1"/>
  <c r="F25" i="40"/>
  <c r="E25" i="40"/>
  <c r="D25" i="40"/>
  <c r="N24" i="40"/>
  <c r="O24" i="40" s="1"/>
  <c r="N23" i="40"/>
  <c r="O23" i="40" s="1"/>
  <c r="N22" i="40"/>
  <c r="O22" i="40" s="1"/>
  <c r="M21" i="40"/>
  <c r="L21" i="40"/>
  <c r="K21" i="40"/>
  <c r="J21" i="40"/>
  <c r="I21" i="40"/>
  <c r="H21" i="40"/>
  <c r="G21" i="40"/>
  <c r="F21" i="40"/>
  <c r="E21" i="40"/>
  <c r="D21" i="40"/>
  <c r="N20" i="40"/>
  <c r="O20" i="40" s="1"/>
  <c r="N19" i="40"/>
  <c r="O19" i="40" s="1"/>
  <c r="N18" i="40"/>
  <c r="O18" i="40" s="1"/>
  <c r="N17" i="40"/>
  <c r="O17" i="40" s="1"/>
  <c r="N16" i="40"/>
  <c r="O16" i="40" s="1"/>
  <c r="M15" i="40"/>
  <c r="L15" i="40"/>
  <c r="K15" i="40"/>
  <c r="J15" i="40"/>
  <c r="I15" i="40"/>
  <c r="H15" i="40"/>
  <c r="G15" i="40"/>
  <c r="N15" i="40" s="1"/>
  <c r="O15" i="40" s="1"/>
  <c r="F15" i="40"/>
  <c r="E15" i="40"/>
  <c r="D15" i="40"/>
  <c r="N14" i="40"/>
  <c r="O14" i="40" s="1"/>
  <c r="N13" i="40"/>
  <c r="O13" i="40" s="1"/>
  <c r="N12" i="40"/>
  <c r="O12" i="40" s="1"/>
  <c r="M11" i="40"/>
  <c r="L11" i="40"/>
  <c r="K11" i="40"/>
  <c r="N11" i="40" s="1"/>
  <c r="O11" i="40" s="1"/>
  <c r="J11" i="40"/>
  <c r="I11" i="40"/>
  <c r="H11" i="40"/>
  <c r="G11" i="40"/>
  <c r="F11" i="40"/>
  <c r="E11" i="40"/>
  <c r="D11" i="40"/>
  <c r="N10" i="40"/>
  <c r="O10" i="40" s="1"/>
  <c r="N9" i="40"/>
  <c r="O9" i="40" s="1"/>
  <c r="N8" i="40"/>
  <c r="O8" i="40" s="1"/>
  <c r="N7" i="40"/>
  <c r="O7" i="40" s="1"/>
  <c r="N6" i="40"/>
  <c r="O6" i="40" s="1"/>
  <c r="M5" i="40"/>
  <c r="M31" i="40" s="1"/>
  <c r="L5" i="40"/>
  <c r="L31" i="40" s="1"/>
  <c r="K5" i="40"/>
  <c r="K31" i="40" s="1"/>
  <c r="J5" i="40"/>
  <c r="J31" i="40" s="1"/>
  <c r="I5" i="40"/>
  <c r="I31" i="40" s="1"/>
  <c r="H5" i="40"/>
  <c r="H31" i="40" s="1"/>
  <c r="G5" i="40"/>
  <c r="G31" i="40" s="1"/>
  <c r="F5" i="40"/>
  <c r="F31" i="40" s="1"/>
  <c r="E5" i="40"/>
  <c r="E31" i="40" s="1"/>
  <c r="D5" i="40"/>
  <c r="D31" i="40" s="1"/>
  <c r="N31" i="40" s="1"/>
  <c r="O31" i="40" s="1"/>
  <c r="N28" i="39"/>
  <c r="O28" i="39" s="1"/>
  <c r="M27" i="39"/>
  <c r="L27" i="39"/>
  <c r="K27" i="39"/>
  <c r="J27" i="39"/>
  <c r="I27" i="39"/>
  <c r="H27" i="39"/>
  <c r="G27" i="39"/>
  <c r="N27" i="39" s="1"/>
  <c r="O27" i="39" s="1"/>
  <c r="F27" i="39"/>
  <c r="E27" i="39"/>
  <c r="D27" i="39"/>
  <c r="N26" i="39"/>
  <c r="O26" i="39" s="1"/>
  <c r="N25" i="39"/>
  <c r="O25" i="39" s="1"/>
  <c r="M24" i="39"/>
  <c r="L24" i="39"/>
  <c r="K24" i="39"/>
  <c r="J24" i="39"/>
  <c r="I24" i="39"/>
  <c r="N24" i="39" s="1"/>
  <c r="O24" i="39" s="1"/>
  <c r="H24" i="39"/>
  <c r="G24" i="39"/>
  <c r="F24" i="39"/>
  <c r="E24" i="39"/>
  <c r="D24" i="39"/>
  <c r="N23" i="39"/>
  <c r="O23" i="39" s="1"/>
  <c r="N22" i="39"/>
  <c r="O22" i="39" s="1"/>
  <c r="N21" i="39"/>
  <c r="O21" i="39" s="1"/>
  <c r="M20" i="39"/>
  <c r="N20" i="39" s="1"/>
  <c r="O20" i="39" s="1"/>
  <c r="L20" i="39"/>
  <c r="K20" i="39"/>
  <c r="J20" i="39"/>
  <c r="I20" i="39"/>
  <c r="H20" i="39"/>
  <c r="G20" i="39"/>
  <c r="F20" i="39"/>
  <c r="E20" i="39"/>
  <c r="D20" i="39"/>
  <c r="N19" i="39"/>
  <c r="O19" i="39" s="1"/>
  <c r="N18" i="39"/>
  <c r="O18" i="39" s="1"/>
  <c r="N17" i="39"/>
  <c r="O17" i="39" s="1"/>
  <c r="N16" i="39"/>
  <c r="O16" i="39" s="1"/>
  <c r="N15" i="39"/>
  <c r="O15" i="39" s="1"/>
  <c r="M14" i="39"/>
  <c r="L14" i="39"/>
  <c r="K14" i="39"/>
  <c r="J14" i="39"/>
  <c r="J29" i="39"/>
  <c r="I14" i="39"/>
  <c r="H14" i="39"/>
  <c r="N14" i="39" s="1"/>
  <c r="O14" i="39" s="1"/>
  <c r="G14" i="39"/>
  <c r="F14" i="39"/>
  <c r="E14" i="39"/>
  <c r="D14" i="39"/>
  <c r="N13" i="39"/>
  <c r="O13" i="39" s="1"/>
  <c r="N12" i="39"/>
  <c r="O12" i="39" s="1"/>
  <c r="M11" i="39"/>
  <c r="L11" i="39"/>
  <c r="K11" i="39"/>
  <c r="J11" i="39"/>
  <c r="I11" i="39"/>
  <c r="H11" i="39"/>
  <c r="G11" i="39"/>
  <c r="F11" i="39"/>
  <c r="E11" i="39"/>
  <c r="D11" i="39"/>
  <c r="N10" i="39"/>
  <c r="O10" i="39" s="1"/>
  <c r="N9" i="39"/>
  <c r="O9" i="39" s="1"/>
  <c r="N8" i="39"/>
  <c r="O8" i="39" s="1"/>
  <c r="N7" i="39"/>
  <c r="O7" i="39" s="1"/>
  <c r="N6" i="39"/>
  <c r="O6" i="39" s="1"/>
  <c r="M5" i="39"/>
  <c r="M29" i="39" s="1"/>
  <c r="L5" i="39"/>
  <c r="L29" i="39" s="1"/>
  <c r="K5" i="39"/>
  <c r="J5" i="39"/>
  <c r="I5" i="39"/>
  <c r="I29" i="39" s="1"/>
  <c r="H5" i="39"/>
  <c r="H29" i="39" s="1"/>
  <c r="G5" i="39"/>
  <c r="F5" i="39"/>
  <c r="F29" i="39" s="1"/>
  <c r="E5" i="39"/>
  <c r="E29" i="39" s="1"/>
  <c r="D5" i="39"/>
  <c r="D29" i="39" s="1"/>
  <c r="N28" i="38"/>
  <c r="O28" i="38" s="1"/>
  <c r="N27" i="38"/>
  <c r="O27" i="38" s="1"/>
  <c r="N26" i="38"/>
  <c r="O26" i="38" s="1"/>
  <c r="M25" i="38"/>
  <c r="L25" i="38"/>
  <c r="K25" i="38"/>
  <c r="J25" i="38"/>
  <c r="I25" i="38"/>
  <c r="I29" i="38" s="1"/>
  <c r="H25" i="38"/>
  <c r="G25" i="38"/>
  <c r="F25" i="38"/>
  <c r="E25" i="38"/>
  <c r="D25" i="38"/>
  <c r="N25" i="38" s="1"/>
  <c r="O25" i="38" s="1"/>
  <c r="N24" i="38"/>
  <c r="O24" i="38" s="1"/>
  <c r="N23" i="38"/>
  <c r="O23" i="38" s="1"/>
  <c r="N22" i="38"/>
  <c r="O22" i="38" s="1"/>
  <c r="M21" i="38"/>
  <c r="L21" i="38"/>
  <c r="K21" i="38"/>
  <c r="J21" i="38"/>
  <c r="I21" i="38"/>
  <c r="H21" i="38"/>
  <c r="G21" i="38"/>
  <c r="F21" i="38"/>
  <c r="E21" i="38"/>
  <c r="D21" i="38"/>
  <c r="N20" i="38"/>
  <c r="O20" i="38" s="1"/>
  <c r="N19" i="38"/>
  <c r="O19" i="38" s="1"/>
  <c r="N18" i="38"/>
  <c r="O18" i="38" s="1"/>
  <c r="N17" i="38"/>
  <c r="O17" i="38" s="1"/>
  <c r="N16" i="38"/>
  <c r="O16" i="38" s="1"/>
  <c r="M15" i="38"/>
  <c r="L15" i="38"/>
  <c r="K15" i="38"/>
  <c r="J15" i="38"/>
  <c r="I15" i="38"/>
  <c r="H15" i="38"/>
  <c r="G15" i="38"/>
  <c r="F15" i="38"/>
  <c r="E15" i="38"/>
  <c r="D15" i="38"/>
  <c r="N15" i="38" s="1"/>
  <c r="O15" i="38" s="1"/>
  <c r="N14" i="38"/>
  <c r="O14" i="38" s="1"/>
  <c r="N13" i="38"/>
  <c r="O13" i="38" s="1"/>
  <c r="N12" i="38"/>
  <c r="O12" i="38" s="1"/>
  <c r="M11" i="38"/>
  <c r="L11" i="38"/>
  <c r="K11" i="38"/>
  <c r="J11" i="38"/>
  <c r="I11" i="38"/>
  <c r="H11" i="38"/>
  <c r="G11" i="38"/>
  <c r="F11" i="38"/>
  <c r="E11" i="38"/>
  <c r="D11" i="38"/>
  <c r="N11" i="38" s="1"/>
  <c r="O11" i="38" s="1"/>
  <c r="N10" i="38"/>
  <c r="O10" i="38" s="1"/>
  <c r="N9" i="38"/>
  <c r="O9" i="38"/>
  <c r="N8" i="38"/>
  <c r="O8" i="38" s="1"/>
  <c r="N7" i="38"/>
  <c r="O7" i="38"/>
  <c r="N6" i="38"/>
  <c r="O6" i="38" s="1"/>
  <c r="M5" i="38"/>
  <c r="M29" i="38" s="1"/>
  <c r="L5" i="38"/>
  <c r="K5" i="38"/>
  <c r="K29" i="38" s="1"/>
  <c r="J5" i="38"/>
  <c r="J29" i="38"/>
  <c r="I5" i="38"/>
  <c r="H5" i="38"/>
  <c r="H29" i="38" s="1"/>
  <c r="G5" i="38"/>
  <c r="N5" i="38" s="1"/>
  <c r="O5" i="38" s="1"/>
  <c r="F5" i="38"/>
  <c r="F29" i="38" s="1"/>
  <c r="E5" i="38"/>
  <c r="D5" i="38"/>
  <c r="D29" i="38"/>
  <c r="N31" i="37"/>
  <c r="O31" i="37" s="1"/>
  <c r="M30" i="37"/>
  <c r="L30" i="37"/>
  <c r="K30" i="37"/>
  <c r="J30" i="37"/>
  <c r="I30" i="37"/>
  <c r="N30" i="37" s="1"/>
  <c r="O30" i="37" s="1"/>
  <c r="H30" i="37"/>
  <c r="G30" i="37"/>
  <c r="F30" i="37"/>
  <c r="E30" i="37"/>
  <c r="D30" i="37"/>
  <c r="N29" i="37"/>
  <c r="O29" i="37" s="1"/>
  <c r="N28" i="37"/>
  <c r="O28" i="37" s="1"/>
  <c r="N27" i="37"/>
  <c r="O27" i="37" s="1"/>
  <c r="N26" i="37"/>
  <c r="O26" i="37" s="1"/>
  <c r="N25" i="37"/>
  <c r="O25" i="37"/>
  <c r="M24" i="37"/>
  <c r="L24" i="37"/>
  <c r="K24" i="37"/>
  <c r="J24" i="37"/>
  <c r="I24" i="37"/>
  <c r="H24" i="37"/>
  <c r="G24" i="37"/>
  <c r="F24" i="37"/>
  <c r="E24" i="37"/>
  <c r="D24" i="37"/>
  <c r="N24" i="37" s="1"/>
  <c r="O24" i="37" s="1"/>
  <c r="N23" i="37"/>
  <c r="O23" i="37" s="1"/>
  <c r="N22" i="37"/>
  <c r="O22" i="37" s="1"/>
  <c r="N21" i="37"/>
  <c r="O21" i="37" s="1"/>
  <c r="M20" i="37"/>
  <c r="M32" i="37" s="1"/>
  <c r="L20" i="37"/>
  <c r="K20" i="37"/>
  <c r="J20" i="37"/>
  <c r="I20" i="37"/>
  <c r="H20" i="37"/>
  <c r="G20" i="37"/>
  <c r="F20" i="37"/>
  <c r="E20" i="37"/>
  <c r="N20" i="37" s="1"/>
  <c r="O20" i="37" s="1"/>
  <c r="D20" i="37"/>
  <c r="N19" i="37"/>
  <c r="O19" i="37" s="1"/>
  <c r="N18" i="37"/>
  <c r="O18" i="37" s="1"/>
  <c r="N17" i="37"/>
  <c r="O17" i="37"/>
  <c r="N16" i="37"/>
  <c r="O16" i="37" s="1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N14" i="37" s="1"/>
  <c r="O14" i="37" s="1"/>
  <c r="N13" i="37"/>
  <c r="O13" i="37" s="1"/>
  <c r="N12" i="37"/>
  <c r="O12" i="37" s="1"/>
  <c r="M11" i="37"/>
  <c r="L11" i="37"/>
  <c r="K11" i="37"/>
  <c r="J11" i="37"/>
  <c r="I11" i="37"/>
  <c r="H11" i="37"/>
  <c r="G11" i="37"/>
  <c r="F11" i="37"/>
  <c r="E11" i="37"/>
  <c r="D11" i="37"/>
  <c r="N10" i="37"/>
  <c r="O10" i="37" s="1"/>
  <c r="N9" i="37"/>
  <c r="O9" i="37" s="1"/>
  <c r="N8" i="37"/>
  <c r="O8" i="37"/>
  <c r="N7" i="37"/>
  <c r="O7" i="37" s="1"/>
  <c r="N6" i="37"/>
  <c r="O6" i="37" s="1"/>
  <c r="M5" i="37"/>
  <c r="L5" i="37"/>
  <c r="L32" i="37"/>
  <c r="K5" i="37"/>
  <c r="K32" i="37"/>
  <c r="J5" i="37"/>
  <c r="J32" i="37"/>
  <c r="I5" i="37"/>
  <c r="H5" i="37"/>
  <c r="H32" i="37" s="1"/>
  <c r="G5" i="37"/>
  <c r="G32" i="37" s="1"/>
  <c r="F5" i="37"/>
  <c r="E5" i="37"/>
  <c r="D5" i="37"/>
  <c r="N5" i="37" s="1"/>
  <c r="O5" i="37" s="1"/>
  <c r="N29" i="36"/>
  <c r="O29" i="36"/>
  <c r="N28" i="36"/>
  <c r="O28" i="36"/>
  <c r="M27" i="36"/>
  <c r="L27" i="36"/>
  <c r="K27" i="36"/>
  <c r="J27" i="36"/>
  <c r="I27" i="36"/>
  <c r="H27" i="36"/>
  <c r="G27" i="36"/>
  <c r="N27" i="36" s="1"/>
  <c r="O27" i="36" s="1"/>
  <c r="F27" i="36"/>
  <c r="E27" i="36"/>
  <c r="D27" i="36"/>
  <c r="N26" i="36"/>
  <c r="O26" i="36" s="1"/>
  <c r="N25" i="36"/>
  <c r="O25" i="36" s="1"/>
  <c r="M24" i="36"/>
  <c r="L24" i="36"/>
  <c r="K24" i="36"/>
  <c r="J24" i="36"/>
  <c r="I24" i="36"/>
  <c r="H24" i="36"/>
  <c r="G24" i="36"/>
  <c r="F24" i="36"/>
  <c r="E24" i="36"/>
  <c r="D24" i="36"/>
  <c r="N24" i="36" s="1"/>
  <c r="O24" i="36" s="1"/>
  <c r="N23" i="36"/>
  <c r="O23" i="36" s="1"/>
  <c r="N22" i="36"/>
  <c r="O22" i="36"/>
  <c r="N21" i="36"/>
  <c r="O21" i="36"/>
  <c r="M20" i="36"/>
  <c r="L20" i="36"/>
  <c r="K20" i="36"/>
  <c r="J20" i="36"/>
  <c r="I20" i="36"/>
  <c r="H20" i="36"/>
  <c r="G20" i="36"/>
  <c r="F20" i="36"/>
  <c r="E20" i="36"/>
  <c r="D20" i="36"/>
  <c r="N20" i="36" s="1"/>
  <c r="O20" i="36" s="1"/>
  <c r="N19" i="36"/>
  <c r="O19" i="36" s="1"/>
  <c r="N18" i="36"/>
  <c r="O18" i="36"/>
  <c r="N17" i="36"/>
  <c r="O17" i="36"/>
  <c r="N16" i="36"/>
  <c r="O16" i="36" s="1"/>
  <c r="N15" i="36"/>
  <c r="O15" i="36" s="1"/>
  <c r="M14" i="36"/>
  <c r="L14" i="36"/>
  <c r="K14" i="36"/>
  <c r="J14" i="36"/>
  <c r="I14" i="36"/>
  <c r="H14" i="36"/>
  <c r="G14" i="36"/>
  <c r="F14" i="36"/>
  <c r="E14" i="36"/>
  <c r="D14" i="36"/>
  <c r="N14" i="36" s="1"/>
  <c r="O14" i="36" s="1"/>
  <c r="N13" i="36"/>
  <c r="O13" i="36"/>
  <c r="N12" i="36"/>
  <c r="O12" i="36" s="1"/>
  <c r="M11" i="36"/>
  <c r="L11" i="36"/>
  <c r="K11" i="36"/>
  <c r="J11" i="36"/>
  <c r="I11" i="36"/>
  <c r="H11" i="36"/>
  <c r="G11" i="36"/>
  <c r="F11" i="36"/>
  <c r="E11" i="36"/>
  <c r="N11" i="36" s="1"/>
  <c r="O11" i="36" s="1"/>
  <c r="D11" i="36"/>
  <c r="N10" i="36"/>
  <c r="O10" i="36" s="1"/>
  <c r="N9" i="36"/>
  <c r="O9" i="36" s="1"/>
  <c r="N8" i="36"/>
  <c r="O8" i="36" s="1"/>
  <c r="N7" i="36"/>
  <c r="O7" i="36"/>
  <c r="N6" i="36"/>
  <c r="O6" i="36" s="1"/>
  <c r="M5" i="36"/>
  <c r="M30" i="36" s="1"/>
  <c r="L5" i="36"/>
  <c r="L30" i="36" s="1"/>
  <c r="K5" i="36"/>
  <c r="K30" i="36" s="1"/>
  <c r="J5" i="36"/>
  <c r="I5" i="36"/>
  <c r="I30" i="36" s="1"/>
  <c r="H5" i="36"/>
  <c r="H30" i="36" s="1"/>
  <c r="G5" i="36"/>
  <c r="F5" i="36"/>
  <c r="E5" i="36"/>
  <c r="D5" i="36"/>
  <c r="N5" i="36" s="1"/>
  <c r="O5" i="36" s="1"/>
  <c r="N29" i="35"/>
  <c r="O29" i="35" s="1"/>
  <c r="N28" i="35"/>
  <c r="O28" i="35" s="1"/>
  <c r="M27" i="35"/>
  <c r="L27" i="35"/>
  <c r="K27" i="35"/>
  <c r="J27" i="35"/>
  <c r="I27" i="35"/>
  <c r="H27" i="35"/>
  <c r="N27" i="35" s="1"/>
  <c r="O27" i="35" s="1"/>
  <c r="G27" i="35"/>
  <c r="F27" i="35"/>
  <c r="E27" i="35"/>
  <c r="D27" i="35"/>
  <c r="N26" i="35"/>
  <c r="O26" i="35" s="1"/>
  <c r="N25" i="35"/>
  <c r="O25" i="35" s="1"/>
  <c r="M24" i="35"/>
  <c r="L24" i="35"/>
  <c r="K24" i="35"/>
  <c r="J24" i="35"/>
  <c r="I24" i="35"/>
  <c r="H24" i="35"/>
  <c r="G24" i="35"/>
  <c r="F24" i="35"/>
  <c r="E24" i="35"/>
  <c r="D24" i="35"/>
  <c r="N24" i="35" s="1"/>
  <c r="O24" i="35" s="1"/>
  <c r="N23" i="35"/>
  <c r="O23" i="35" s="1"/>
  <c r="N22" i="35"/>
  <c r="O22" i="35"/>
  <c r="N21" i="35"/>
  <c r="O21" i="35" s="1"/>
  <c r="M20" i="35"/>
  <c r="L20" i="35"/>
  <c r="K20" i="35"/>
  <c r="J20" i="35"/>
  <c r="I20" i="35"/>
  <c r="H20" i="35"/>
  <c r="G20" i="35"/>
  <c r="F20" i="35"/>
  <c r="E20" i="35"/>
  <c r="N20" i="35" s="1"/>
  <c r="O20" i="35" s="1"/>
  <c r="D20" i="35"/>
  <c r="N19" i="35"/>
  <c r="O19" i="35" s="1"/>
  <c r="N18" i="35"/>
  <c r="O18" i="35" s="1"/>
  <c r="N17" i="35"/>
  <c r="O17" i="35"/>
  <c r="N16" i="35"/>
  <c r="O16" i="35"/>
  <c r="M15" i="35"/>
  <c r="L15" i="35"/>
  <c r="K15" i="35"/>
  <c r="K30" i="35" s="1"/>
  <c r="J15" i="35"/>
  <c r="I15" i="35"/>
  <c r="H15" i="35"/>
  <c r="G15" i="35"/>
  <c r="F15" i="35"/>
  <c r="E15" i="35"/>
  <c r="D15" i="35"/>
  <c r="N15" i="35" s="1"/>
  <c r="O15" i="35" s="1"/>
  <c r="N14" i="35"/>
  <c r="O14" i="35" s="1"/>
  <c r="N13" i="35"/>
  <c r="O13" i="35" s="1"/>
  <c r="M12" i="35"/>
  <c r="L12" i="35"/>
  <c r="K12" i="35"/>
  <c r="J12" i="35"/>
  <c r="I12" i="35"/>
  <c r="H12" i="35"/>
  <c r="G12" i="35"/>
  <c r="F12" i="35"/>
  <c r="E12" i="35"/>
  <c r="E30" i="35"/>
  <c r="D12" i="35"/>
  <c r="N11" i="35"/>
  <c r="O11" i="35" s="1"/>
  <c r="N10" i="35"/>
  <c r="O10" i="35" s="1"/>
  <c r="N9" i="35"/>
  <c r="O9" i="35"/>
  <c r="N8" i="35"/>
  <c r="O8" i="35" s="1"/>
  <c r="N7" i="35"/>
  <c r="O7" i="35" s="1"/>
  <c r="N6" i="35"/>
  <c r="O6" i="35" s="1"/>
  <c r="M5" i="35"/>
  <c r="M30" i="35" s="1"/>
  <c r="L5" i="35"/>
  <c r="L30" i="35" s="1"/>
  <c r="K5" i="35"/>
  <c r="J5" i="35"/>
  <c r="J30" i="35" s="1"/>
  <c r="I5" i="35"/>
  <c r="I30" i="35" s="1"/>
  <c r="H5" i="35"/>
  <c r="H30" i="35" s="1"/>
  <c r="G5" i="35"/>
  <c r="G30" i="35"/>
  <c r="F5" i="35"/>
  <c r="F30" i="35"/>
  <c r="E5" i="35"/>
  <c r="D5" i="35"/>
  <c r="N29" i="34"/>
  <c r="O29" i="34" s="1"/>
  <c r="M28" i="34"/>
  <c r="L28" i="34"/>
  <c r="K28" i="34"/>
  <c r="J28" i="34"/>
  <c r="I28" i="34"/>
  <c r="H28" i="34"/>
  <c r="G28" i="34"/>
  <c r="F28" i="34"/>
  <c r="E28" i="34"/>
  <c r="D28" i="34"/>
  <c r="N28" i="34" s="1"/>
  <c r="O28" i="34" s="1"/>
  <c r="N27" i="34"/>
  <c r="O27" i="34" s="1"/>
  <c r="N26" i="34"/>
  <c r="O26" i="34" s="1"/>
  <c r="M25" i="34"/>
  <c r="L25" i="34"/>
  <c r="N25" i="34" s="1"/>
  <c r="O25" i="34" s="1"/>
  <c r="K25" i="34"/>
  <c r="J25" i="34"/>
  <c r="I25" i="34"/>
  <c r="H25" i="34"/>
  <c r="G25" i="34"/>
  <c r="F25" i="34"/>
  <c r="E25" i="34"/>
  <c r="D25" i="34"/>
  <c r="N24" i="34"/>
  <c r="O24" i="34"/>
  <c r="N23" i="34"/>
  <c r="O23" i="34" s="1"/>
  <c r="N22" i="34"/>
  <c r="O22" i="34"/>
  <c r="M21" i="34"/>
  <c r="L21" i="34"/>
  <c r="K21" i="34"/>
  <c r="J21" i="34"/>
  <c r="I21" i="34"/>
  <c r="H21" i="34"/>
  <c r="G21" i="34"/>
  <c r="F21" i="34"/>
  <c r="N21" i="34" s="1"/>
  <c r="O21" i="34" s="1"/>
  <c r="E21" i="34"/>
  <c r="D21" i="34"/>
  <c r="N20" i="34"/>
  <c r="O20" i="34" s="1"/>
  <c r="N19" i="34"/>
  <c r="O19" i="34" s="1"/>
  <c r="N18" i="34"/>
  <c r="O18" i="34" s="1"/>
  <c r="N17" i="34"/>
  <c r="O17" i="34"/>
  <c r="N16" i="34"/>
  <c r="O16" i="34" s="1"/>
  <c r="M15" i="34"/>
  <c r="L15" i="34"/>
  <c r="K15" i="34"/>
  <c r="J15" i="34"/>
  <c r="I15" i="34"/>
  <c r="H15" i="34"/>
  <c r="G15" i="34"/>
  <c r="F15" i="34"/>
  <c r="F30" i="34" s="1"/>
  <c r="E15" i="34"/>
  <c r="D15" i="34"/>
  <c r="N15" i="34" s="1"/>
  <c r="O15" i="34" s="1"/>
  <c r="N14" i="34"/>
  <c r="O14" i="34" s="1"/>
  <c r="N13" i="34"/>
  <c r="O13" i="34" s="1"/>
  <c r="M12" i="34"/>
  <c r="L12" i="34"/>
  <c r="K12" i="34"/>
  <c r="J12" i="34"/>
  <c r="I12" i="34"/>
  <c r="H12" i="34"/>
  <c r="G12" i="34"/>
  <c r="F12" i="34"/>
  <c r="E12" i="34"/>
  <c r="D12" i="34"/>
  <c r="N12" i="34" s="1"/>
  <c r="O12" i="34" s="1"/>
  <c r="N11" i="34"/>
  <c r="O11" i="34" s="1"/>
  <c r="N10" i="34"/>
  <c r="O10" i="34" s="1"/>
  <c r="N9" i="34"/>
  <c r="O9" i="34" s="1"/>
  <c r="N8" i="34"/>
  <c r="O8" i="34" s="1"/>
  <c r="N7" i="34"/>
  <c r="O7" i="34"/>
  <c r="N6" i="34"/>
  <c r="O6" i="34"/>
  <c r="M5" i="34"/>
  <c r="M30" i="34" s="1"/>
  <c r="L5" i="34"/>
  <c r="L30" i="34" s="1"/>
  <c r="K5" i="34"/>
  <c r="K30" i="34" s="1"/>
  <c r="J5" i="34"/>
  <c r="I5" i="34"/>
  <c r="I30" i="34" s="1"/>
  <c r="H5" i="34"/>
  <c r="H30" i="34" s="1"/>
  <c r="G5" i="34"/>
  <c r="F5" i="34"/>
  <c r="E5" i="34"/>
  <c r="D5" i="34"/>
  <c r="N22" i="33"/>
  <c r="O22" i="33"/>
  <c r="N23" i="33"/>
  <c r="O23" i="33" s="1"/>
  <c r="N24" i="33"/>
  <c r="O24" i="33" s="1"/>
  <c r="N16" i="33"/>
  <c r="O16" i="33" s="1"/>
  <c r="N17" i="33"/>
  <c r="O17" i="33" s="1"/>
  <c r="N18" i="33"/>
  <c r="O18" i="33"/>
  <c r="N19" i="33"/>
  <c r="O19" i="33"/>
  <c r="N20" i="33"/>
  <c r="O20" i="33" s="1"/>
  <c r="E21" i="33"/>
  <c r="N21" i="33" s="1"/>
  <c r="O21" i="33" s="1"/>
  <c r="F21" i="33"/>
  <c r="G21" i="33"/>
  <c r="H21" i="33"/>
  <c r="I21" i="33"/>
  <c r="J21" i="33"/>
  <c r="K21" i="33"/>
  <c r="L21" i="33"/>
  <c r="M21" i="33"/>
  <c r="D21" i="33"/>
  <c r="E15" i="33"/>
  <c r="F15" i="33"/>
  <c r="G15" i="33"/>
  <c r="G30" i="33" s="1"/>
  <c r="H15" i="33"/>
  <c r="I15" i="33"/>
  <c r="J15" i="33"/>
  <c r="K15" i="33"/>
  <c r="L15" i="33"/>
  <c r="M15" i="33"/>
  <c r="D15" i="33"/>
  <c r="E11" i="33"/>
  <c r="F11" i="33"/>
  <c r="G11" i="33"/>
  <c r="H11" i="33"/>
  <c r="H30" i="33" s="1"/>
  <c r="I11" i="33"/>
  <c r="J11" i="33"/>
  <c r="K11" i="33"/>
  <c r="L11" i="33"/>
  <c r="M11" i="33"/>
  <c r="D11" i="33"/>
  <c r="E5" i="33"/>
  <c r="F5" i="33"/>
  <c r="F30" i="33" s="1"/>
  <c r="G5" i="33"/>
  <c r="H5" i="33"/>
  <c r="N5" i="33"/>
  <c r="O5" i="33" s="1"/>
  <c r="I5" i="33"/>
  <c r="J5" i="33"/>
  <c r="J30" i="33" s="1"/>
  <c r="K5" i="33"/>
  <c r="K30" i="33" s="1"/>
  <c r="L5" i="33"/>
  <c r="M5" i="33"/>
  <c r="D5" i="33"/>
  <c r="E28" i="33"/>
  <c r="F28" i="33"/>
  <c r="G28" i="33"/>
  <c r="N28" i="33" s="1"/>
  <c r="O28" i="33" s="1"/>
  <c r="H28" i="33"/>
  <c r="I28" i="33"/>
  <c r="J28" i="33"/>
  <c r="K28" i="33"/>
  <c r="L28" i="33"/>
  <c r="M28" i="33"/>
  <c r="D28" i="33"/>
  <c r="N29" i="33"/>
  <c r="O29" i="33"/>
  <c r="N27" i="33"/>
  <c r="O27" i="33" s="1"/>
  <c r="N26" i="33"/>
  <c r="O26" i="33" s="1"/>
  <c r="E25" i="33"/>
  <c r="F25" i="33"/>
  <c r="N25" i="33" s="1"/>
  <c r="O25" i="33" s="1"/>
  <c r="G25" i="33"/>
  <c r="H25" i="33"/>
  <c r="I25" i="33"/>
  <c r="J25" i="33"/>
  <c r="K25" i="33"/>
  <c r="L25" i="33"/>
  <c r="L30" i="33" s="1"/>
  <c r="M25" i="33"/>
  <c r="M30" i="33" s="1"/>
  <c r="D25" i="33"/>
  <c r="N13" i="33"/>
  <c r="O13" i="33" s="1"/>
  <c r="N12" i="33"/>
  <c r="O12" i="33" s="1"/>
  <c r="N14" i="33"/>
  <c r="O14" i="33"/>
  <c r="N6" i="33"/>
  <c r="O6" i="33"/>
  <c r="N7" i="33"/>
  <c r="O7" i="33" s="1"/>
  <c r="N8" i="33"/>
  <c r="O8" i="33" s="1"/>
  <c r="N9" i="33"/>
  <c r="O9" i="33" s="1"/>
  <c r="N10" i="33"/>
  <c r="O10" i="33" s="1"/>
  <c r="N5" i="35"/>
  <c r="O5" i="35"/>
  <c r="E30" i="34"/>
  <c r="J30" i="34"/>
  <c r="D30" i="34"/>
  <c r="F30" i="36"/>
  <c r="D30" i="35"/>
  <c r="F32" i="37"/>
  <c r="L29" i="38"/>
  <c r="N11" i="39"/>
  <c r="O11" i="39"/>
  <c r="D30" i="33"/>
  <c r="G30" i="34"/>
  <c r="J30" i="36"/>
  <c r="E32" i="37"/>
  <c r="K29" i="39"/>
  <c r="N11" i="37"/>
  <c r="O11" i="37"/>
  <c r="I30" i="33"/>
  <c r="N12" i="35"/>
  <c r="O12" i="35"/>
  <c r="E29" i="38"/>
  <c r="N21" i="38"/>
  <c r="O21" i="38"/>
  <c r="N21" i="40"/>
  <c r="O21" i="40" s="1"/>
  <c r="N29" i="40"/>
  <c r="O29" i="40"/>
  <c r="N28" i="41"/>
  <c r="O28" i="41" s="1"/>
  <c r="N29" i="42"/>
  <c r="O29" i="42" s="1"/>
  <c r="N25" i="43"/>
  <c r="O25" i="43" s="1"/>
  <c r="N5" i="43"/>
  <c r="O5" i="43" s="1"/>
  <c r="N25" i="44"/>
  <c r="O25" i="44" s="1"/>
  <c r="N5" i="44"/>
  <c r="O5" i="44" s="1"/>
  <c r="N11" i="45"/>
  <c r="O11" i="45" s="1"/>
  <c r="N20" i="45"/>
  <c r="O20" i="45" s="1"/>
  <c r="O24" i="46"/>
  <c r="P24" i="46" s="1"/>
  <c r="O32" i="47" l="1"/>
  <c r="P32" i="47" s="1"/>
  <c r="N31" i="42"/>
  <c r="O31" i="42" s="1"/>
  <c r="N30" i="43"/>
  <c r="O30" i="43" s="1"/>
  <c r="N30" i="34"/>
  <c r="O30" i="34" s="1"/>
  <c r="N30" i="35"/>
  <c r="O30" i="35" s="1"/>
  <c r="N30" i="45"/>
  <c r="O30" i="45" s="1"/>
  <c r="N30" i="41"/>
  <c r="O30" i="41" s="1"/>
  <c r="N32" i="44"/>
  <c r="O32" i="44" s="1"/>
  <c r="N29" i="38"/>
  <c r="O29" i="38" s="1"/>
  <c r="G29" i="39"/>
  <c r="N29" i="39" s="1"/>
  <c r="O29" i="39" s="1"/>
  <c r="N5" i="34"/>
  <c r="O5" i="34" s="1"/>
  <c r="D30" i="46"/>
  <c r="O30" i="46" s="1"/>
  <c r="P30" i="46" s="1"/>
  <c r="N29" i="44"/>
  <c r="O29" i="44" s="1"/>
  <c r="N5" i="42"/>
  <c r="O5" i="42" s="1"/>
  <c r="D32" i="37"/>
  <c r="G29" i="38"/>
  <c r="G30" i="36"/>
  <c r="N5" i="45"/>
  <c r="O5" i="45" s="1"/>
  <c r="N5" i="40"/>
  <c r="O5" i="40" s="1"/>
  <c r="I32" i="37"/>
  <c r="E30" i="33"/>
  <c r="N30" i="33" s="1"/>
  <c r="O30" i="33" s="1"/>
  <c r="D30" i="36"/>
  <c r="N30" i="36" s="1"/>
  <c r="O30" i="36" s="1"/>
  <c r="K30" i="46"/>
  <c r="N14" i="43"/>
  <c r="O14" i="43" s="1"/>
  <c r="N5" i="41"/>
  <c r="O5" i="41" s="1"/>
  <c r="N11" i="33"/>
  <c r="O11" i="33" s="1"/>
  <c r="N11" i="43"/>
  <c r="O11" i="43" s="1"/>
  <c r="N15" i="33"/>
  <c r="O15" i="33" s="1"/>
  <c r="E30" i="36"/>
  <c r="N5" i="39"/>
  <c r="O5" i="39" s="1"/>
  <c r="N32" i="37" l="1"/>
  <c r="O32" i="37" s="1"/>
</calcChain>
</file>

<file path=xl/sharedStrings.xml><?xml version="1.0" encoding="utf-8"?>
<sst xmlns="http://schemas.openxmlformats.org/spreadsheetml/2006/main" count="698" uniqueCount="104">
  <si>
    <t>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</si>
  <si>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</si>
  <si>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</si>
  <si>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</si>
  <si>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</si>
  <si>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</si>
  <si>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</si>
  <si>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</si>
  <si>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</si>
  <si>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</si>
  <si>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</si>
  <si>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Water</t>
  </si>
  <si>
    <t>Communications Services Taxes</t>
  </si>
  <si>
    <t>Permits, Fees, and Special Assessments</t>
  </si>
  <si>
    <t>Franchise Fee - Electricity</t>
  </si>
  <si>
    <t>Impact Fees - Residential - Other</t>
  </si>
  <si>
    <t>Other Permits, Fees, and Special Assessments</t>
  </si>
  <si>
    <t>Intergovernmental Revenue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</si>
  <si>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</si>
  <si>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</si>
  <si>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</si>
  <si>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</si>
  <si>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Grants from Other Local Units - Transportation</t>
  </si>
  <si>
    <t>Governmental Funds</t>
  </si>
  <si>
    <t>Proprietary Funds</t>
  </si>
  <si>
    <t>Account Total</t>
  </si>
  <si>
    <t>Fiduciary Funds</t>
  </si>
  <si>
    <t>Charges for Services</t>
  </si>
  <si>
    <t>Other Sources</t>
  </si>
  <si>
    <t>Physical Environment - Water Utility</t>
  </si>
  <si>
    <t>Physical Environment - Sewer / Wastewater Utility</t>
  </si>
  <si>
    <t>Physical Environment - Other Physical Environment Charges</t>
  </si>
  <si>
    <t>Total - All Account Codes</t>
  </si>
  <si>
    <t>Local Fiscal Year Ended September 30, 2009</t>
  </si>
  <si>
    <t>Interest and Other Earnings - Interest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</si>
  <si>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</si>
  <si>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</si>
  <si>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</si>
  <si>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</si>
  <si>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</si>
  <si>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</si>
  <si>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</si>
  <si>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</si>
  <si>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</si>
  <si>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Glen St. Mary Revenues Reported by Account Code and Fund Type</t>
  </si>
  <si>
    <t>Local Fiscal Year Ended September 30, 2010</t>
  </si>
  <si>
    <t>Utility Service Tax - Other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</si>
  <si>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</si>
  <si>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</si>
  <si>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</si>
  <si>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Proprietary Non-Operating Sources - Federal Grants and Donations</t>
  </si>
  <si>
    <t>2011 Municipal Population:</t>
  </si>
  <si>
    <t>Local Fiscal Year Ended September 30, 2012</t>
  </si>
  <si>
    <t>2012 Municipal Population:</t>
  </si>
  <si>
    <t>Local Fiscal Year Ended September 30, 2008</t>
  </si>
  <si>
    <t>Permits and Franchise Fees</t>
  </si>
  <si>
    <t>Other Permits and Fees</t>
  </si>
  <si>
    <t>Rents and Royalties</t>
  </si>
  <si>
    <t>Impact Fees - Public Safety</t>
  </si>
  <si>
    <t>Impact Fees - Transportation</t>
  </si>
  <si>
    <t>Impact Fees - Other</t>
  </si>
  <si>
    <t>2008 Municipal Population:</t>
  </si>
  <si>
    <t>Local Fiscal Year Ended September 30, 2013</t>
  </si>
  <si>
    <t>Communications Services Taxes (Chapter 202, F.S.)</t>
  </si>
  <si>
    <t>Impact Fees - Commercial - Economic Environment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</si>
  <si>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</si>
  <si>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</si>
  <si>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</si>
  <si>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</si>
  <si>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2013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</si>
  <si>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</si>
  <si>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</si>
  <si>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</si>
  <si>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</si>
  <si>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</si>
  <si>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</si>
  <si>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</si>
  <si>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</si>
  <si>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State Grant - Physical Environment - Sewer / Wastewater</t>
  </si>
  <si>
    <t>Local Fiscal Year Ended September 30, 2018</t>
  </si>
  <si>
    <t>2018 Municipal Population:</t>
  </si>
  <si>
    <t>Local Fiscal Year Ended September 30, 2019</t>
  </si>
  <si>
    <t>Proprietary Non-Operating - Other Grants and Donations</t>
  </si>
  <si>
    <t>2019 Municipal Population:</t>
  </si>
  <si>
    <t>Local Fiscal Year Ended September 30, 2020</t>
  </si>
  <si>
    <t>First Local Option Fuel Tax (1 to 6 Cents)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</si>
  <si>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</si>
  <si>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</si>
  <si>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</si>
  <si>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</si>
  <si>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</si>
  <si>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</si>
  <si>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</si>
  <si>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</si>
  <si>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Other General Taxes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</si>
  <si>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</si>
  <si>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</si>
  <si>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</si>
  <si>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</si>
  <si>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</si>
  <si>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</si>
  <si>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Federal Grant - Physical Environment - Sewer / Wastewater</t>
  </si>
  <si>
    <t>Federal Grant - American Rescue Plan Act Funds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</si>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</sst>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0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37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100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37</v>
      </c>
      <c r="B3" s="59"/>
      <c r="C3" s="60"/>
      <c r="D3" s="64" t="s">
        <v>23</v>
      </c>
      <c r="E3" s="65"/>
      <c r="F3" s="65"/>
      <c r="G3" s="65"/>
      <c r="H3" s="66"/>
      <c r="I3" s="64" t="s">
        <v>24</v>
      </c>
      <c r="J3" s="66"/>
      <c r="K3" s="64" t="s">
        <v>26</v>
      </c>
      <c r="L3" s="65"/>
      <c r="M3" s="66"/>
      <c r="N3" s="34"/>
      <c r="O3" s="35"/>
      <c r="P3" s="67" t="s">
        <v>88</v>
      </c>
      <c r="Q3" s="11"/>
      <c r="R3"/>
    </row>
    <row r="4" spans="1:134" ht="32.25" customHeight="1" thickBot="1">
      <c r="A4" s="61"/>
      <c r="B4" s="62"/>
      <c r="C4" s="63"/>
      <c r="D4" s="32" t="s">
        <v>2</v>
      </c>
      <c r="E4" s="32" t="s">
        <v>38</v>
      </c>
      <c r="F4" s="32" t="s">
        <v>39</v>
      </c>
      <c r="G4" s="32" t="s">
        <v>40</v>
      </c>
      <c r="H4" s="32" t="s">
        <v>3</v>
      </c>
      <c r="I4" s="32" t="s">
        <v>4</v>
      </c>
      <c r="J4" s="33" t="s">
        <v>41</v>
      </c>
      <c r="K4" s="33" t="s">
        <v>5</v>
      </c>
      <c r="L4" s="33" t="s">
        <v>6</v>
      </c>
      <c r="M4" s="33" t="s">
        <v>89</v>
      </c>
      <c r="N4" s="33" t="s">
        <v>7</v>
      </c>
      <c r="O4" s="33" t="s">
        <v>90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91</v>
      </c>
      <c r="B5" s="24"/>
      <c r="C5" s="24"/>
      <c r="D5" s="25">
        <f>SUM(D6:D10)</f>
        <v>144387</v>
      </c>
      <c r="E5" s="25">
        <f>SUM(E6:E10)</f>
        <v>0</v>
      </c>
      <c r="F5" s="25">
        <f>SUM(F6:F10)</f>
        <v>0</v>
      </c>
      <c r="G5" s="25">
        <f>SUM(G6:G10)</f>
        <v>0</v>
      </c>
      <c r="H5" s="25">
        <f>SUM(H6:H10)</f>
        <v>0</v>
      </c>
      <c r="I5" s="25">
        <f>SUM(I6:I10)</f>
        <v>10128</v>
      </c>
      <c r="J5" s="25">
        <f>SUM(J6:J10)</f>
        <v>0</v>
      </c>
      <c r="K5" s="25">
        <f>SUM(K6:K10)</f>
        <v>0</v>
      </c>
      <c r="L5" s="25">
        <f>SUM(L6:L10)</f>
        <v>0</v>
      </c>
      <c r="M5" s="25">
        <f>SUM(M6:M10)</f>
        <v>0</v>
      </c>
      <c r="N5" s="25">
        <f>SUM(N6:N10)</f>
        <v>0</v>
      </c>
      <c r="O5" s="26">
        <f>SUM(D5:N5)</f>
        <v>154515</v>
      </c>
      <c r="P5" s="31">
        <f>(O5/P$34)</f>
        <v>330.86723768736618</v>
      </c>
      <c r="Q5" s="6"/>
    </row>
    <row r="6" spans="1:134">
      <c r="A6" s="12"/>
      <c r="B6" s="23">
        <v>312.41000000000003</v>
      </c>
      <c r="C6" s="19" t="s">
        <v>92</v>
      </c>
      <c r="D6" s="43">
        <v>12493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9" si="0">SUM(D6:N6)</f>
        <v>12493</v>
      </c>
      <c r="P6" s="44">
        <f>(O6/P$34)</f>
        <v>26.751605995717345</v>
      </c>
      <c r="Q6" s="9"/>
    </row>
    <row r="7" spans="1:134">
      <c r="A7" s="12"/>
      <c r="B7" s="23">
        <v>314.10000000000002</v>
      </c>
      <c r="C7" s="19" t="s">
        <v>10</v>
      </c>
      <c r="D7" s="43">
        <v>42407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0"/>
        <v>42407</v>
      </c>
      <c r="P7" s="44">
        <f>(O7/P$34)</f>
        <v>90.807280513918627</v>
      </c>
      <c r="Q7" s="9"/>
    </row>
    <row r="8" spans="1:134">
      <c r="A8" s="12"/>
      <c r="B8" s="23">
        <v>314.3</v>
      </c>
      <c r="C8" s="19" t="s">
        <v>11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10128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10128</v>
      </c>
      <c r="P8" s="44">
        <f>(O8/P$34)</f>
        <v>21.687366167023555</v>
      </c>
      <c r="Q8" s="9"/>
    </row>
    <row r="9" spans="1:134">
      <c r="A9" s="12"/>
      <c r="B9" s="23">
        <v>315.10000000000002</v>
      </c>
      <c r="C9" s="19" t="s">
        <v>93</v>
      </c>
      <c r="D9" s="43">
        <v>36140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36140</v>
      </c>
      <c r="P9" s="44">
        <f>(O9/P$34)</f>
        <v>77.387580299785867</v>
      </c>
      <c r="Q9" s="9"/>
    </row>
    <row r="10" spans="1:134">
      <c r="A10" s="12"/>
      <c r="B10" s="23">
        <v>319.89999999999998</v>
      </c>
      <c r="C10" s="19" t="s">
        <v>94</v>
      </c>
      <c r="D10" s="43">
        <v>53347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>SUM(D10:N10)</f>
        <v>53347</v>
      </c>
      <c r="P10" s="44">
        <f>(O10/P$34)</f>
        <v>114.23340471092077</v>
      </c>
      <c r="Q10" s="9"/>
    </row>
    <row r="11" spans="1:134" ht="15.75">
      <c r="A11" s="27" t="s">
        <v>13</v>
      </c>
      <c r="B11" s="28"/>
      <c r="C11" s="29"/>
      <c r="D11" s="30">
        <f>SUM(D12:D13)</f>
        <v>35795</v>
      </c>
      <c r="E11" s="30">
        <f>SUM(E12:E13)</f>
        <v>0</v>
      </c>
      <c r="F11" s="30">
        <f>SUM(F12:F13)</f>
        <v>0</v>
      </c>
      <c r="G11" s="30">
        <f>SUM(G12:G13)</f>
        <v>0</v>
      </c>
      <c r="H11" s="30">
        <f>SUM(H12:H13)</f>
        <v>0</v>
      </c>
      <c r="I11" s="30">
        <f>SUM(I12:I13)</f>
        <v>0</v>
      </c>
      <c r="J11" s="30">
        <f>SUM(J12:J13)</f>
        <v>0</v>
      </c>
      <c r="K11" s="30">
        <f>SUM(K12:K13)</f>
        <v>0</v>
      </c>
      <c r="L11" s="30">
        <f>SUM(L12:L13)</f>
        <v>0</v>
      </c>
      <c r="M11" s="30">
        <f>SUM(M12:M13)</f>
        <v>0</v>
      </c>
      <c r="N11" s="30">
        <f>SUM(N12:N13)</f>
        <v>0</v>
      </c>
      <c r="O11" s="41">
        <f>SUM(D11:N11)</f>
        <v>35795</v>
      </c>
      <c r="P11" s="42">
        <f>(O11/P$34)</f>
        <v>76.648822269807283</v>
      </c>
      <c r="Q11" s="10"/>
    </row>
    <row r="12" spans="1:134">
      <c r="A12" s="12"/>
      <c r="B12" s="23">
        <v>323.10000000000002</v>
      </c>
      <c r="C12" s="19" t="s">
        <v>14</v>
      </c>
      <c r="D12" s="43">
        <v>34932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:O13" si="1">SUM(D12:N12)</f>
        <v>34932</v>
      </c>
      <c r="P12" s="44">
        <f>(O12/P$34)</f>
        <v>74.800856531049249</v>
      </c>
      <c r="Q12" s="9"/>
    </row>
    <row r="13" spans="1:134">
      <c r="A13" s="12"/>
      <c r="B13" s="23">
        <v>329.5</v>
      </c>
      <c r="C13" s="19" t="s">
        <v>95</v>
      </c>
      <c r="D13" s="43">
        <v>863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863</v>
      </c>
      <c r="P13" s="44">
        <f>(O13/P$34)</f>
        <v>1.8479657387580299</v>
      </c>
      <c r="Q13" s="9"/>
    </row>
    <row r="14" spans="1:134" ht="15.75">
      <c r="A14" s="27" t="s">
        <v>96</v>
      </c>
      <c r="B14" s="28"/>
      <c r="C14" s="29"/>
      <c r="D14" s="30">
        <f>SUM(D15:D21)</f>
        <v>85522</v>
      </c>
      <c r="E14" s="30">
        <f>SUM(E15:E21)</f>
        <v>0</v>
      </c>
      <c r="F14" s="30">
        <f>SUM(F15:F21)</f>
        <v>0</v>
      </c>
      <c r="G14" s="30">
        <f>SUM(G15:G21)</f>
        <v>0</v>
      </c>
      <c r="H14" s="30">
        <f>SUM(H15:H21)</f>
        <v>0</v>
      </c>
      <c r="I14" s="30">
        <f>SUM(I15:I21)</f>
        <v>4860</v>
      </c>
      <c r="J14" s="30">
        <f>SUM(J15:J21)</f>
        <v>0</v>
      </c>
      <c r="K14" s="30">
        <f>SUM(K15:K21)</f>
        <v>0</v>
      </c>
      <c r="L14" s="30">
        <f>SUM(L15:L21)</f>
        <v>0</v>
      </c>
      <c r="M14" s="30">
        <f>SUM(M15:M21)</f>
        <v>0</v>
      </c>
      <c r="N14" s="30">
        <f>SUM(N15:N21)</f>
        <v>0</v>
      </c>
      <c r="O14" s="41">
        <f>SUM(D14:N14)</f>
        <v>90382</v>
      </c>
      <c r="P14" s="42">
        <f>(O14/P$34)</f>
        <v>193.53747323340471</v>
      </c>
      <c r="Q14" s="10"/>
    </row>
    <row r="15" spans="1:134">
      <c r="A15" s="12"/>
      <c r="B15" s="23">
        <v>331.35</v>
      </c>
      <c r="C15" s="19" t="s">
        <v>101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4860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20" si="2">SUM(D15:N15)</f>
        <v>4860</v>
      </c>
      <c r="P15" s="44">
        <f>(O15/P$34)</f>
        <v>10.406852248394005</v>
      </c>
      <c r="Q15" s="9"/>
    </row>
    <row r="16" spans="1:134">
      <c r="A16" s="12"/>
      <c r="B16" s="23">
        <v>331.51</v>
      </c>
      <c r="C16" s="19" t="s">
        <v>102</v>
      </c>
      <c r="D16" s="43">
        <v>22972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2"/>
        <v>22972</v>
      </c>
      <c r="P16" s="44">
        <f>(O16/P$34)</f>
        <v>49.190578158458244</v>
      </c>
      <c r="Q16" s="9"/>
    </row>
    <row r="17" spans="1:120">
      <c r="A17" s="12"/>
      <c r="B17" s="23">
        <v>335.125</v>
      </c>
      <c r="C17" s="19" t="s">
        <v>97</v>
      </c>
      <c r="D17" s="43">
        <v>21363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21363</v>
      </c>
      <c r="P17" s="44">
        <f>(O17/P$34)</f>
        <v>45.745182012847962</v>
      </c>
      <c r="Q17" s="9"/>
    </row>
    <row r="18" spans="1:120">
      <c r="A18" s="12"/>
      <c r="B18" s="23">
        <v>335.14</v>
      </c>
      <c r="C18" s="19" t="s">
        <v>66</v>
      </c>
      <c r="D18" s="43">
        <v>1139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1139</v>
      </c>
      <c r="P18" s="44">
        <f>(O18/P$34)</f>
        <v>2.4389721627408996</v>
      </c>
      <c r="Q18" s="9"/>
    </row>
    <row r="19" spans="1:120">
      <c r="A19" s="12"/>
      <c r="B19" s="23">
        <v>335.15</v>
      </c>
      <c r="C19" s="19" t="s">
        <v>67</v>
      </c>
      <c r="D19" s="43">
        <v>496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496</v>
      </c>
      <c r="P19" s="44">
        <f>(O19/P$34)</f>
        <v>1.0620985010706638</v>
      </c>
      <c r="Q19" s="9"/>
    </row>
    <row r="20" spans="1:120">
      <c r="A20" s="12"/>
      <c r="B20" s="23">
        <v>335.18</v>
      </c>
      <c r="C20" s="19" t="s">
        <v>98</v>
      </c>
      <c r="D20" s="43">
        <v>24432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24432</v>
      </c>
      <c r="P20" s="44">
        <f>(O20/P$34)</f>
        <v>52.316916488222695</v>
      </c>
      <c r="Q20" s="9"/>
    </row>
    <row r="21" spans="1:120">
      <c r="A21" s="12"/>
      <c r="B21" s="23">
        <v>337.4</v>
      </c>
      <c r="C21" s="19" t="s">
        <v>22</v>
      </c>
      <c r="D21" s="43">
        <v>15120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ref="O21" si="3">SUM(D21:N21)</f>
        <v>15120</v>
      </c>
      <c r="P21" s="44">
        <f>(O21/P$34)</f>
        <v>32.376873661670238</v>
      </c>
      <c r="Q21" s="9"/>
    </row>
    <row r="22" spans="1:120" ht="15.75">
      <c r="A22" s="27" t="s">
        <v>27</v>
      </c>
      <c r="B22" s="28"/>
      <c r="C22" s="29"/>
      <c r="D22" s="30">
        <f>SUM(D23:D25)</f>
        <v>0</v>
      </c>
      <c r="E22" s="30">
        <f>SUM(E23:E25)</f>
        <v>0</v>
      </c>
      <c r="F22" s="30">
        <f>SUM(F23:F25)</f>
        <v>0</v>
      </c>
      <c r="G22" s="30">
        <f>SUM(G23:G25)</f>
        <v>0</v>
      </c>
      <c r="H22" s="30">
        <f>SUM(H23:H25)</f>
        <v>0</v>
      </c>
      <c r="I22" s="30">
        <f>SUM(I23:I25)</f>
        <v>202825</v>
      </c>
      <c r="J22" s="30">
        <f>SUM(J23:J25)</f>
        <v>0</v>
      </c>
      <c r="K22" s="30">
        <f>SUM(K23:K25)</f>
        <v>0</v>
      </c>
      <c r="L22" s="30">
        <f>SUM(L23:L25)</f>
        <v>0</v>
      </c>
      <c r="M22" s="30">
        <f>SUM(M23:M25)</f>
        <v>0</v>
      </c>
      <c r="N22" s="30">
        <f>SUM(N23:N25)</f>
        <v>0</v>
      </c>
      <c r="O22" s="30">
        <f>SUM(D22:N22)</f>
        <v>202825</v>
      </c>
      <c r="P22" s="42">
        <f>(O22/P$34)</f>
        <v>434.31477516059959</v>
      </c>
      <c r="Q22" s="10"/>
    </row>
    <row r="23" spans="1:120">
      <c r="A23" s="12"/>
      <c r="B23" s="23">
        <v>343.3</v>
      </c>
      <c r="C23" s="19" t="s">
        <v>29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104616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ref="O23:O25" si="4">SUM(D23:N23)</f>
        <v>104616</v>
      </c>
      <c r="P23" s="44">
        <f>(O23/P$34)</f>
        <v>224.017130620985</v>
      </c>
      <c r="Q23" s="9"/>
    </row>
    <row r="24" spans="1:120">
      <c r="A24" s="12"/>
      <c r="B24" s="23">
        <v>343.5</v>
      </c>
      <c r="C24" s="19" t="s">
        <v>30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81215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4"/>
        <v>81215</v>
      </c>
      <c r="P24" s="44">
        <f>(O24/P$34)</f>
        <v>173.90792291220558</v>
      </c>
      <c r="Q24" s="9"/>
    </row>
    <row r="25" spans="1:120">
      <c r="A25" s="12"/>
      <c r="B25" s="23">
        <v>343.9</v>
      </c>
      <c r="C25" s="19" t="s">
        <v>31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16994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4"/>
        <v>16994</v>
      </c>
      <c r="P25" s="44">
        <f>(O25/P$34)</f>
        <v>36.389721627408996</v>
      </c>
      <c r="Q25" s="9"/>
    </row>
    <row r="26" spans="1:120" ht="15.75">
      <c r="A26" s="27" t="s">
        <v>1</v>
      </c>
      <c r="B26" s="28"/>
      <c r="C26" s="29"/>
      <c r="D26" s="30">
        <f>SUM(D27:D29)</f>
        <v>6017</v>
      </c>
      <c r="E26" s="30">
        <f>SUM(E27:E29)</f>
        <v>0</v>
      </c>
      <c r="F26" s="30">
        <f>SUM(F27:F29)</f>
        <v>0</v>
      </c>
      <c r="G26" s="30">
        <f>SUM(G27:G29)</f>
        <v>1</v>
      </c>
      <c r="H26" s="30">
        <f>SUM(H27:H29)</f>
        <v>0</v>
      </c>
      <c r="I26" s="30">
        <f>SUM(I27:I29)</f>
        <v>73</v>
      </c>
      <c r="J26" s="30">
        <f>SUM(J27:J29)</f>
        <v>0</v>
      </c>
      <c r="K26" s="30">
        <f>SUM(K27:K29)</f>
        <v>0</v>
      </c>
      <c r="L26" s="30">
        <f>SUM(L27:L29)</f>
        <v>0</v>
      </c>
      <c r="M26" s="30">
        <f>SUM(M27:M29)</f>
        <v>0</v>
      </c>
      <c r="N26" s="30">
        <f>SUM(N27:N29)</f>
        <v>0</v>
      </c>
      <c r="O26" s="30">
        <f>SUM(D26:N26)</f>
        <v>6091</v>
      </c>
      <c r="P26" s="42">
        <f>(O26/P$34)</f>
        <v>13.042826552462527</v>
      </c>
      <c r="Q26" s="10"/>
    </row>
    <row r="27" spans="1:120">
      <c r="A27" s="12"/>
      <c r="B27" s="23">
        <v>361.1</v>
      </c>
      <c r="C27" s="19" t="s">
        <v>34</v>
      </c>
      <c r="D27" s="43">
        <v>376</v>
      </c>
      <c r="E27" s="43">
        <v>0</v>
      </c>
      <c r="F27" s="43">
        <v>0</v>
      </c>
      <c r="G27" s="43">
        <v>1</v>
      </c>
      <c r="H27" s="43">
        <v>0</v>
      </c>
      <c r="I27" s="43">
        <v>73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>SUM(D27:N27)</f>
        <v>450</v>
      </c>
      <c r="P27" s="44">
        <f>(O27/P$34)</f>
        <v>0.9635974304068522</v>
      </c>
      <c r="Q27" s="9"/>
    </row>
    <row r="28" spans="1:120">
      <c r="A28" s="12"/>
      <c r="B28" s="23">
        <v>362</v>
      </c>
      <c r="C28" s="19" t="s">
        <v>57</v>
      </c>
      <c r="D28" s="43">
        <v>5000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ref="O28:O31" si="5">SUM(D28:N28)</f>
        <v>5000</v>
      </c>
      <c r="P28" s="44">
        <f>(O28/P$34)</f>
        <v>10.706638115631691</v>
      </c>
      <c r="Q28" s="9"/>
    </row>
    <row r="29" spans="1:120">
      <c r="A29" s="12"/>
      <c r="B29" s="23">
        <v>369.9</v>
      </c>
      <c r="C29" s="19" t="s">
        <v>35</v>
      </c>
      <c r="D29" s="43">
        <v>641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5"/>
        <v>641</v>
      </c>
      <c r="P29" s="44">
        <f>(O29/P$34)</f>
        <v>1.3725910064239828</v>
      </c>
      <c r="Q29" s="9"/>
    </row>
    <row r="30" spans="1:120" ht="15.75">
      <c r="A30" s="27" t="s">
        <v>28</v>
      </c>
      <c r="B30" s="28"/>
      <c r="C30" s="29"/>
      <c r="D30" s="30">
        <f>SUM(D31:D31)</f>
        <v>0</v>
      </c>
      <c r="E30" s="30">
        <f>SUM(E31:E31)</f>
        <v>0</v>
      </c>
      <c r="F30" s="30">
        <f>SUM(F31:F31)</f>
        <v>0</v>
      </c>
      <c r="G30" s="30">
        <f>SUM(G31:G31)</f>
        <v>15000</v>
      </c>
      <c r="H30" s="30">
        <f>SUM(H31:H31)</f>
        <v>0</v>
      </c>
      <c r="I30" s="30">
        <f>SUM(I31:I31)</f>
        <v>0</v>
      </c>
      <c r="J30" s="30">
        <f>SUM(J31:J31)</f>
        <v>0</v>
      </c>
      <c r="K30" s="30">
        <f>SUM(K31:K31)</f>
        <v>0</v>
      </c>
      <c r="L30" s="30">
        <f>SUM(L31:L31)</f>
        <v>0</v>
      </c>
      <c r="M30" s="30">
        <f>SUM(M31:M31)</f>
        <v>0</v>
      </c>
      <c r="N30" s="30">
        <f>SUM(N31:N31)</f>
        <v>0</v>
      </c>
      <c r="O30" s="30">
        <f t="shared" si="5"/>
        <v>15000</v>
      </c>
      <c r="P30" s="42">
        <f>(O30/P$34)</f>
        <v>32.119914346895072</v>
      </c>
      <c r="Q30" s="9"/>
    </row>
    <row r="31" spans="1:120" ht="15.75" thickBot="1">
      <c r="A31" s="12"/>
      <c r="B31" s="23">
        <v>381</v>
      </c>
      <c r="C31" s="19" t="s">
        <v>36</v>
      </c>
      <c r="D31" s="43">
        <v>0</v>
      </c>
      <c r="E31" s="43">
        <v>0</v>
      </c>
      <c r="F31" s="43">
        <v>0</v>
      </c>
      <c r="G31" s="43">
        <v>15000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 t="shared" si="5"/>
        <v>15000</v>
      </c>
      <c r="P31" s="44">
        <f>(O31/P$34)</f>
        <v>32.119914346895072</v>
      </c>
      <c r="Q31" s="9"/>
    </row>
    <row r="32" spans="1:120" ht="16.5" thickBot="1">
      <c r="A32" s="13" t="s">
        <v>32</v>
      </c>
      <c r="B32" s="21"/>
      <c r="C32" s="20"/>
      <c r="D32" s="14">
        <f>SUM(D5,D11,D14,D22,D26,D30)</f>
        <v>271721</v>
      </c>
      <c r="E32" s="14">
        <f t="shared" ref="E32:N32" si="6">SUM(E5,E11,E14,E22,E26,E30)</f>
        <v>0</v>
      </c>
      <c r="F32" s="14">
        <f t="shared" si="6"/>
        <v>0</v>
      </c>
      <c r="G32" s="14">
        <f t="shared" si="6"/>
        <v>15001</v>
      </c>
      <c r="H32" s="14">
        <f t="shared" si="6"/>
        <v>0</v>
      </c>
      <c r="I32" s="14">
        <f t="shared" si="6"/>
        <v>217886</v>
      </c>
      <c r="J32" s="14">
        <f t="shared" si="6"/>
        <v>0</v>
      </c>
      <c r="K32" s="14">
        <f t="shared" si="6"/>
        <v>0</v>
      </c>
      <c r="L32" s="14">
        <f t="shared" si="6"/>
        <v>0</v>
      </c>
      <c r="M32" s="14">
        <f t="shared" si="6"/>
        <v>0</v>
      </c>
      <c r="N32" s="14">
        <f t="shared" si="6"/>
        <v>0</v>
      </c>
      <c r="O32" s="14">
        <f>SUM(D32:N32)</f>
        <v>504608</v>
      </c>
      <c r="P32" s="36">
        <f>(O32/P$34)</f>
        <v>1080.5310492505353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</row>
    <row r="34" spans="1:16">
      <c r="A34" s="37"/>
      <c r="B34" s="38"/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45" t="s">
        <v>103</v>
      </c>
      <c r="N34" s="45"/>
      <c r="O34" s="45"/>
      <c r="P34" s="40">
        <v>467</v>
      </c>
    </row>
    <row r="35" spans="1:16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8"/>
    </row>
    <row r="36" spans="1:16" ht="15.75" customHeight="1" thickBot="1">
      <c r="A36" s="49" t="s">
        <v>48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1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37</v>
      </c>
      <c r="B3" s="59"/>
      <c r="C3" s="60"/>
      <c r="D3" s="64" t="s">
        <v>23</v>
      </c>
      <c r="E3" s="65"/>
      <c r="F3" s="65"/>
      <c r="G3" s="65"/>
      <c r="H3" s="66"/>
      <c r="I3" s="64" t="s">
        <v>24</v>
      </c>
      <c r="J3" s="66"/>
      <c r="K3" s="64" t="s">
        <v>26</v>
      </c>
      <c r="L3" s="66"/>
      <c r="M3" s="34"/>
      <c r="N3" s="35"/>
      <c r="O3" s="67" t="s">
        <v>42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38</v>
      </c>
      <c r="F4" s="32" t="s">
        <v>39</v>
      </c>
      <c r="G4" s="32" t="s">
        <v>40</v>
      </c>
      <c r="H4" s="32" t="s">
        <v>3</v>
      </c>
      <c r="I4" s="32" t="s">
        <v>4</v>
      </c>
      <c r="J4" s="33" t="s">
        <v>41</v>
      </c>
      <c r="K4" s="33" t="s">
        <v>5</v>
      </c>
      <c r="L4" s="33" t="s">
        <v>6</v>
      </c>
      <c r="M4" s="33" t="s">
        <v>7</v>
      </c>
      <c r="N4" s="33" t="s">
        <v>25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95071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7581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9" si="1">SUM(D5:M5)</f>
        <v>102652</v>
      </c>
      <c r="O5" s="31">
        <f t="shared" ref="O5:O29" si="2">(N5/O$31)</f>
        <v>238.72558139534883</v>
      </c>
      <c r="P5" s="6"/>
    </row>
    <row r="6" spans="1:133">
      <c r="A6" s="12"/>
      <c r="B6" s="23">
        <v>312.10000000000002</v>
      </c>
      <c r="C6" s="19" t="s">
        <v>8</v>
      </c>
      <c r="D6" s="43">
        <v>10467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10467</v>
      </c>
      <c r="O6" s="44">
        <f t="shared" si="2"/>
        <v>24.34186046511628</v>
      </c>
      <c r="P6" s="9"/>
    </row>
    <row r="7" spans="1:133">
      <c r="A7" s="12"/>
      <c r="B7" s="23">
        <v>312.60000000000002</v>
      </c>
      <c r="C7" s="19" t="s">
        <v>9</v>
      </c>
      <c r="D7" s="43">
        <v>26623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26623</v>
      </c>
      <c r="O7" s="44">
        <f t="shared" si="2"/>
        <v>61.913953488372094</v>
      </c>
      <c r="P7" s="9"/>
    </row>
    <row r="8" spans="1:133">
      <c r="A8" s="12"/>
      <c r="B8" s="23">
        <v>314.10000000000002</v>
      </c>
      <c r="C8" s="19" t="s">
        <v>10</v>
      </c>
      <c r="D8" s="43">
        <v>31371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31371</v>
      </c>
      <c r="O8" s="44">
        <f t="shared" si="2"/>
        <v>72.955813953488374</v>
      </c>
      <c r="P8" s="9"/>
    </row>
    <row r="9" spans="1:133">
      <c r="A9" s="12"/>
      <c r="B9" s="23">
        <v>314.3</v>
      </c>
      <c r="C9" s="19" t="s">
        <v>11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7581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7581</v>
      </c>
      <c r="O9" s="44">
        <f t="shared" si="2"/>
        <v>17.630232558139536</v>
      </c>
      <c r="P9" s="9"/>
    </row>
    <row r="10" spans="1:133">
      <c r="A10" s="12"/>
      <c r="B10" s="23">
        <v>315</v>
      </c>
      <c r="C10" s="19" t="s">
        <v>63</v>
      </c>
      <c r="D10" s="43">
        <v>26610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26610</v>
      </c>
      <c r="O10" s="44">
        <f t="shared" si="2"/>
        <v>61.883720930232556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SUM(D12:D14)</f>
        <v>27088</v>
      </c>
      <c r="E11" s="30">
        <f t="shared" si="3"/>
        <v>1500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28588</v>
      </c>
      <c r="O11" s="42">
        <f t="shared" si="2"/>
        <v>66.483720930232565</v>
      </c>
      <c r="P11" s="10"/>
    </row>
    <row r="12" spans="1:133">
      <c r="A12" s="12"/>
      <c r="B12" s="23">
        <v>323.10000000000002</v>
      </c>
      <c r="C12" s="19" t="s">
        <v>14</v>
      </c>
      <c r="D12" s="43">
        <v>26551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26551</v>
      </c>
      <c r="O12" s="44">
        <f t="shared" si="2"/>
        <v>61.746511627906976</v>
      </c>
      <c r="P12" s="9"/>
    </row>
    <row r="13" spans="1:133">
      <c r="A13" s="12"/>
      <c r="B13" s="23">
        <v>324.42</v>
      </c>
      <c r="C13" s="19" t="s">
        <v>64</v>
      </c>
      <c r="D13" s="43">
        <v>0</v>
      </c>
      <c r="E13" s="43">
        <v>1500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1500</v>
      </c>
      <c r="O13" s="44">
        <f t="shared" si="2"/>
        <v>3.4883720930232558</v>
      </c>
      <c r="P13" s="9"/>
    </row>
    <row r="14" spans="1:133">
      <c r="A14" s="12"/>
      <c r="B14" s="23">
        <v>329</v>
      </c>
      <c r="C14" s="19" t="s">
        <v>16</v>
      </c>
      <c r="D14" s="43">
        <v>537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537</v>
      </c>
      <c r="O14" s="44">
        <f t="shared" si="2"/>
        <v>1.2488372093023257</v>
      </c>
      <c r="P14" s="9"/>
    </row>
    <row r="15" spans="1:133" ht="15.75">
      <c r="A15" s="27" t="s">
        <v>17</v>
      </c>
      <c r="B15" s="28"/>
      <c r="C15" s="29"/>
      <c r="D15" s="30">
        <f t="shared" ref="D15:M15" si="4">SUM(D16:D20)</f>
        <v>44845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44845</v>
      </c>
      <c r="O15" s="42">
        <f t="shared" si="2"/>
        <v>104.29069767441861</v>
      </c>
      <c r="P15" s="10"/>
    </row>
    <row r="16" spans="1:133">
      <c r="A16" s="12"/>
      <c r="B16" s="23">
        <v>335.12</v>
      </c>
      <c r="C16" s="19" t="s">
        <v>65</v>
      </c>
      <c r="D16" s="43">
        <v>19963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19963</v>
      </c>
      <c r="O16" s="44">
        <f t="shared" si="2"/>
        <v>46.425581395348836</v>
      </c>
      <c r="P16" s="9"/>
    </row>
    <row r="17" spans="1:119">
      <c r="A17" s="12"/>
      <c r="B17" s="23">
        <v>335.14</v>
      </c>
      <c r="C17" s="19" t="s">
        <v>66</v>
      </c>
      <c r="D17" s="43">
        <v>2087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2087</v>
      </c>
      <c r="O17" s="44">
        <f t="shared" si="2"/>
        <v>4.8534883720930235</v>
      </c>
      <c r="P17" s="9"/>
    </row>
    <row r="18" spans="1:119">
      <c r="A18" s="12"/>
      <c r="B18" s="23">
        <v>335.15</v>
      </c>
      <c r="C18" s="19" t="s">
        <v>67</v>
      </c>
      <c r="D18" s="43">
        <v>84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84</v>
      </c>
      <c r="O18" s="44">
        <f t="shared" si="2"/>
        <v>0.19534883720930232</v>
      </c>
      <c r="P18" s="9"/>
    </row>
    <row r="19" spans="1:119">
      <c r="A19" s="12"/>
      <c r="B19" s="23">
        <v>335.18</v>
      </c>
      <c r="C19" s="19" t="s">
        <v>68</v>
      </c>
      <c r="D19" s="43">
        <v>13095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13095</v>
      </c>
      <c r="O19" s="44">
        <f t="shared" si="2"/>
        <v>30.453488372093023</v>
      </c>
      <c r="P19" s="9"/>
    </row>
    <row r="20" spans="1:119">
      <c r="A20" s="12"/>
      <c r="B20" s="23">
        <v>337.4</v>
      </c>
      <c r="C20" s="19" t="s">
        <v>22</v>
      </c>
      <c r="D20" s="43">
        <v>9616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9616</v>
      </c>
      <c r="O20" s="44">
        <f t="shared" si="2"/>
        <v>22.36279069767442</v>
      </c>
      <c r="P20" s="9"/>
    </row>
    <row r="21" spans="1:119" ht="15.75">
      <c r="A21" s="27" t="s">
        <v>27</v>
      </c>
      <c r="B21" s="28"/>
      <c r="C21" s="29"/>
      <c r="D21" s="30">
        <f t="shared" ref="D21:M21" si="5">SUM(D22:D24)</f>
        <v>0</v>
      </c>
      <c r="E21" s="30">
        <f t="shared" si="5"/>
        <v>0</v>
      </c>
      <c r="F21" s="30">
        <f t="shared" si="5"/>
        <v>0</v>
      </c>
      <c r="G21" s="30">
        <f t="shared" si="5"/>
        <v>0</v>
      </c>
      <c r="H21" s="30">
        <f t="shared" si="5"/>
        <v>0</v>
      </c>
      <c r="I21" s="30">
        <f t="shared" si="5"/>
        <v>149778</v>
      </c>
      <c r="J21" s="30">
        <f t="shared" si="5"/>
        <v>0</v>
      </c>
      <c r="K21" s="30">
        <f t="shared" si="5"/>
        <v>0</v>
      </c>
      <c r="L21" s="30">
        <f t="shared" si="5"/>
        <v>0</v>
      </c>
      <c r="M21" s="30">
        <f t="shared" si="5"/>
        <v>0</v>
      </c>
      <c r="N21" s="30">
        <f t="shared" si="1"/>
        <v>149778</v>
      </c>
      <c r="O21" s="42">
        <f t="shared" si="2"/>
        <v>348.32093023255811</v>
      </c>
      <c r="P21" s="10"/>
    </row>
    <row r="22" spans="1:119">
      <c r="A22" s="12"/>
      <c r="B22" s="23">
        <v>343.3</v>
      </c>
      <c r="C22" s="19" t="s">
        <v>29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76238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76238</v>
      </c>
      <c r="O22" s="44">
        <f t="shared" si="2"/>
        <v>177.29767441860466</v>
      </c>
      <c r="P22" s="9"/>
    </row>
    <row r="23" spans="1:119">
      <c r="A23" s="12"/>
      <c r="B23" s="23">
        <v>343.5</v>
      </c>
      <c r="C23" s="19" t="s">
        <v>30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38575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38575</v>
      </c>
      <c r="O23" s="44">
        <f t="shared" si="2"/>
        <v>89.70930232558139</v>
      </c>
      <c r="P23" s="9"/>
    </row>
    <row r="24" spans="1:119">
      <c r="A24" s="12"/>
      <c r="B24" s="23">
        <v>343.9</v>
      </c>
      <c r="C24" s="19" t="s">
        <v>31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34965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34965</v>
      </c>
      <c r="O24" s="44">
        <f t="shared" si="2"/>
        <v>81.313953488372093</v>
      </c>
      <c r="P24" s="9"/>
    </row>
    <row r="25" spans="1:119" ht="15.75">
      <c r="A25" s="27" t="s">
        <v>1</v>
      </c>
      <c r="B25" s="28"/>
      <c r="C25" s="29"/>
      <c r="D25" s="30">
        <f t="shared" ref="D25:M25" si="6">SUM(D26:D28)</f>
        <v>1317</v>
      </c>
      <c r="E25" s="30">
        <f t="shared" si="6"/>
        <v>1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48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1"/>
        <v>1366</v>
      </c>
      <c r="O25" s="42">
        <f t="shared" si="2"/>
        <v>3.1767441860465118</v>
      </c>
      <c r="P25" s="10"/>
    </row>
    <row r="26" spans="1:119">
      <c r="A26" s="12"/>
      <c r="B26" s="23">
        <v>361.1</v>
      </c>
      <c r="C26" s="19" t="s">
        <v>34</v>
      </c>
      <c r="D26" s="43">
        <v>637</v>
      </c>
      <c r="E26" s="43">
        <v>1</v>
      </c>
      <c r="F26" s="43">
        <v>0</v>
      </c>
      <c r="G26" s="43">
        <v>0</v>
      </c>
      <c r="H26" s="43">
        <v>0</v>
      </c>
      <c r="I26" s="43">
        <v>48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686</v>
      </c>
      <c r="O26" s="44">
        <f t="shared" si="2"/>
        <v>1.5953488372093023</v>
      </c>
      <c r="P26" s="9"/>
    </row>
    <row r="27" spans="1:119">
      <c r="A27" s="12"/>
      <c r="B27" s="23">
        <v>362</v>
      </c>
      <c r="C27" s="19" t="s">
        <v>57</v>
      </c>
      <c r="D27" s="43">
        <v>417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417</v>
      </c>
      <c r="O27" s="44">
        <f t="shared" si="2"/>
        <v>0.96976744186046515</v>
      </c>
      <c r="P27" s="9"/>
    </row>
    <row r="28" spans="1:119" ht="15.75" thickBot="1">
      <c r="A28" s="12"/>
      <c r="B28" s="23">
        <v>369.9</v>
      </c>
      <c r="C28" s="19" t="s">
        <v>35</v>
      </c>
      <c r="D28" s="43">
        <v>263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263</v>
      </c>
      <c r="O28" s="44">
        <f t="shared" si="2"/>
        <v>0.61162790697674418</v>
      </c>
      <c r="P28" s="9"/>
    </row>
    <row r="29" spans="1:119" ht="16.5" thickBot="1">
      <c r="A29" s="13" t="s">
        <v>32</v>
      </c>
      <c r="B29" s="21"/>
      <c r="C29" s="20"/>
      <c r="D29" s="14">
        <f>SUM(D5,D11,D15,D21,D25)</f>
        <v>168321</v>
      </c>
      <c r="E29" s="14">
        <f t="shared" ref="E29:M29" si="7">SUM(E5,E11,E15,E21,E25)</f>
        <v>1501</v>
      </c>
      <c r="F29" s="14">
        <f t="shared" si="7"/>
        <v>0</v>
      </c>
      <c r="G29" s="14">
        <f t="shared" si="7"/>
        <v>0</v>
      </c>
      <c r="H29" s="14">
        <f t="shared" si="7"/>
        <v>0</v>
      </c>
      <c r="I29" s="14">
        <f t="shared" si="7"/>
        <v>157407</v>
      </c>
      <c r="J29" s="14">
        <f t="shared" si="7"/>
        <v>0</v>
      </c>
      <c r="K29" s="14">
        <f t="shared" si="7"/>
        <v>0</v>
      </c>
      <c r="L29" s="14">
        <f t="shared" si="7"/>
        <v>0</v>
      </c>
      <c r="M29" s="14">
        <f t="shared" si="7"/>
        <v>0</v>
      </c>
      <c r="N29" s="14">
        <f t="shared" si="1"/>
        <v>327229</v>
      </c>
      <c r="O29" s="36">
        <f t="shared" si="2"/>
        <v>760.99767441860467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7"/>
      <c r="B31" s="38"/>
      <c r="C31" s="38"/>
      <c r="D31" s="39"/>
      <c r="E31" s="39"/>
      <c r="F31" s="39"/>
      <c r="G31" s="39"/>
      <c r="H31" s="39"/>
      <c r="I31" s="39"/>
      <c r="J31" s="39"/>
      <c r="K31" s="39"/>
      <c r="L31" s="45" t="s">
        <v>69</v>
      </c>
      <c r="M31" s="45"/>
      <c r="N31" s="45"/>
      <c r="O31" s="40">
        <v>430</v>
      </c>
    </row>
    <row r="32" spans="1:119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8"/>
    </row>
    <row r="33" spans="1:15" ht="15.75" customHeight="1" thickBot="1">
      <c r="A33" s="49" t="s">
        <v>48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37</v>
      </c>
      <c r="B3" s="59"/>
      <c r="C3" s="60"/>
      <c r="D3" s="64" t="s">
        <v>23</v>
      </c>
      <c r="E3" s="65"/>
      <c r="F3" s="65"/>
      <c r="G3" s="65"/>
      <c r="H3" s="66"/>
      <c r="I3" s="64" t="s">
        <v>24</v>
      </c>
      <c r="J3" s="66"/>
      <c r="K3" s="64" t="s">
        <v>26</v>
      </c>
      <c r="L3" s="66"/>
      <c r="M3" s="34"/>
      <c r="N3" s="35"/>
      <c r="O3" s="67" t="s">
        <v>42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38</v>
      </c>
      <c r="F4" s="32" t="s">
        <v>39</v>
      </c>
      <c r="G4" s="32" t="s">
        <v>40</v>
      </c>
      <c r="H4" s="32" t="s">
        <v>3</v>
      </c>
      <c r="I4" s="32" t="s">
        <v>4</v>
      </c>
      <c r="J4" s="33" t="s">
        <v>41</v>
      </c>
      <c r="K4" s="33" t="s">
        <v>5</v>
      </c>
      <c r="L4" s="33" t="s">
        <v>6</v>
      </c>
      <c r="M4" s="33" t="s">
        <v>7</v>
      </c>
      <c r="N4" s="33" t="s">
        <v>25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83765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6472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0" si="1">SUM(D5:M5)</f>
        <v>90237</v>
      </c>
      <c r="O5" s="31">
        <f t="shared" ref="O5:O30" si="2">(N5/O$32)</f>
        <v>210.8341121495327</v>
      </c>
      <c r="P5" s="6"/>
    </row>
    <row r="6" spans="1:133">
      <c r="A6" s="12"/>
      <c r="B6" s="23">
        <v>312.10000000000002</v>
      </c>
      <c r="C6" s="19" t="s">
        <v>8</v>
      </c>
      <c r="D6" s="43">
        <v>9352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9352</v>
      </c>
      <c r="O6" s="44">
        <f t="shared" si="2"/>
        <v>21.850467289719628</v>
      </c>
      <c r="P6" s="9"/>
    </row>
    <row r="7" spans="1:133">
      <c r="A7" s="12"/>
      <c r="B7" s="23">
        <v>312.60000000000002</v>
      </c>
      <c r="C7" s="19" t="s">
        <v>9</v>
      </c>
      <c r="D7" s="43">
        <v>26771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26771</v>
      </c>
      <c r="O7" s="44">
        <f t="shared" si="2"/>
        <v>62.549065420560744</v>
      </c>
      <c r="P7" s="9"/>
    </row>
    <row r="8" spans="1:133">
      <c r="A8" s="12"/>
      <c r="B8" s="23">
        <v>314.10000000000002</v>
      </c>
      <c r="C8" s="19" t="s">
        <v>10</v>
      </c>
      <c r="D8" s="43">
        <v>29084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29084</v>
      </c>
      <c r="O8" s="44">
        <f t="shared" si="2"/>
        <v>67.953271028037378</v>
      </c>
      <c r="P8" s="9"/>
    </row>
    <row r="9" spans="1:133">
      <c r="A9" s="12"/>
      <c r="B9" s="23">
        <v>314.3</v>
      </c>
      <c r="C9" s="19" t="s">
        <v>11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6472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6472</v>
      </c>
      <c r="O9" s="44">
        <f t="shared" si="2"/>
        <v>15.121495327102803</v>
      </c>
      <c r="P9" s="9"/>
    </row>
    <row r="10" spans="1:133">
      <c r="A10" s="12"/>
      <c r="B10" s="23">
        <v>315</v>
      </c>
      <c r="C10" s="19" t="s">
        <v>12</v>
      </c>
      <c r="D10" s="43">
        <v>18558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18558</v>
      </c>
      <c r="O10" s="44">
        <f t="shared" si="2"/>
        <v>43.359813084112147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SUM(D12:D13)</f>
        <v>27315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27315</v>
      </c>
      <c r="O11" s="42">
        <f t="shared" si="2"/>
        <v>63.820093457943926</v>
      </c>
      <c r="P11" s="10"/>
    </row>
    <row r="12" spans="1:133">
      <c r="A12" s="12"/>
      <c r="B12" s="23">
        <v>323.10000000000002</v>
      </c>
      <c r="C12" s="19" t="s">
        <v>14</v>
      </c>
      <c r="D12" s="43">
        <v>26712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26712</v>
      </c>
      <c r="O12" s="44">
        <f t="shared" si="2"/>
        <v>62.411214953271028</v>
      </c>
      <c r="P12" s="9"/>
    </row>
    <row r="13" spans="1:133">
      <c r="A13" s="12"/>
      <c r="B13" s="23">
        <v>329</v>
      </c>
      <c r="C13" s="19" t="s">
        <v>16</v>
      </c>
      <c r="D13" s="43">
        <v>603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603</v>
      </c>
      <c r="O13" s="44">
        <f t="shared" si="2"/>
        <v>1.4088785046728971</v>
      </c>
      <c r="P13" s="9"/>
    </row>
    <row r="14" spans="1:133" ht="15.75">
      <c r="A14" s="27" t="s">
        <v>17</v>
      </c>
      <c r="B14" s="28"/>
      <c r="C14" s="29"/>
      <c r="D14" s="30">
        <f t="shared" ref="D14:M14" si="4">SUM(D15:D19)</f>
        <v>45780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45780</v>
      </c>
      <c r="O14" s="42">
        <f t="shared" si="2"/>
        <v>106.96261682242991</v>
      </c>
      <c r="P14" s="10"/>
    </row>
    <row r="15" spans="1:133">
      <c r="A15" s="12"/>
      <c r="B15" s="23">
        <v>335.12</v>
      </c>
      <c r="C15" s="19" t="s">
        <v>18</v>
      </c>
      <c r="D15" s="43">
        <v>19998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19998</v>
      </c>
      <c r="O15" s="44">
        <f t="shared" si="2"/>
        <v>46.72429906542056</v>
      </c>
      <c r="P15" s="9"/>
    </row>
    <row r="16" spans="1:133">
      <c r="A16" s="12"/>
      <c r="B16" s="23">
        <v>335.14</v>
      </c>
      <c r="C16" s="19" t="s">
        <v>19</v>
      </c>
      <c r="D16" s="43">
        <v>1378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1378</v>
      </c>
      <c r="O16" s="44">
        <f t="shared" si="2"/>
        <v>3.2196261682242993</v>
      </c>
      <c r="P16" s="9"/>
    </row>
    <row r="17" spans="1:119">
      <c r="A17" s="12"/>
      <c r="B17" s="23">
        <v>335.15</v>
      </c>
      <c r="C17" s="19" t="s">
        <v>20</v>
      </c>
      <c r="D17" s="43">
        <v>84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84</v>
      </c>
      <c r="O17" s="44">
        <f t="shared" si="2"/>
        <v>0.19626168224299065</v>
      </c>
      <c r="P17" s="9"/>
    </row>
    <row r="18" spans="1:119">
      <c r="A18" s="12"/>
      <c r="B18" s="23">
        <v>335.18</v>
      </c>
      <c r="C18" s="19" t="s">
        <v>21</v>
      </c>
      <c r="D18" s="43">
        <v>12945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12945</v>
      </c>
      <c r="O18" s="44">
        <f t="shared" si="2"/>
        <v>30.245327102803738</v>
      </c>
      <c r="P18" s="9"/>
    </row>
    <row r="19" spans="1:119">
      <c r="A19" s="12"/>
      <c r="B19" s="23">
        <v>337.4</v>
      </c>
      <c r="C19" s="19" t="s">
        <v>22</v>
      </c>
      <c r="D19" s="43">
        <v>11375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11375</v>
      </c>
      <c r="O19" s="44">
        <f t="shared" si="2"/>
        <v>26.577102803738317</v>
      </c>
      <c r="P19" s="9"/>
    </row>
    <row r="20" spans="1:119" ht="15.75">
      <c r="A20" s="27" t="s">
        <v>27</v>
      </c>
      <c r="B20" s="28"/>
      <c r="C20" s="29"/>
      <c r="D20" s="30">
        <f t="shared" ref="D20:M20" si="5">SUM(D21:D23)</f>
        <v>0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116216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1"/>
        <v>116216</v>
      </c>
      <c r="O20" s="42">
        <f t="shared" si="2"/>
        <v>271.53271028037381</v>
      </c>
      <c r="P20" s="10"/>
    </row>
    <row r="21" spans="1:119">
      <c r="A21" s="12"/>
      <c r="B21" s="23">
        <v>343.3</v>
      </c>
      <c r="C21" s="19" t="s">
        <v>29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64718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64718</v>
      </c>
      <c r="O21" s="44">
        <f t="shared" si="2"/>
        <v>151.21028037383178</v>
      </c>
      <c r="P21" s="9"/>
    </row>
    <row r="22" spans="1:119">
      <c r="A22" s="12"/>
      <c r="B22" s="23">
        <v>343.5</v>
      </c>
      <c r="C22" s="19" t="s">
        <v>30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34773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34773</v>
      </c>
      <c r="O22" s="44">
        <f t="shared" si="2"/>
        <v>81.245327102803742</v>
      </c>
      <c r="P22" s="9"/>
    </row>
    <row r="23" spans="1:119">
      <c r="A23" s="12"/>
      <c r="B23" s="23">
        <v>343.9</v>
      </c>
      <c r="C23" s="19" t="s">
        <v>31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16725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16725</v>
      </c>
      <c r="O23" s="44">
        <f t="shared" si="2"/>
        <v>39.07710280373832</v>
      </c>
      <c r="P23" s="9"/>
    </row>
    <row r="24" spans="1:119" ht="15.75">
      <c r="A24" s="27" t="s">
        <v>1</v>
      </c>
      <c r="B24" s="28"/>
      <c r="C24" s="29"/>
      <c r="D24" s="30">
        <f t="shared" ref="D24:M24" si="6">SUM(D25:D26)</f>
        <v>898</v>
      </c>
      <c r="E24" s="30">
        <f t="shared" si="6"/>
        <v>8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17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 t="shared" si="1"/>
        <v>923</v>
      </c>
      <c r="O24" s="42">
        <f t="shared" si="2"/>
        <v>2.1565420560747666</v>
      </c>
      <c r="P24" s="10"/>
    </row>
    <row r="25" spans="1:119">
      <c r="A25" s="12"/>
      <c r="B25" s="23">
        <v>361.1</v>
      </c>
      <c r="C25" s="19" t="s">
        <v>34</v>
      </c>
      <c r="D25" s="43">
        <v>869</v>
      </c>
      <c r="E25" s="43">
        <v>8</v>
      </c>
      <c r="F25" s="43">
        <v>0</v>
      </c>
      <c r="G25" s="43">
        <v>0</v>
      </c>
      <c r="H25" s="43">
        <v>0</v>
      </c>
      <c r="I25" s="43">
        <v>17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894</v>
      </c>
      <c r="O25" s="44">
        <f t="shared" si="2"/>
        <v>2.0887850467289719</v>
      </c>
      <c r="P25" s="9"/>
    </row>
    <row r="26" spans="1:119">
      <c r="A26" s="12"/>
      <c r="B26" s="23">
        <v>369.9</v>
      </c>
      <c r="C26" s="19" t="s">
        <v>35</v>
      </c>
      <c r="D26" s="43">
        <v>29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29</v>
      </c>
      <c r="O26" s="44">
        <f t="shared" si="2"/>
        <v>6.7757009345794386E-2</v>
      </c>
      <c r="P26" s="9"/>
    </row>
    <row r="27" spans="1:119" ht="15.75">
      <c r="A27" s="27" t="s">
        <v>28</v>
      </c>
      <c r="B27" s="28"/>
      <c r="C27" s="29"/>
      <c r="D27" s="30">
        <f t="shared" ref="D27:M27" si="7">SUM(D28:D29)</f>
        <v>11452</v>
      </c>
      <c r="E27" s="30">
        <f t="shared" si="7"/>
        <v>0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415317</v>
      </c>
      <c r="J27" s="30">
        <f t="shared" si="7"/>
        <v>0</v>
      </c>
      <c r="K27" s="30">
        <f t="shared" si="7"/>
        <v>0</v>
      </c>
      <c r="L27" s="30">
        <f t="shared" si="7"/>
        <v>0</v>
      </c>
      <c r="M27" s="30">
        <f t="shared" si="7"/>
        <v>0</v>
      </c>
      <c r="N27" s="30">
        <f t="shared" si="1"/>
        <v>426769</v>
      </c>
      <c r="O27" s="42">
        <f t="shared" si="2"/>
        <v>997.12383177570098</v>
      </c>
      <c r="P27" s="9"/>
    </row>
    <row r="28" spans="1:119">
      <c r="A28" s="12"/>
      <c r="B28" s="23">
        <v>381</v>
      </c>
      <c r="C28" s="19" t="s">
        <v>36</v>
      </c>
      <c r="D28" s="43">
        <v>11452</v>
      </c>
      <c r="E28" s="43">
        <v>0</v>
      </c>
      <c r="F28" s="43">
        <v>0</v>
      </c>
      <c r="G28" s="43">
        <v>0</v>
      </c>
      <c r="H28" s="43">
        <v>0</v>
      </c>
      <c r="I28" s="43">
        <v>67432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78884</v>
      </c>
      <c r="O28" s="44">
        <f t="shared" si="2"/>
        <v>184.30841121495328</v>
      </c>
      <c r="P28" s="9"/>
    </row>
    <row r="29" spans="1:119" ht="15.75" thickBot="1">
      <c r="A29" s="12"/>
      <c r="B29" s="23">
        <v>389.2</v>
      </c>
      <c r="C29" s="19" t="s">
        <v>50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347885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347885</v>
      </c>
      <c r="O29" s="44">
        <f t="shared" si="2"/>
        <v>812.81542056074761</v>
      </c>
      <c r="P29" s="9"/>
    </row>
    <row r="30" spans="1:119" ht="16.5" thickBot="1">
      <c r="A30" s="13" t="s">
        <v>32</v>
      </c>
      <c r="B30" s="21"/>
      <c r="C30" s="20"/>
      <c r="D30" s="14">
        <f>SUM(D5,D11,D14,D20,D24,D27)</f>
        <v>169210</v>
      </c>
      <c r="E30" s="14">
        <f t="shared" ref="E30:M30" si="8">SUM(E5,E11,E14,E20,E24,E27)</f>
        <v>8</v>
      </c>
      <c r="F30" s="14">
        <f t="shared" si="8"/>
        <v>0</v>
      </c>
      <c r="G30" s="14">
        <f t="shared" si="8"/>
        <v>0</v>
      </c>
      <c r="H30" s="14">
        <f t="shared" si="8"/>
        <v>0</v>
      </c>
      <c r="I30" s="14">
        <f t="shared" si="8"/>
        <v>538022</v>
      </c>
      <c r="J30" s="14">
        <f t="shared" si="8"/>
        <v>0</v>
      </c>
      <c r="K30" s="14">
        <f t="shared" si="8"/>
        <v>0</v>
      </c>
      <c r="L30" s="14">
        <f t="shared" si="8"/>
        <v>0</v>
      </c>
      <c r="M30" s="14">
        <f t="shared" si="8"/>
        <v>0</v>
      </c>
      <c r="N30" s="14">
        <f t="shared" si="1"/>
        <v>707240</v>
      </c>
      <c r="O30" s="36">
        <f t="shared" si="2"/>
        <v>1652.4299065420562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7"/>
      <c r="B32" s="38"/>
      <c r="C32" s="38"/>
      <c r="D32" s="39"/>
      <c r="E32" s="39"/>
      <c r="F32" s="39"/>
      <c r="G32" s="39"/>
      <c r="H32" s="39"/>
      <c r="I32" s="39"/>
      <c r="J32" s="39"/>
      <c r="K32" s="39"/>
      <c r="L32" s="45" t="s">
        <v>53</v>
      </c>
      <c r="M32" s="45"/>
      <c r="N32" s="45"/>
      <c r="O32" s="40">
        <v>428</v>
      </c>
    </row>
    <row r="33" spans="1:1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8"/>
    </row>
    <row r="34" spans="1:15" ht="15.75" customHeight="1" thickBot="1">
      <c r="A34" s="49" t="s">
        <v>48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37</v>
      </c>
      <c r="B3" s="59"/>
      <c r="C3" s="60"/>
      <c r="D3" s="64" t="s">
        <v>23</v>
      </c>
      <c r="E3" s="65"/>
      <c r="F3" s="65"/>
      <c r="G3" s="65"/>
      <c r="H3" s="66"/>
      <c r="I3" s="64" t="s">
        <v>24</v>
      </c>
      <c r="J3" s="66"/>
      <c r="K3" s="64" t="s">
        <v>26</v>
      </c>
      <c r="L3" s="66"/>
      <c r="M3" s="34"/>
      <c r="N3" s="35"/>
      <c r="O3" s="67" t="s">
        <v>42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38</v>
      </c>
      <c r="F4" s="32" t="s">
        <v>39</v>
      </c>
      <c r="G4" s="32" t="s">
        <v>40</v>
      </c>
      <c r="H4" s="32" t="s">
        <v>3</v>
      </c>
      <c r="I4" s="32" t="s">
        <v>4</v>
      </c>
      <c r="J4" s="33" t="s">
        <v>41</v>
      </c>
      <c r="K4" s="33" t="s">
        <v>5</v>
      </c>
      <c r="L4" s="33" t="s">
        <v>6</v>
      </c>
      <c r="M4" s="33" t="s">
        <v>7</v>
      </c>
      <c r="N4" s="33" t="s">
        <v>25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SUM(D6:D11)</f>
        <v>89394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6265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95659</v>
      </c>
      <c r="O5" s="31">
        <f t="shared" ref="O5:O30" si="1">(N5/O$32)</f>
        <v>220.92147806004618</v>
      </c>
      <c r="P5" s="6"/>
    </row>
    <row r="6" spans="1:133">
      <c r="A6" s="12"/>
      <c r="B6" s="23">
        <v>312.10000000000002</v>
      </c>
      <c r="C6" s="19" t="s">
        <v>8</v>
      </c>
      <c r="D6" s="43">
        <v>10866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10866</v>
      </c>
      <c r="O6" s="44">
        <f t="shared" si="1"/>
        <v>25.094688221709006</v>
      </c>
      <c r="P6" s="9"/>
    </row>
    <row r="7" spans="1:133">
      <c r="A7" s="12"/>
      <c r="B7" s="23">
        <v>312.60000000000002</v>
      </c>
      <c r="C7" s="19" t="s">
        <v>9</v>
      </c>
      <c r="D7" s="43">
        <v>27816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2"/>
        <v>27816</v>
      </c>
      <c r="O7" s="44">
        <f t="shared" si="1"/>
        <v>64.240184757505773</v>
      </c>
      <c r="P7" s="9"/>
    </row>
    <row r="8" spans="1:133">
      <c r="A8" s="12"/>
      <c r="B8" s="23">
        <v>314.10000000000002</v>
      </c>
      <c r="C8" s="19" t="s">
        <v>10</v>
      </c>
      <c r="D8" s="43">
        <v>33196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33196</v>
      </c>
      <c r="O8" s="44">
        <f t="shared" si="1"/>
        <v>76.665127020785221</v>
      </c>
      <c r="P8" s="9"/>
    </row>
    <row r="9" spans="1:133">
      <c r="A9" s="12"/>
      <c r="B9" s="23">
        <v>314.3</v>
      </c>
      <c r="C9" s="19" t="s">
        <v>11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5515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5515</v>
      </c>
      <c r="O9" s="44">
        <f t="shared" si="1"/>
        <v>12.736720554272518</v>
      </c>
      <c r="P9" s="9"/>
    </row>
    <row r="10" spans="1:133">
      <c r="A10" s="12"/>
      <c r="B10" s="23">
        <v>314.89999999999998</v>
      </c>
      <c r="C10" s="19" t="s">
        <v>46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750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750</v>
      </c>
      <c r="O10" s="44">
        <f t="shared" si="1"/>
        <v>1.7321016166281755</v>
      </c>
      <c r="P10" s="9"/>
    </row>
    <row r="11" spans="1:133">
      <c r="A11" s="12"/>
      <c r="B11" s="23">
        <v>315</v>
      </c>
      <c r="C11" s="19" t="s">
        <v>12</v>
      </c>
      <c r="D11" s="43">
        <v>17516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17516</v>
      </c>
      <c r="O11" s="44">
        <f t="shared" si="1"/>
        <v>40.452655889145497</v>
      </c>
      <c r="P11" s="9"/>
    </row>
    <row r="12" spans="1:133" ht="15.75">
      <c r="A12" s="27" t="s">
        <v>13</v>
      </c>
      <c r="B12" s="28"/>
      <c r="C12" s="29"/>
      <c r="D12" s="30">
        <f t="shared" ref="D12:M12" si="3">SUM(D13:D14)</f>
        <v>32238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ref="N12:N30" si="4">SUM(D12:M12)</f>
        <v>32238</v>
      </c>
      <c r="O12" s="42">
        <f t="shared" si="1"/>
        <v>74.45265588914549</v>
      </c>
      <c r="P12" s="10"/>
    </row>
    <row r="13" spans="1:133">
      <c r="A13" s="12"/>
      <c r="B13" s="23">
        <v>323.10000000000002</v>
      </c>
      <c r="C13" s="19" t="s">
        <v>14</v>
      </c>
      <c r="D13" s="43">
        <v>31653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4"/>
        <v>31653</v>
      </c>
      <c r="O13" s="44">
        <f t="shared" si="1"/>
        <v>73.10161662817552</v>
      </c>
      <c r="P13" s="9"/>
    </row>
    <row r="14" spans="1:133">
      <c r="A14" s="12"/>
      <c r="B14" s="23">
        <v>329</v>
      </c>
      <c r="C14" s="19" t="s">
        <v>16</v>
      </c>
      <c r="D14" s="43">
        <v>585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585</v>
      </c>
      <c r="O14" s="44">
        <f t="shared" si="1"/>
        <v>1.3510392609699768</v>
      </c>
      <c r="P14" s="9"/>
    </row>
    <row r="15" spans="1:133" ht="15.75">
      <c r="A15" s="27" t="s">
        <v>17</v>
      </c>
      <c r="B15" s="28"/>
      <c r="C15" s="29"/>
      <c r="D15" s="30">
        <f t="shared" ref="D15:M15" si="5">SUM(D16:D19)</f>
        <v>45316</v>
      </c>
      <c r="E15" s="30">
        <f t="shared" si="5"/>
        <v>0</v>
      </c>
      <c r="F15" s="30">
        <f t="shared" si="5"/>
        <v>0</v>
      </c>
      <c r="G15" s="30">
        <f t="shared" si="5"/>
        <v>0</v>
      </c>
      <c r="H15" s="30">
        <f t="shared" si="5"/>
        <v>0</v>
      </c>
      <c r="I15" s="30">
        <f t="shared" si="5"/>
        <v>0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41">
        <f t="shared" si="4"/>
        <v>45316</v>
      </c>
      <c r="O15" s="42">
        <f t="shared" si="1"/>
        <v>104.65588914549653</v>
      </c>
      <c r="P15" s="10"/>
    </row>
    <row r="16" spans="1:133">
      <c r="A16" s="12"/>
      <c r="B16" s="23">
        <v>335.12</v>
      </c>
      <c r="C16" s="19" t="s">
        <v>18</v>
      </c>
      <c r="D16" s="43">
        <v>19934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19934</v>
      </c>
      <c r="O16" s="44">
        <f t="shared" si="1"/>
        <v>46.036951501154732</v>
      </c>
      <c r="P16" s="9"/>
    </row>
    <row r="17" spans="1:119">
      <c r="A17" s="12"/>
      <c r="B17" s="23">
        <v>335.14</v>
      </c>
      <c r="C17" s="19" t="s">
        <v>19</v>
      </c>
      <c r="D17" s="43">
        <v>1932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1932</v>
      </c>
      <c r="O17" s="44">
        <f t="shared" si="1"/>
        <v>4.4618937644341798</v>
      </c>
      <c r="P17" s="9"/>
    </row>
    <row r="18" spans="1:119">
      <c r="A18" s="12"/>
      <c r="B18" s="23">
        <v>335.18</v>
      </c>
      <c r="C18" s="19" t="s">
        <v>21</v>
      </c>
      <c r="D18" s="43">
        <v>12994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12994</v>
      </c>
      <c r="O18" s="44">
        <f t="shared" si="1"/>
        <v>30.009237875288683</v>
      </c>
      <c r="P18" s="9"/>
    </row>
    <row r="19" spans="1:119">
      <c r="A19" s="12"/>
      <c r="B19" s="23">
        <v>337.4</v>
      </c>
      <c r="C19" s="19" t="s">
        <v>22</v>
      </c>
      <c r="D19" s="43">
        <v>10456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10456</v>
      </c>
      <c r="O19" s="44">
        <f t="shared" si="1"/>
        <v>24.147806004618939</v>
      </c>
      <c r="P19" s="9"/>
    </row>
    <row r="20" spans="1:119" ht="15.75">
      <c r="A20" s="27" t="s">
        <v>27</v>
      </c>
      <c r="B20" s="28"/>
      <c r="C20" s="29"/>
      <c r="D20" s="30">
        <f t="shared" ref="D20:M20" si="6">SUM(D21:D23)</f>
        <v>0</v>
      </c>
      <c r="E20" s="30">
        <f t="shared" si="6"/>
        <v>0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89281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si="4"/>
        <v>89281</v>
      </c>
      <c r="O20" s="42">
        <f t="shared" si="1"/>
        <v>206.19168591224019</v>
      </c>
      <c r="P20" s="10"/>
    </row>
    <row r="21" spans="1:119">
      <c r="A21" s="12"/>
      <c r="B21" s="23">
        <v>343.3</v>
      </c>
      <c r="C21" s="19" t="s">
        <v>29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55148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55148</v>
      </c>
      <c r="O21" s="44">
        <f t="shared" si="1"/>
        <v>127.36258660508084</v>
      </c>
      <c r="P21" s="9"/>
    </row>
    <row r="22" spans="1:119">
      <c r="A22" s="12"/>
      <c r="B22" s="23">
        <v>343.5</v>
      </c>
      <c r="C22" s="19" t="s">
        <v>30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30643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30643</v>
      </c>
      <c r="O22" s="44">
        <f t="shared" si="1"/>
        <v>70.769053117782903</v>
      </c>
      <c r="P22" s="9"/>
    </row>
    <row r="23" spans="1:119">
      <c r="A23" s="12"/>
      <c r="B23" s="23">
        <v>343.9</v>
      </c>
      <c r="C23" s="19" t="s">
        <v>31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3490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3490</v>
      </c>
      <c r="O23" s="44">
        <f t="shared" si="1"/>
        <v>8.0600461893764432</v>
      </c>
      <c r="P23" s="9"/>
    </row>
    <row r="24" spans="1:119" ht="15.75">
      <c r="A24" s="27" t="s">
        <v>1</v>
      </c>
      <c r="B24" s="28"/>
      <c r="C24" s="29"/>
      <c r="D24" s="30">
        <f t="shared" ref="D24:M24" si="7">SUM(D25:D26)</f>
        <v>2397</v>
      </c>
      <c r="E24" s="30">
        <f t="shared" si="7"/>
        <v>7</v>
      </c>
      <c r="F24" s="30">
        <f t="shared" si="7"/>
        <v>0</v>
      </c>
      <c r="G24" s="30">
        <f t="shared" si="7"/>
        <v>0</v>
      </c>
      <c r="H24" s="30">
        <f t="shared" si="7"/>
        <v>0</v>
      </c>
      <c r="I24" s="30">
        <f t="shared" si="7"/>
        <v>737</v>
      </c>
      <c r="J24" s="30">
        <f t="shared" si="7"/>
        <v>0</v>
      </c>
      <c r="K24" s="30">
        <f t="shared" si="7"/>
        <v>0</v>
      </c>
      <c r="L24" s="30">
        <f t="shared" si="7"/>
        <v>0</v>
      </c>
      <c r="M24" s="30">
        <f t="shared" si="7"/>
        <v>0</v>
      </c>
      <c r="N24" s="30">
        <f t="shared" si="4"/>
        <v>3141</v>
      </c>
      <c r="O24" s="42">
        <f t="shared" si="1"/>
        <v>7.2540415704387993</v>
      </c>
      <c r="P24" s="10"/>
    </row>
    <row r="25" spans="1:119">
      <c r="A25" s="12"/>
      <c r="B25" s="23">
        <v>361.1</v>
      </c>
      <c r="C25" s="19" t="s">
        <v>34</v>
      </c>
      <c r="D25" s="43">
        <v>2397</v>
      </c>
      <c r="E25" s="43">
        <v>7</v>
      </c>
      <c r="F25" s="43">
        <v>0</v>
      </c>
      <c r="G25" s="43">
        <v>0</v>
      </c>
      <c r="H25" s="43">
        <v>0</v>
      </c>
      <c r="I25" s="43">
        <v>2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2406</v>
      </c>
      <c r="O25" s="44">
        <f t="shared" si="1"/>
        <v>5.5565819861431871</v>
      </c>
      <c r="P25" s="9"/>
    </row>
    <row r="26" spans="1:119">
      <c r="A26" s="12"/>
      <c r="B26" s="23">
        <v>369.9</v>
      </c>
      <c r="C26" s="19" t="s">
        <v>35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735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735</v>
      </c>
      <c r="O26" s="44">
        <f t="shared" si="1"/>
        <v>1.6974595842956119</v>
      </c>
      <c r="P26" s="9"/>
    </row>
    <row r="27" spans="1:119" ht="15.75">
      <c r="A27" s="27" t="s">
        <v>28</v>
      </c>
      <c r="B27" s="28"/>
      <c r="C27" s="29"/>
      <c r="D27" s="30">
        <f t="shared" ref="D27:M27" si="8">SUM(D28:D29)</f>
        <v>0</v>
      </c>
      <c r="E27" s="30">
        <f t="shared" si="8"/>
        <v>0</v>
      </c>
      <c r="F27" s="30">
        <f t="shared" si="8"/>
        <v>0</v>
      </c>
      <c r="G27" s="30">
        <f t="shared" si="8"/>
        <v>0</v>
      </c>
      <c r="H27" s="30">
        <f t="shared" si="8"/>
        <v>0</v>
      </c>
      <c r="I27" s="30">
        <f t="shared" si="8"/>
        <v>288207</v>
      </c>
      <c r="J27" s="30">
        <f t="shared" si="8"/>
        <v>0</v>
      </c>
      <c r="K27" s="30">
        <f t="shared" si="8"/>
        <v>0</v>
      </c>
      <c r="L27" s="30">
        <f t="shared" si="8"/>
        <v>0</v>
      </c>
      <c r="M27" s="30">
        <f t="shared" si="8"/>
        <v>0</v>
      </c>
      <c r="N27" s="30">
        <f t="shared" si="4"/>
        <v>288207</v>
      </c>
      <c r="O27" s="42">
        <f t="shared" si="1"/>
        <v>665.60508083140883</v>
      </c>
      <c r="P27" s="9"/>
    </row>
    <row r="28" spans="1:119">
      <c r="A28" s="12"/>
      <c r="B28" s="23">
        <v>381</v>
      </c>
      <c r="C28" s="19" t="s">
        <v>36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38921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38921</v>
      </c>
      <c r="O28" s="44">
        <f t="shared" si="1"/>
        <v>89.886836027713628</v>
      </c>
      <c r="P28" s="9"/>
    </row>
    <row r="29" spans="1:119" ht="15.75" thickBot="1">
      <c r="A29" s="12"/>
      <c r="B29" s="23">
        <v>389.2</v>
      </c>
      <c r="C29" s="19" t="s">
        <v>50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249286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249286</v>
      </c>
      <c r="O29" s="44">
        <f t="shared" si="1"/>
        <v>575.71824480369514</v>
      </c>
      <c r="P29" s="9"/>
    </row>
    <row r="30" spans="1:119" ht="16.5" thickBot="1">
      <c r="A30" s="13" t="s">
        <v>32</v>
      </c>
      <c r="B30" s="21"/>
      <c r="C30" s="20"/>
      <c r="D30" s="14">
        <f>SUM(D5,D12,D15,D20,D24,D27)</f>
        <v>169345</v>
      </c>
      <c r="E30" s="14">
        <f t="shared" ref="E30:M30" si="9">SUM(E5,E12,E15,E20,E24,E27)</f>
        <v>7</v>
      </c>
      <c r="F30" s="14">
        <f t="shared" si="9"/>
        <v>0</v>
      </c>
      <c r="G30" s="14">
        <f t="shared" si="9"/>
        <v>0</v>
      </c>
      <c r="H30" s="14">
        <f t="shared" si="9"/>
        <v>0</v>
      </c>
      <c r="I30" s="14">
        <f t="shared" si="9"/>
        <v>384490</v>
      </c>
      <c r="J30" s="14">
        <f t="shared" si="9"/>
        <v>0</v>
      </c>
      <c r="K30" s="14">
        <f t="shared" si="9"/>
        <v>0</v>
      </c>
      <c r="L30" s="14">
        <f t="shared" si="9"/>
        <v>0</v>
      </c>
      <c r="M30" s="14">
        <f t="shared" si="9"/>
        <v>0</v>
      </c>
      <c r="N30" s="14">
        <f t="shared" si="4"/>
        <v>553842</v>
      </c>
      <c r="O30" s="36">
        <f t="shared" si="1"/>
        <v>1279.080831408776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7"/>
      <c r="B32" s="38"/>
      <c r="C32" s="38"/>
      <c r="D32" s="39"/>
      <c r="E32" s="39"/>
      <c r="F32" s="39"/>
      <c r="G32" s="39"/>
      <c r="H32" s="39"/>
      <c r="I32" s="39"/>
      <c r="J32" s="39"/>
      <c r="K32" s="39"/>
      <c r="L32" s="45" t="s">
        <v>51</v>
      </c>
      <c r="M32" s="45"/>
      <c r="N32" s="45"/>
      <c r="O32" s="40">
        <v>433</v>
      </c>
    </row>
    <row r="33" spans="1:1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8"/>
    </row>
    <row r="34" spans="1:15" ht="15.75" customHeight="1" thickBot="1">
      <c r="A34" s="49" t="s">
        <v>48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37</v>
      </c>
      <c r="B3" s="59"/>
      <c r="C3" s="60"/>
      <c r="D3" s="64" t="s">
        <v>23</v>
      </c>
      <c r="E3" s="65"/>
      <c r="F3" s="65"/>
      <c r="G3" s="65"/>
      <c r="H3" s="66"/>
      <c r="I3" s="64" t="s">
        <v>24</v>
      </c>
      <c r="J3" s="66"/>
      <c r="K3" s="64" t="s">
        <v>26</v>
      </c>
      <c r="L3" s="66"/>
      <c r="M3" s="34"/>
      <c r="N3" s="35"/>
      <c r="O3" s="67" t="s">
        <v>42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38</v>
      </c>
      <c r="F4" s="32" t="s">
        <v>39</v>
      </c>
      <c r="G4" s="32" t="s">
        <v>40</v>
      </c>
      <c r="H4" s="32" t="s">
        <v>3</v>
      </c>
      <c r="I4" s="32" t="s">
        <v>4</v>
      </c>
      <c r="J4" s="33" t="s">
        <v>41</v>
      </c>
      <c r="K4" s="33" t="s">
        <v>5</v>
      </c>
      <c r="L4" s="33" t="s">
        <v>6</v>
      </c>
      <c r="M4" s="33" t="s">
        <v>7</v>
      </c>
      <c r="N4" s="33" t="s">
        <v>25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SUM(D6:D11)</f>
        <v>86531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6277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92808</v>
      </c>
      <c r="O5" s="31">
        <f t="shared" ref="O5:O30" si="1">(N5/O$32)</f>
        <v>212.37528604118992</v>
      </c>
      <c r="P5" s="6"/>
    </row>
    <row r="6" spans="1:133">
      <c r="A6" s="12"/>
      <c r="B6" s="23">
        <v>312.10000000000002</v>
      </c>
      <c r="C6" s="19" t="s">
        <v>8</v>
      </c>
      <c r="D6" s="43">
        <v>10848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10848</v>
      </c>
      <c r="O6" s="44">
        <f t="shared" si="1"/>
        <v>24.823798627002287</v>
      </c>
      <c r="P6" s="9"/>
    </row>
    <row r="7" spans="1:133">
      <c r="A7" s="12"/>
      <c r="B7" s="23">
        <v>312.60000000000002</v>
      </c>
      <c r="C7" s="19" t="s">
        <v>9</v>
      </c>
      <c r="D7" s="43">
        <v>25443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2"/>
        <v>25443</v>
      </c>
      <c r="O7" s="44">
        <f t="shared" si="1"/>
        <v>58.221967963386724</v>
      </c>
      <c r="P7" s="9"/>
    </row>
    <row r="8" spans="1:133">
      <c r="A8" s="12"/>
      <c r="B8" s="23">
        <v>314.10000000000002</v>
      </c>
      <c r="C8" s="19" t="s">
        <v>10</v>
      </c>
      <c r="D8" s="43">
        <v>32249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32249</v>
      </c>
      <c r="O8" s="44">
        <f t="shared" si="1"/>
        <v>73.796338672768883</v>
      </c>
      <c r="P8" s="9"/>
    </row>
    <row r="9" spans="1:133">
      <c r="A9" s="12"/>
      <c r="B9" s="23">
        <v>314.3</v>
      </c>
      <c r="C9" s="19" t="s">
        <v>11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5527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5527</v>
      </c>
      <c r="O9" s="44">
        <f t="shared" si="1"/>
        <v>12.647597254004577</v>
      </c>
      <c r="P9" s="9"/>
    </row>
    <row r="10" spans="1:133">
      <c r="A10" s="12"/>
      <c r="B10" s="23">
        <v>314.89999999999998</v>
      </c>
      <c r="C10" s="19" t="s">
        <v>46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750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750</v>
      </c>
      <c r="O10" s="44">
        <f t="shared" si="1"/>
        <v>1.7162471395881007</v>
      </c>
      <c r="P10" s="9"/>
    </row>
    <row r="11" spans="1:133">
      <c r="A11" s="12"/>
      <c r="B11" s="23">
        <v>315</v>
      </c>
      <c r="C11" s="19" t="s">
        <v>12</v>
      </c>
      <c r="D11" s="43">
        <v>17991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17991</v>
      </c>
      <c r="O11" s="44">
        <f t="shared" si="1"/>
        <v>41.169336384439362</v>
      </c>
      <c r="P11" s="9"/>
    </row>
    <row r="12" spans="1:133" ht="15.75">
      <c r="A12" s="27" t="s">
        <v>13</v>
      </c>
      <c r="B12" s="28"/>
      <c r="C12" s="29"/>
      <c r="D12" s="30">
        <f t="shared" ref="D12:M12" si="3">SUM(D13:D14)</f>
        <v>33527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ref="N12:N30" si="4">SUM(D12:M12)</f>
        <v>33527</v>
      </c>
      <c r="O12" s="42">
        <f t="shared" si="1"/>
        <v>76.720823798627009</v>
      </c>
      <c r="P12" s="10"/>
    </row>
    <row r="13" spans="1:133">
      <c r="A13" s="12"/>
      <c r="B13" s="23">
        <v>323.10000000000002</v>
      </c>
      <c r="C13" s="19" t="s">
        <v>14</v>
      </c>
      <c r="D13" s="43">
        <v>32954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4"/>
        <v>32954</v>
      </c>
      <c r="O13" s="44">
        <f t="shared" si="1"/>
        <v>75.409610983981693</v>
      </c>
      <c r="P13" s="9"/>
    </row>
    <row r="14" spans="1:133">
      <c r="A14" s="12"/>
      <c r="B14" s="23">
        <v>329</v>
      </c>
      <c r="C14" s="19" t="s">
        <v>16</v>
      </c>
      <c r="D14" s="43">
        <v>573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573</v>
      </c>
      <c r="O14" s="44">
        <f t="shared" si="1"/>
        <v>1.311212814645309</v>
      </c>
      <c r="P14" s="9"/>
    </row>
    <row r="15" spans="1:133" ht="15.75">
      <c r="A15" s="27" t="s">
        <v>17</v>
      </c>
      <c r="B15" s="28"/>
      <c r="C15" s="29"/>
      <c r="D15" s="30">
        <f t="shared" ref="D15:M15" si="5">SUM(D16:D20)</f>
        <v>44473</v>
      </c>
      <c r="E15" s="30">
        <f t="shared" si="5"/>
        <v>0</v>
      </c>
      <c r="F15" s="30">
        <f t="shared" si="5"/>
        <v>0</v>
      </c>
      <c r="G15" s="30">
        <f t="shared" si="5"/>
        <v>0</v>
      </c>
      <c r="H15" s="30">
        <f t="shared" si="5"/>
        <v>0</v>
      </c>
      <c r="I15" s="30">
        <f t="shared" si="5"/>
        <v>0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41">
        <f t="shared" si="4"/>
        <v>44473</v>
      </c>
      <c r="O15" s="42">
        <f t="shared" si="1"/>
        <v>101.76887871853548</v>
      </c>
      <c r="P15" s="10"/>
    </row>
    <row r="16" spans="1:133">
      <c r="A16" s="12"/>
      <c r="B16" s="23">
        <v>335.12</v>
      </c>
      <c r="C16" s="19" t="s">
        <v>18</v>
      </c>
      <c r="D16" s="43">
        <v>18310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18310</v>
      </c>
      <c r="O16" s="44">
        <f t="shared" si="1"/>
        <v>41.899313501144164</v>
      </c>
      <c r="P16" s="9"/>
    </row>
    <row r="17" spans="1:119">
      <c r="A17" s="12"/>
      <c r="B17" s="23">
        <v>335.14</v>
      </c>
      <c r="C17" s="19" t="s">
        <v>19</v>
      </c>
      <c r="D17" s="43">
        <v>2059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2059</v>
      </c>
      <c r="O17" s="44">
        <f t="shared" si="1"/>
        <v>4.7116704805491993</v>
      </c>
      <c r="P17" s="9"/>
    </row>
    <row r="18" spans="1:119">
      <c r="A18" s="12"/>
      <c r="B18" s="23">
        <v>335.15</v>
      </c>
      <c r="C18" s="19" t="s">
        <v>20</v>
      </c>
      <c r="D18" s="43">
        <v>84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84</v>
      </c>
      <c r="O18" s="44">
        <f t="shared" si="1"/>
        <v>0.19221967963386727</v>
      </c>
      <c r="P18" s="9"/>
    </row>
    <row r="19" spans="1:119">
      <c r="A19" s="12"/>
      <c r="B19" s="23">
        <v>335.18</v>
      </c>
      <c r="C19" s="19" t="s">
        <v>21</v>
      </c>
      <c r="D19" s="43">
        <v>13716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13716</v>
      </c>
      <c r="O19" s="44">
        <f t="shared" si="1"/>
        <v>31.386727688787186</v>
      </c>
      <c r="P19" s="9"/>
    </row>
    <row r="20" spans="1:119">
      <c r="A20" s="12"/>
      <c r="B20" s="23">
        <v>337.4</v>
      </c>
      <c r="C20" s="19" t="s">
        <v>22</v>
      </c>
      <c r="D20" s="43">
        <v>10304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10304</v>
      </c>
      <c r="O20" s="44">
        <f t="shared" si="1"/>
        <v>23.578947368421051</v>
      </c>
      <c r="P20" s="9"/>
    </row>
    <row r="21" spans="1:119" ht="15.75">
      <c r="A21" s="27" t="s">
        <v>27</v>
      </c>
      <c r="B21" s="28"/>
      <c r="C21" s="29"/>
      <c r="D21" s="30">
        <f t="shared" ref="D21:M21" si="6">SUM(D22:D24)</f>
        <v>0</v>
      </c>
      <c r="E21" s="30">
        <f t="shared" si="6"/>
        <v>0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90670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si="4"/>
        <v>90670</v>
      </c>
      <c r="O21" s="42">
        <f t="shared" si="1"/>
        <v>207.48283752860411</v>
      </c>
      <c r="P21" s="10"/>
    </row>
    <row r="22" spans="1:119">
      <c r="A22" s="12"/>
      <c r="B22" s="23">
        <v>343.3</v>
      </c>
      <c r="C22" s="19" t="s">
        <v>29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55385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55385</v>
      </c>
      <c r="O22" s="44">
        <f t="shared" si="1"/>
        <v>126.73913043478261</v>
      </c>
      <c r="P22" s="9"/>
    </row>
    <row r="23" spans="1:119">
      <c r="A23" s="12"/>
      <c r="B23" s="23">
        <v>343.5</v>
      </c>
      <c r="C23" s="19" t="s">
        <v>30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32045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32045</v>
      </c>
      <c r="O23" s="44">
        <f t="shared" si="1"/>
        <v>73.329519450800916</v>
      </c>
      <c r="P23" s="9"/>
    </row>
    <row r="24" spans="1:119">
      <c r="A24" s="12"/>
      <c r="B24" s="23">
        <v>343.9</v>
      </c>
      <c r="C24" s="19" t="s">
        <v>31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3240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3240</v>
      </c>
      <c r="O24" s="44">
        <f t="shared" si="1"/>
        <v>7.4141876430205951</v>
      </c>
      <c r="P24" s="9"/>
    </row>
    <row r="25" spans="1:119" ht="15.75">
      <c r="A25" s="27" t="s">
        <v>1</v>
      </c>
      <c r="B25" s="28"/>
      <c r="C25" s="29"/>
      <c r="D25" s="30">
        <f t="shared" ref="D25:M25" si="7">SUM(D26:D27)</f>
        <v>11873</v>
      </c>
      <c r="E25" s="30">
        <f t="shared" si="7"/>
        <v>13</v>
      </c>
      <c r="F25" s="30">
        <f t="shared" si="7"/>
        <v>0</v>
      </c>
      <c r="G25" s="30">
        <f t="shared" si="7"/>
        <v>0</v>
      </c>
      <c r="H25" s="30">
        <f t="shared" si="7"/>
        <v>0</v>
      </c>
      <c r="I25" s="30">
        <f t="shared" si="7"/>
        <v>828</v>
      </c>
      <c r="J25" s="30">
        <f t="shared" si="7"/>
        <v>0</v>
      </c>
      <c r="K25" s="30">
        <f t="shared" si="7"/>
        <v>0</v>
      </c>
      <c r="L25" s="30">
        <f t="shared" si="7"/>
        <v>0</v>
      </c>
      <c r="M25" s="30">
        <f t="shared" si="7"/>
        <v>0</v>
      </c>
      <c r="N25" s="30">
        <f t="shared" si="4"/>
        <v>12714</v>
      </c>
      <c r="O25" s="42">
        <f t="shared" si="1"/>
        <v>29.093821510297484</v>
      </c>
      <c r="P25" s="10"/>
    </row>
    <row r="26" spans="1:119">
      <c r="A26" s="12"/>
      <c r="B26" s="23">
        <v>361.1</v>
      </c>
      <c r="C26" s="19" t="s">
        <v>34</v>
      </c>
      <c r="D26" s="43">
        <v>11873</v>
      </c>
      <c r="E26" s="43">
        <v>13</v>
      </c>
      <c r="F26" s="43">
        <v>0</v>
      </c>
      <c r="G26" s="43">
        <v>0</v>
      </c>
      <c r="H26" s="43">
        <v>0</v>
      </c>
      <c r="I26" s="43">
        <v>3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11889</v>
      </c>
      <c r="O26" s="44">
        <f t="shared" si="1"/>
        <v>27.205949656750573</v>
      </c>
      <c r="P26" s="9"/>
    </row>
    <row r="27" spans="1:119">
      <c r="A27" s="12"/>
      <c r="B27" s="23">
        <v>369.9</v>
      </c>
      <c r="C27" s="19" t="s">
        <v>35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825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825</v>
      </c>
      <c r="O27" s="44">
        <f t="shared" si="1"/>
        <v>1.8878718535469108</v>
      </c>
      <c r="P27" s="9"/>
    </row>
    <row r="28" spans="1:119" ht="15.75">
      <c r="A28" s="27" t="s">
        <v>28</v>
      </c>
      <c r="B28" s="28"/>
      <c r="C28" s="29"/>
      <c r="D28" s="30">
        <f t="shared" ref="D28:M28" si="8">SUM(D29:D29)</f>
        <v>0</v>
      </c>
      <c r="E28" s="30">
        <f t="shared" si="8"/>
        <v>100</v>
      </c>
      <c r="F28" s="30">
        <f t="shared" si="8"/>
        <v>0</v>
      </c>
      <c r="G28" s="30">
        <f t="shared" si="8"/>
        <v>0</v>
      </c>
      <c r="H28" s="30">
        <f t="shared" si="8"/>
        <v>0</v>
      </c>
      <c r="I28" s="30">
        <f t="shared" si="8"/>
        <v>5234</v>
      </c>
      <c r="J28" s="30">
        <f t="shared" si="8"/>
        <v>0</v>
      </c>
      <c r="K28" s="30">
        <f t="shared" si="8"/>
        <v>0</v>
      </c>
      <c r="L28" s="30">
        <f t="shared" si="8"/>
        <v>0</v>
      </c>
      <c r="M28" s="30">
        <f t="shared" si="8"/>
        <v>0</v>
      </c>
      <c r="N28" s="30">
        <f t="shared" si="4"/>
        <v>5334</v>
      </c>
      <c r="O28" s="42">
        <f t="shared" si="1"/>
        <v>12.205949656750573</v>
      </c>
      <c r="P28" s="9"/>
    </row>
    <row r="29" spans="1:119" ht="15.75" thickBot="1">
      <c r="A29" s="12"/>
      <c r="B29" s="23">
        <v>381</v>
      </c>
      <c r="C29" s="19" t="s">
        <v>36</v>
      </c>
      <c r="D29" s="43">
        <v>0</v>
      </c>
      <c r="E29" s="43">
        <v>100</v>
      </c>
      <c r="F29" s="43">
        <v>0</v>
      </c>
      <c r="G29" s="43">
        <v>0</v>
      </c>
      <c r="H29" s="43">
        <v>0</v>
      </c>
      <c r="I29" s="43">
        <v>5234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5334</v>
      </c>
      <c r="O29" s="44">
        <f t="shared" si="1"/>
        <v>12.205949656750573</v>
      </c>
      <c r="P29" s="9"/>
    </row>
    <row r="30" spans="1:119" ht="16.5" thickBot="1">
      <c r="A30" s="13" t="s">
        <v>32</v>
      </c>
      <c r="B30" s="21"/>
      <c r="C30" s="20"/>
      <c r="D30" s="14">
        <f>SUM(D5,D12,D15,D21,D25,D28)</f>
        <v>176404</v>
      </c>
      <c r="E30" s="14">
        <f t="shared" ref="E30:M30" si="9">SUM(E5,E12,E15,E21,E25,E28)</f>
        <v>113</v>
      </c>
      <c r="F30" s="14">
        <f t="shared" si="9"/>
        <v>0</v>
      </c>
      <c r="G30" s="14">
        <f t="shared" si="9"/>
        <v>0</v>
      </c>
      <c r="H30" s="14">
        <f t="shared" si="9"/>
        <v>0</v>
      </c>
      <c r="I30" s="14">
        <f t="shared" si="9"/>
        <v>103009</v>
      </c>
      <c r="J30" s="14">
        <f t="shared" si="9"/>
        <v>0</v>
      </c>
      <c r="K30" s="14">
        <f t="shared" si="9"/>
        <v>0</v>
      </c>
      <c r="L30" s="14">
        <f t="shared" si="9"/>
        <v>0</v>
      </c>
      <c r="M30" s="14">
        <f t="shared" si="9"/>
        <v>0</v>
      </c>
      <c r="N30" s="14">
        <f t="shared" si="4"/>
        <v>279526</v>
      </c>
      <c r="O30" s="36">
        <f t="shared" si="1"/>
        <v>639.64759725400461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7"/>
      <c r="B32" s="38"/>
      <c r="C32" s="38"/>
      <c r="D32" s="39"/>
      <c r="E32" s="39"/>
      <c r="F32" s="39"/>
      <c r="G32" s="39"/>
      <c r="H32" s="39"/>
      <c r="I32" s="39"/>
      <c r="J32" s="39"/>
      <c r="K32" s="39"/>
      <c r="L32" s="45" t="s">
        <v>47</v>
      </c>
      <c r="M32" s="45"/>
      <c r="N32" s="45"/>
      <c r="O32" s="40">
        <v>437</v>
      </c>
    </row>
    <row r="33" spans="1:1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8"/>
    </row>
    <row r="34" spans="1:15" ht="15.75" thickBot="1">
      <c r="A34" s="49" t="s">
        <v>48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33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37</v>
      </c>
      <c r="B3" s="59"/>
      <c r="C3" s="60"/>
      <c r="D3" s="64" t="s">
        <v>23</v>
      </c>
      <c r="E3" s="65"/>
      <c r="F3" s="65"/>
      <c r="G3" s="65"/>
      <c r="H3" s="66"/>
      <c r="I3" s="64" t="s">
        <v>24</v>
      </c>
      <c r="J3" s="66"/>
      <c r="K3" s="64" t="s">
        <v>26</v>
      </c>
      <c r="L3" s="66"/>
      <c r="M3" s="34"/>
      <c r="N3" s="35"/>
      <c r="O3" s="67" t="s">
        <v>42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38</v>
      </c>
      <c r="F4" s="32" t="s">
        <v>39</v>
      </c>
      <c r="G4" s="32" t="s">
        <v>40</v>
      </c>
      <c r="H4" s="32" t="s">
        <v>3</v>
      </c>
      <c r="I4" s="32" t="s">
        <v>4</v>
      </c>
      <c r="J4" s="33" t="s">
        <v>41</v>
      </c>
      <c r="K4" s="33" t="s">
        <v>5</v>
      </c>
      <c r="L4" s="33" t="s">
        <v>6</v>
      </c>
      <c r="M4" s="33" t="s">
        <v>7</v>
      </c>
      <c r="N4" s="33" t="s">
        <v>25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91777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2799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0" si="1">SUM(D5:M5)</f>
        <v>94576</v>
      </c>
      <c r="O5" s="31">
        <f t="shared" ref="O5:O30" si="2">(N5/O$32)</f>
        <v>205.15401301518438</v>
      </c>
      <c r="P5" s="6"/>
    </row>
    <row r="6" spans="1:133">
      <c r="A6" s="12"/>
      <c r="B6" s="23">
        <v>312.10000000000002</v>
      </c>
      <c r="C6" s="19" t="s">
        <v>8</v>
      </c>
      <c r="D6" s="43">
        <v>10923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10923</v>
      </c>
      <c r="O6" s="44">
        <f t="shared" si="2"/>
        <v>23.694143167028198</v>
      </c>
      <c r="P6" s="9"/>
    </row>
    <row r="7" spans="1:133">
      <c r="A7" s="12"/>
      <c r="B7" s="23">
        <v>312.60000000000002</v>
      </c>
      <c r="C7" s="19" t="s">
        <v>9</v>
      </c>
      <c r="D7" s="43">
        <v>27900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27900</v>
      </c>
      <c r="O7" s="44">
        <f t="shared" si="2"/>
        <v>60.520607375271148</v>
      </c>
      <c r="P7" s="9"/>
    </row>
    <row r="8" spans="1:133">
      <c r="A8" s="12"/>
      <c r="B8" s="23">
        <v>314.10000000000002</v>
      </c>
      <c r="C8" s="19" t="s">
        <v>10</v>
      </c>
      <c r="D8" s="43">
        <v>33865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33865</v>
      </c>
      <c r="O8" s="44">
        <f t="shared" si="2"/>
        <v>73.459869848156188</v>
      </c>
      <c r="P8" s="9"/>
    </row>
    <row r="9" spans="1:133">
      <c r="A9" s="12"/>
      <c r="B9" s="23">
        <v>314.3</v>
      </c>
      <c r="C9" s="19" t="s">
        <v>11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2799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2799</v>
      </c>
      <c r="O9" s="44">
        <f t="shared" si="2"/>
        <v>6.0715835140997827</v>
      </c>
      <c r="P9" s="9"/>
    </row>
    <row r="10" spans="1:133">
      <c r="A10" s="12"/>
      <c r="B10" s="23">
        <v>315</v>
      </c>
      <c r="C10" s="19" t="s">
        <v>12</v>
      </c>
      <c r="D10" s="43">
        <v>19089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19089</v>
      </c>
      <c r="O10" s="44">
        <f t="shared" si="2"/>
        <v>41.407809110629067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SUM(D12:D14)</f>
        <v>33691</v>
      </c>
      <c r="E11" s="30">
        <f t="shared" si="3"/>
        <v>1500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35191</v>
      </c>
      <c r="O11" s="42">
        <f t="shared" si="2"/>
        <v>76.336225596529289</v>
      </c>
      <c r="P11" s="10"/>
    </row>
    <row r="12" spans="1:133">
      <c r="A12" s="12"/>
      <c r="B12" s="23">
        <v>323.10000000000002</v>
      </c>
      <c r="C12" s="19" t="s">
        <v>14</v>
      </c>
      <c r="D12" s="43">
        <v>33075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33075</v>
      </c>
      <c r="O12" s="44">
        <f t="shared" si="2"/>
        <v>71.746203904555315</v>
      </c>
      <c r="P12" s="9"/>
    </row>
    <row r="13" spans="1:133">
      <c r="A13" s="12"/>
      <c r="B13" s="23">
        <v>324.08999999999997</v>
      </c>
      <c r="C13" s="19" t="s">
        <v>15</v>
      </c>
      <c r="D13" s="43">
        <v>0</v>
      </c>
      <c r="E13" s="43">
        <v>1500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1500</v>
      </c>
      <c r="O13" s="44">
        <f t="shared" si="2"/>
        <v>3.2537960954446854</v>
      </c>
      <c r="P13" s="9"/>
    </row>
    <row r="14" spans="1:133">
      <c r="A14" s="12"/>
      <c r="B14" s="23">
        <v>329</v>
      </c>
      <c r="C14" s="19" t="s">
        <v>16</v>
      </c>
      <c r="D14" s="43">
        <v>616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616</v>
      </c>
      <c r="O14" s="44">
        <f t="shared" si="2"/>
        <v>1.3362255965292842</v>
      </c>
      <c r="P14" s="9"/>
    </row>
    <row r="15" spans="1:133" ht="15.75">
      <c r="A15" s="27" t="s">
        <v>17</v>
      </c>
      <c r="B15" s="28"/>
      <c r="C15" s="29"/>
      <c r="D15" s="30">
        <f t="shared" ref="D15:M15" si="4">SUM(D16:D20)</f>
        <v>46065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46065</v>
      </c>
      <c r="O15" s="42">
        <f t="shared" si="2"/>
        <v>99.924078091106296</v>
      </c>
      <c r="P15" s="10"/>
    </row>
    <row r="16" spans="1:133">
      <c r="A16" s="12"/>
      <c r="B16" s="23">
        <v>335.12</v>
      </c>
      <c r="C16" s="19" t="s">
        <v>18</v>
      </c>
      <c r="D16" s="43">
        <v>19970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19970</v>
      </c>
      <c r="O16" s="44">
        <f t="shared" si="2"/>
        <v>43.318872017353577</v>
      </c>
      <c r="P16" s="9"/>
    </row>
    <row r="17" spans="1:119">
      <c r="A17" s="12"/>
      <c r="B17" s="23">
        <v>335.14</v>
      </c>
      <c r="C17" s="19" t="s">
        <v>19</v>
      </c>
      <c r="D17" s="43">
        <v>1464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1464</v>
      </c>
      <c r="O17" s="44">
        <f t="shared" si="2"/>
        <v>3.175704989154013</v>
      </c>
      <c r="P17" s="9"/>
    </row>
    <row r="18" spans="1:119">
      <c r="A18" s="12"/>
      <c r="B18" s="23">
        <v>335.15</v>
      </c>
      <c r="C18" s="19" t="s">
        <v>20</v>
      </c>
      <c r="D18" s="43">
        <v>112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112</v>
      </c>
      <c r="O18" s="44">
        <f t="shared" si="2"/>
        <v>0.24295010845986983</v>
      </c>
      <c r="P18" s="9"/>
    </row>
    <row r="19" spans="1:119">
      <c r="A19" s="12"/>
      <c r="B19" s="23">
        <v>335.18</v>
      </c>
      <c r="C19" s="19" t="s">
        <v>21</v>
      </c>
      <c r="D19" s="43">
        <v>14303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14303</v>
      </c>
      <c r="O19" s="44">
        <f t="shared" si="2"/>
        <v>31.026030368763557</v>
      </c>
      <c r="P19" s="9"/>
    </row>
    <row r="20" spans="1:119">
      <c r="A20" s="12"/>
      <c r="B20" s="23">
        <v>337.4</v>
      </c>
      <c r="C20" s="19" t="s">
        <v>22</v>
      </c>
      <c r="D20" s="43">
        <v>10216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10216</v>
      </c>
      <c r="O20" s="44">
        <f t="shared" si="2"/>
        <v>22.160520607375272</v>
      </c>
      <c r="P20" s="9"/>
    </row>
    <row r="21" spans="1:119" ht="15.75">
      <c r="A21" s="27" t="s">
        <v>27</v>
      </c>
      <c r="B21" s="28"/>
      <c r="C21" s="29"/>
      <c r="D21" s="30">
        <f t="shared" ref="D21:M21" si="5">SUM(D22:D24)</f>
        <v>0</v>
      </c>
      <c r="E21" s="30">
        <f t="shared" si="5"/>
        <v>0</v>
      </c>
      <c r="F21" s="30">
        <f t="shared" si="5"/>
        <v>0</v>
      </c>
      <c r="G21" s="30">
        <f t="shared" si="5"/>
        <v>0</v>
      </c>
      <c r="H21" s="30">
        <f t="shared" si="5"/>
        <v>0</v>
      </c>
      <c r="I21" s="30">
        <f t="shared" si="5"/>
        <v>90100</v>
      </c>
      <c r="J21" s="30">
        <f t="shared" si="5"/>
        <v>0</v>
      </c>
      <c r="K21" s="30">
        <f t="shared" si="5"/>
        <v>0</v>
      </c>
      <c r="L21" s="30">
        <f t="shared" si="5"/>
        <v>0</v>
      </c>
      <c r="M21" s="30">
        <f t="shared" si="5"/>
        <v>0</v>
      </c>
      <c r="N21" s="30">
        <f t="shared" si="1"/>
        <v>90100</v>
      </c>
      <c r="O21" s="42">
        <f t="shared" si="2"/>
        <v>195.44468546637745</v>
      </c>
      <c r="P21" s="10"/>
    </row>
    <row r="22" spans="1:119">
      <c r="A22" s="12"/>
      <c r="B22" s="23">
        <v>343.3</v>
      </c>
      <c r="C22" s="19" t="s">
        <v>29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54505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54505</v>
      </c>
      <c r="O22" s="44">
        <f t="shared" si="2"/>
        <v>118.23210412147506</v>
      </c>
      <c r="P22" s="9"/>
    </row>
    <row r="23" spans="1:119">
      <c r="A23" s="12"/>
      <c r="B23" s="23">
        <v>343.5</v>
      </c>
      <c r="C23" s="19" t="s">
        <v>30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32145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32145</v>
      </c>
      <c r="O23" s="44">
        <f t="shared" si="2"/>
        <v>69.728850325379611</v>
      </c>
      <c r="P23" s="9"/>
    </row>
    <row r="24" spans="1:119">
      <c r="A24" s="12"/>
      <c r="B24" s="23">
        <v>343.9</v>
      </c>
      <c r="C24" s="19" t="s">
        <v>31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3450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3450</v>
      </c>
      <c r="O24" s="44">
        <f t="shared" si="2"/>
        <v>7.4837310195227769</v>
      </c>
      <c r="P24" s="9"/>
    </row>
    <row r="25" spans="1:119" ht="15.75">
      <c r="A25" s="27" t="s">
        <v>1</v>
      </c>
      <c r="B25" s="28"/>
      <c r="C25" s="29"/>
      <c r="D25" s="30">
        <f t="shared" ref="D25:M25" si="6">SUM(D26:D27)</f>
        <v>16001</v>
      </c>
      <c r="E25" s="30">
        <f t="shared" si="6"/>
        <v>13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700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1"/>
        <v>16714</v>
      </c>
      <c r="O25" s="42">
        <f t="shared" si="2"/>
        <v>36.255965292841651</v>
      </c>
      <c r="P25" s="10"/>
    </row>
    <row r="26" spans="1:119">
      <c r="A26" s="12"/>
      <c r="B26" s="23">
        <v>361.1</v>
      </c>
      <c r="C26" s="19" t="s">
        <v>34</v>
      </c>
      <c r="D26" s="43">
        <v>14168</v>
      </c>
      <c r="E26" s="43">
        <v>13</v>
      </c>
      <c r="F26" s="43">
        <v>0</v>
      </c>
      <c r="G26" s="43">
        <v>0</v>
      </c>
      <c r="H26" s="43">
        <v>0</v>
      </c>
      <c r="I26" s="43">
        <v>25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14206</v>
      </c>
      <c r="O26" s="44">
        <f t="shared" si="2"/>
        <v>30.815618221258134</v>
      </c>
      <c r="P26" s="9"/>
    </row>
    <row r="27" spans="1:119">
      <c r="A27" s="12"/>
      <c r="B27" s="23">
        <v>369.9</v>
      </c>
      <c r="C27" s="19" t="s">
        <v>35</v>
      </c>
      <c r="D27" s="43">
        <v>1833</v>
      </c>
      <c r="E27" s="43">
        <v>0</v>
      </c>
      <c r="F27" s="43">
        <v>0</v>
      </c>
      <c r="G27" s="43">
        <v>0</v>
      </c>
      <c r="H27" s="43">
        <v>0</v>
      </c>
      <c r="I27" s="43">
        <v>675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2508</v>
      </c>
      <c r="O27" s="44">
        <f t="shared" si="2"/>
        <v>5.4403470715835143</v>
      </c>
      <c r="P27" s="9"/>
    </row>
    <row r="28" spans="1:119" ht="15.75">
      <c r="A28" s="27" t="s">
        <v>28</v>
      </c>
      <c r="B28" s="28"/>
      <c r="C28" s="29"/>
      <c r="D28" s="30">
        <f t="shared" ref="D28:M28" si="7">SUM(D29:D29)</f>
        <v>0</v>
      </c>
      <c r="E28" s="30">
        <f t="shared" si="7"/>
        <v>0</v>
      </c>
      <c r="F28" s="30">
        <f t="shared" si="7"/>
        <v>0</v>
      </c>
      <c r="G28" s="30">
        <f t="shared" si="7"/>
        <v>0</v>
      </c>
      <c r="H28" s="30">
        <f t="shared" si="7"/>
        <v>0</v>
      </c>
      <c r="I28" s="30">
        <f t="shared" si="7"/>
        <v>37600</v>
      </c>
      <c r="J28" s="30">
        <f t="shared" si="7"/>
        <v>0</v>
      </c>
      <c r="K28" s="30">
        <f t="shared" si="7"/>
        <v>0</v>
      </c>
      <c r="L28" s="30">
        <f t="shared" si="7"/>
        <v>0</v>
      </c>
      <c r="M28" s="30">
        <f t="shared" si="7"/>
        <v>0</v>
      </c>
      <c r="N28" s="30">
        <f t="shared" si="1"/>
        <v>37600</v>
      </c>
      <c r="O28" s="42">
        <f t="shared" si="2"/>
        <v>81.56182212581345</v>
      </c>
      <c r="P28" s="9"/>
    </row>
    <row r="29" spans="1:119" ht="15.75" thickBot="1">
      <c r="A29" s="12"/>
      <c r="B29" s="23">
        <v>381</v>
      </c>
      <c r="C29" s="19" t="s">
        <v>36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37600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37600</v>
      </c>
      <c r="O29" s="44">
        <f t="shared" si="2"/>
        <v>81.56182212581345</v>
      </c>
      <c r="P29" s="9"/>
    </row>
    <row r="30" spans="1:119" ht="16.5" thickBot="1">
      <c r="A30" s="13" t="s">
        <v>32</v>
      </c>
      <c r="B30" s="21"/>
      <c r="C30" s="20"/>
      <c r="D30" s="14">
        <f>SUM(D5,D11,D15,D21,D25,D28)</f>
        <v>187534</v>
      </c>
      <c r="E30" s="14">
        <f t="shared" ref="E30:M30" si="8">SUM(E5,E11,E15,E21,E25,E28)</f>
        <v>1513</v>
      </c>
      <c r="F30" s="14">
        <f t="shared" si="8"/>
        <v>0</v>
      </c>
      <c r="G30" s="14">
        <f t="shared" si="8"/>
        <v>0</v>
      </c>
      <c r="H30" s="14">
        <f t="shared" si="8"/>
        <v>0</v>
      </c>
      <c r="I30" s="14">
        <f t="shared" si="8"/>
        <v>131199</v>
      </c>
      <c r="J30" s="14">
        <f t="shared" si="8"/>
        <v>0</v>
      </c>
      <c r="K30" s="14">
        <f t="shared" si="8"/>
        <v>0</v>
      </c>
      <c r="L30" s="14">
        <f t="shared" si="8"/>
        <v>0</v>
      </c>
      <c r="M30" s="14">
        <f t="shared" si="8"/>
        <v>0</v>
      </c>
      <c r="N30" s="14">
        <f t="shared" si="1"/>
        <v>320246</v>
      </c>
      <c r="O30" s="36">
        <f t="shared" si="2"/>
        <v>694.67678958785245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7"/>
      <c r="B32" s="38"/>
      <c r="C32" s="38"/>
      <c r="D32" s="39"/>
      <c r="E32" s="39"/>
      <c r="F32" s="39"/>
      <c r="G32" s="39"/>
      <c r="H32" s="39"/>
      <c r="I32" s="39"/>
      <c r="J32" s="39"/>
      <c r="K32" s="39"/>
      <c r="L32" s="45" t="s">
        <v>43</v>
      </c>
      <c r="M32" s="45"/>
      <c r="N32" s="45"/>
      <c r="O32" s="40">
        <v>461</v>
      </c>
    </row>
    <row r="33" spans="1:1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8"/>
    </row>
    <row r="34" spans="1:15" ht="15.75" thickBot="1">
      <c r="A34" s="49" t="s">
        <v>48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</sheetData>
  <mergeCells count="10">
    <mergeCell ref="A34:O34"/>
    <mergeCell ref="A33:O33"/>
    <mergeCell ref="L32:N3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37</v>
      </c>
      <c r="B3" s="59"/>
      <c r="C3" s="60"/>
      <c r="D3" s="64" t="s">
        <v>23</v>
      </c>
      <c r="E3" s="65"/>
      <c r="F3" s="65"/>
      <c r="G3" s="65"/>
      <c r="H3" s="66"/>
      <c r="I3" s="64" t="s">
        <v>24</v>
      </c>
      <c r="J3" s="66"/>
      <c r="K3" s="64" t="s">
        <v>26</v>
      </c>
      <c r="L3" s="66"/>
      <c r="M3" s="34"/>
      <c r="N3" s="35"/>
      <c r="O3" s="67" t="s">
        <v>42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38</v>
      </c>
      <c r="F4" s="32" t="s">
        <v>39</v>
      </c>
      <c r="G4" s="32" t="s">
        <v>40</v>
      </c>
      <c r="H4" s="32" t="s">
        <v>3</v>
      </c>
      <c r="I4" s="32" t="s">
        <v>4</v>
      </c>
      <c r="J4" s="33" t="s">
        <v>41</v>
      </c>
      <c r="K4" s="33" t="s">
        <v>5</v>
      </c>
      <c r="L4" s="33" t="s">
        <v>6</v>
      </c>
      <c r="M4" s="33" t="s">
        <v>7</v>
      </c>
      <c r="N4" s="33" t="s">
        <v>25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86427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5613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2" si="1">SUM(D5:M5)</f>
        <v>92040</v>
      </c>
      <c r="O5" s="31">
        <f t="shared" ref="O5:O32" si="2">(N5/O$34)</f>
        <v>214.54545454545453</v>
      </c>
      <c r="P5" s="6"/>
    </row>
    <row r="6" spans="1:133">
      <c r="A6" s="12"/>
      <c r="B6" s="23">
        <v>312.10000000000002</v>
      </c>
      <c r="C6" s="19" t="s">
        <v>8</v>
      </c>
      <c r="D6" s="43">
        <v>9769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9769</v>
      </c>
      <c r="O6" s="44">
        <f t="shared" si="2"/>
        <v>22.771561771561771</v>
      </c>
      <c r="P6" s="9"/>
    </row>
    <row r="7" spans="1:133">
      <c r="A7" s="12"/>
      <c r="B7" s="23">
        <v>312.60000000000002</v>
      </c>
      <c r="C7" s="19" t="s">
        <v>9</v>
      </c>
      <c r="D7" s="43">
        <v>29924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29924</v>
      </c>
      <c r="O7" s="44">
        <f t="shared" si="2"/>
        <v>69.752913752913756</v>
      </c>
      <c r="P7" s="9"/>
    </row>
    <row r="8" spans="1:133">
      <c r="A8" s="12"/>
      <c r="B8" s="23">
        <v>314.10000000000002</v>
      </c>
      <c r="C8" s="19" t="s">
        <v>10</v>
      </c>
      <c r="D8" s="43">
        <v>27991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27991</v>
      </c>
      <c r="O8" s="44">
        <f t="shared" si="2"/>
        <v>65.247086247086244</v>
      </c>
      <c r="P8" s="9"/>
    </row>
    <row r="9" spans="1:133">
      <c r="A9" s="12"/>
      <c r="B9" s="23">
        <v>314.3</v>
      </c>
      <c r="C9" s="19" t="s">
        <v>11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5613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5613</v>
      </c>
      <c r="O9" s="44">
        <f t="shared" si="2"/>
        <v>13.083916083916083</v>
      </c>
      <c r="P9" s="9"/>
    </row>
    <row r="10" spans="1:133">
      <c r="A10" s="12"/>
      <c r="B10" s="23">
        <v>315</v>
      </c>
      <c r="C10" s="19" t="s">
        <v>12</v>
      </c>
      <c r="D10" s="43">
        <v>18743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18743</v>
      </c>
      <c r="O10" s="44">
        <f t="shared" si="2"/>
        <v>43.689976689976689</v>
      </c>
      <c r="P10" s="9"/>
    </row>
    <row r="11" spans="1:133" ht="15.75">
      <c r="A11" s="27" t="s">
        <v>55</v>
      </c>
      <c r="B11" s="28"/>
      <c r="C11" s="29"/>
      <c r="D11" s="30">
        <f t="shared" ref="D11:M11" si="3">SUM(D12:D13)</f>
        <v>31152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31152</v>
      </c>
      <c r="O11" s="42">
        <f t="shared" si="2"/>
        <v>72.615384615384613</v>
      </c>
      <c r="P11" s="10"/>
    </row>
    <row r="12" spans="1:133">
      <c r="A12" s="12"/>
      <c r="B12" s="23">
        <v>323.10000000000002</v>
      </c>
      <c r="C12" s="19" t="s">
        <v>14</v>
      </c>
      <c r="D12" s="43">
        <v>29949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29949</v>
      </c>
      <c r="O12" s="44">
        <f t="shared" si="2"/>
        <v>69.811188811188813</v>
      </c>
      <c r="P12" s="9"/>
    </row>
    <row r="13" spans="1:133">
      <c r="A13" s="12"/>
      <c r="B13" s="23">
        <v>329</v>
      </c>
      <c r="C13" s="19" t="s">
        <v>56</v>
      </c>
      <c r="D13" s="43">
        <v>1203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1203</v>
      </c>
      <c r="O13" s="44">
        <f t="shared" si="2"/>
        <v>2.8041958041958042</v>
      </c>
      <c r="P13" s="9"/>
    </row>
    <row r="14" spans="1:133" ht="15.75">
      <c r="A14" s="27" t="s">
        <v>17</v>
      </c>
      <c r="B14" s="28"/>
      <c r="C14" s="29"/>
      <c r="D14" s="30">
        <f t="shared" ref="D14:M14" si="4">SUM(D15:D19)</f>
        <v>49342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49342</v>
      </c>
      <c r="O14" s="42">
        <f t="shared" si="2"/>
        <v>115.01631701631702</v>
      </c>
      <c r="P14" s="10"/>
    </row>
    <row r="15" spans="1:133">
      <c r="A15" s="12"/>
      <c r="B15" s="23">
        <v>335.12</v>
      </c>
      <c r="C15" s="19" t="s">
        <v>18</v>
      </c>
      <c r="D15" s="43">
        <v>20036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20036</v>
      </c>
      <c r="O15" s="44">
        <f t="shared" si="2"/>
        <v>46.703962703962702</v>
      </c>
      <c r="P15" s="9"/>
    </row>
    <row r="16" spans="1:133">
      <c r="A16" s="12"/>
      <c r="B16" s="23">
        <v>335.14</v>
      </c>
      <c r="C16" s="19" t="s">
        <v>19</v>
      </c>
      <c r="D16" s="43">
        <v>2276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2276</v>
      </c>
      <c r="O16" s="44">
        <f t="shared" si="2"/>
        <v>5.3053613053613056</v>
      </c>
      <c r="P16" s="9"/>
    </row>
    <row r="17" spans="1:119">
      <c r="A17" s="12"/>
      <c r="B17" s="23">
        <v>335.15</v>
      </c>
      <c r="C17" s="19" t="s">
        <v>20</v>
      </c>
      <c r="D17" s="43">
        <v>197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197</v>
      </c>
      <c r="O17" s="44">
        <f t="shared" si="2"/>
        <v>0.4592074592074592</v>
      </c>
      <c r="P17" s="9"/>
    </row>
    <row r="18" spans="1:119">
      <c r="A18" s="12"/>
      <c r="B18" s="23">
        <v>335.18</v>
      </c>
      <c r="C18" s="19" t="s">
        <v>21</v>
      </c>
      <c r="D18" s="43">
        <v>17198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17198</v>
      </c>
      <c r="O18" s="44">
        <f t="shared" si="2"/>
        <v>40.088578088578089</v>
      </c>
      <c r="P18" s="9"/>
    </row>
    <row r="19" spans="1:119">
      <c r="A19" s="12"/>
      <c r="B19" s="23">
        <v>337.4</v>
      </c>
      <c r="C19" s="19" t="s">
        <v>22</v>
      </c>
      <c r="D19" s="43">
        <v>9635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9635</v>
      </c>
      <c r="O19" s="44">
        <f t="shared" si="2"/>
        <v>22.459207459207459</v>
      </c>
      <c r="P19" s="9"/>
    </row>
    <row r="20" spans="1:119" ht="15.75">
      <c r="A20" s="27" t="s">
        <v>27</v>
      </c>
      <c r="B20" s="28"/>
      <c r="C20" s="29"/>
      <c r="D20" s="30">
        <f t="shared" ref="D20:M20" si="5">SUM(D21:D23)</f>
        <v>0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96058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1"/>
        <v>96058</v>
      </c>
      <c r="O20" s="42">
        <f t="shared" si="2"/>
        <v>223.91142191142191</v>
      </c>
      <c r="P20" s="10"/>
    </row>
    <row r="21" spans="1:119">
      <c r="A21" s="12"/>
      <c r="B21" s="23">
        <v>343.3</v>
      </c>
      <c r="C21" s="19" t="s">
        <v>29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59146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59146</v>
      </c>
      <c r="O21" s="44">
        <f t="shared" si="2"/>
        <v>137.86946386946386</v>
      </c>
      <c r="P21" s="9"/>
    </row>
    <row r="22" spans="1:119">
      <c r="A22" s="12"/>
      <c r="B22" s="23">
        <v>343.5</v>
      </c>
      <c r="C22" s="19" t="s">
        <v>30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33594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33594</v>
      </c>
      <c r="O22" s="44">
        <f t="shared" si="2"/>
        <v>78.307692307692307</v>
      </c>
      <c r="P22" s="9"/>
    </row>
    <row r="23" spans="1:119">
      <c r="A23" s="12"/>
      <c r="B23" s="23">
        <v>343.9</v>
      </c>
      <c r="C23" s="19" t="s">
        <v>31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3318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3318</v>
      </c>
      <c r="O23" s="44">
        <f t="shared" si="2"/>
        <v>7.7342657342657342</v>
      </c>
      <c r="P23" s="9"/>
    </row>
    <row r="24" spans="1:119" ht="15.75">
      <c r="A24" s="27" t="s">
        <v>1</v>
      </c>
      <c r="B24" s="28"/>
      <c r="C24" s="29"/>
      <c r="D24" s="30">
        <f t="shared" ref="D24:M24" si="6">SUM(D25:D29)</f>
        <v>19224</v>
      </c>
      <c r="E24" s="30">
        <f t="shared" si="6"/>
        <v>4303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1859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 t="shared" si="1"/>
        <v>25386</v>
      </c>
      <c r="O24" s="42">
        <f t="shared" si="2"/>
        <v>59.174825174825173</v>
      </c>
      <c r="P24" s="10"/>
    </row>
    <row r="25" spans="1:119">
      <c r="A25" s="12"/>
      <c r="B25" s="23">
        <v>361.1</v>
      </c>
      <c r="C25" s="19" t="s">
        <v>34</v>
      </c>
      <c r="D25" s="43">
        <v>19181</v>
      </c>
      <c r="E25" s="43">
        <v>53</v>
      </c>
      <c r="F25" s="43">
        <v>0</v>
      </c>
      <c r="G25" s="43">
        <v>0</v>
      </c>
      <c r="H25" s="43">
        <v>0</v>
      </c>
      <c r="I25" s="43">
        <v>156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19390</v>
      </c>
      <c r="O25" s="44">
        <f t="shared" si="2"/>
        <v>45.198135198135198</v>
      </c>
      <c r="P25" s="9"/>
    </row>
    <row r="26" spans="1:119">
      <c r="A26" s="12"/>
      <c r="B26" s="23">
        <v>363.22</v>
      </c>
      <c r="C26" s="19" t="s">
        <v>58</v>
      </c>
      <c r="D26" s="43">
        <v>0</v>
      </c>
      <c r="E26" s="43">
        <v>1666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1666</v>
      </c>
      <c r="O26" s="44">
        <f t="shared" si="2"/>
        <v>3.8834498834498836</v>
      </c>
      <c r="P26" s="9"/>
    </row>
    <row r="27" spans="1:119">
      <c r="A27" s="12"/>
      <c r="B27" s="23">
        <v>363.24</v>
      </c>
      <c r="C27" s="19" t="s">
        <v>59</v>
      </c>
      <c r="D27" s="43">
        <v>0</v>
      </c>
      <c r="E27" s="43">
        <v>980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980</v>
      </c>
      <c r="O27" s="44">
        <f t="shared" si="2"/>
        <v>2.2843822843822843</v>
      </c>
      <c r="P27" s="9"/>
    </row>
    <row r="28" spans="1:119">
      <c r="A28" s="12"/>
      <c r="B28" s="23">
        <v>363.29</v>
      </c>
      <c r="C28" s="19" t="s">
        <v>60</v>
      </c>
      <c r="D28" s="43">
        <v>0</v>
      </c>
      <c r="E28" s="43">
        <v>1604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1604</v>
      </c>
      <c r="O28" s="44">
        <f t="shared" si="2"/>
        <v>3.7389277389277389</v>
      </c>
      <c r="P28" s="9"/>
    </row>
    <row r="29" spans="1:119">
      <c r="A29" s="12"/>
      <c r="B29" s="23">
        <v>369.9</v>
      </c>
      <c r="C29" s="19" t="s">
        <v>35</v>
      </c>
      <c r="D29" s="43">
        <v>43</v>
      </c>
      <c r="E29" s="43">
        <v>0</v>
      </c>
      <c r="F29" s="43">
        <v>0</v>
      </c>
      <c r="G29" s="43">
        <v>0</v>
      </c>
      <c r="H29" s="43">
        <v>0</v>
      </c>
      <c r="I29" s="43">
        <v>1703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1746</v>
      </c>
      <c r="O29" s="44">
        <f t="shared" si="2"/>
        <v>4.06993006993007</v>
      </c>
      <c r="P29" s="9"/>
    </row>
    <row r="30" spans="1:119" ht="15.75">
      <c r="A30" s="27" t="s">
        <v>28</v>
      </c>
      <c r="B30" s="28"/>
      <c r="C30" s="29"/>
      <c r="D30" s="30">
        <f t="shared" ref="D30:M30" si="7">SUM(D31:D31)</f>
        <v>0</v>
      </c>
      <c r="E30" s="30">
        <f t="shared" si="7"/>
        <v>0</v>
      </c>
      <c r="F30" s="30">
        <f t="shared" si="7"/>
        <v>0</v>
      </c>
      <c r="G30" s="30">
        <f t="shared" si="7"/>
        <v>0</v>
      </c>
      <c r="H30" s="30">
        <f t="shared" si="7"/>
        <v>0</v>
      </c>
      <c r="I30" s="30">
        <f t="shared" si="7"/>
        <v>59824</v>
      </c>
      <c r="J30" s="30">
        <f t="shared" si="7"/>
        <v>0</v>
      </c>
      <c r="K30" s="30">
        <f t="shared" si="7"/>
        <v>0</v>
      </c>
      <c r="L30" s="30">
        <f t="shared" si="7"/>
        <v>0</v>
      </c>
      <c r="M30" s="30">
        <f t="shared" si="7"/>
        <v>0</v>
      </c>
      <c r="N30" s="30">
        <f t="shared" si="1"/>
        <v>59824</v>
      </c>
      <c r="O30" s="42">
        <f t="shared" si="2"/>
        <v>139.44988344988346</v>
      </c>
      <c r="P30" s="9"/>
    </row>
    <row r="31" spans="1:119" ht="15.75" thickBot="1">
      <c r="A31" s="12"/>
      <c r="B31" s="23">
        <v>381</v>
      </c>
      <c r="C31" s="19" t="s">
        <v>36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59824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59824</v>
      </c>
      <c r="O31" s="44">
        <f t="shared" si="2"/>
        <v>139.44988344988346</v>
      </c>
      <c r="P31" s="9"/>
    </row>
    <row r="32" spans="1:119" ht="16.5" thickBot="1">
      <c r="A32" s="13" t="s">
        <v>32</v>
      </c>
      <c r="B32" s="21"/>
      <c r="C32" s="20"/>
      <c r="D32" s="14">
        <f>SUM(D5,D11,D14,D20,D24,D30)</f>
        <v>186145</v>
      </c>
      <c r="E32" s="14">
        <f t="shared" ref="E32:M32" si="8">SUM(E5,E11,E14,E20,E24,E30)</f>
        <v>4303</v>
      </c>
      <c r="F32" s="14">
        <f t="shared" si="8"/>
        <v>0</v>
      </c>
      <c r="G32" s="14">
        <f t="shared" si="8"/>
        <v>0</v>
      </c>
      <c r="H32" s="14">
        <f t="shared" si="8"/>
        <v>0</v>
      </c>
      <c r="I32" s="14">
        <f t="shared" si="8"/>
        <v>163354</v>
      </c>
      <c r="J32" s="14">
        <f t="shared" si="8"/>
        <v>0</v>
      </c>
      <c r="K32" s="14">
        <f t="shared" si="8"/>
        <v>0</v>
      </c>
      <c r="L32" s="14">
        <f t="shared" si="8"/>
        <v>0</v>
      </c>
      <c r="M32" s="14">
        <f t="shared" si="8"/>
        <v>0</v>
      </c>
      <c r="N32" s="14">
        <f t="shared" si="1"/>
        <v>353802</v>
      </c>
      <c r="O32" s="36">
        <f t="shared" si="2"/>
        <v>824.71328671328672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7"/>
      <c r="B34" s="38"/>
      <c r="C34" s="38"/>
      <c r="D34" s="39"/>
      <c r="E34" s="39"/>
      <c r="F34" s="39"/>
      <c r="G34" s="39"/>
      <c r="H34" s="39"/>
      <c r="I34" s="39"/>
      <c r="J34" s="39"/>
      <c r="K34" s="39"/>
      <c r="L34" s="45" t="s">
        <v>61</v>
      </c>
      <c r="M34" s="45"/>
      <c r="N34" s="45"/>
      <c r="O34" s="40">
        <v>429</v>
      </c>
    </row>
    <row r="35" spans="1:15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8"/>
    </row>
    <row r="36" spans="1:15" ht="15.75" customHeight="1" thickBot="1">
      <c r="A36" s="49" t="s">
        <v>48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87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37</v>
      </c>
      <c r="B3" s="59"/>
      <c r="C3" s="60"/>
      <c r="D3" s="64" t="s">
        <v>23</v>
      </c>
      <c r="E3" s="65"/>
      <c r="F3" s="65"/>
      <c r="G3" s="65"/>
      <c r="H3" s="66"/>
      <c r="I3" s="64" t="s">
        <v>24</v>
      </c>
      <c r="J3" s="66"/>
      <c r="K3" s="64" t="s">
        <v>26</v>
      </c>
      <c r="L3" s="65"/>
      <c r="M3" s="66"/>
      <c r="N3" s="34"/>
      <c r="O3" s="35"/>
      <c r="P3" s="67" t="s">
        <v>88</v>
      </c>
      <c r="Q3" s="11"/>
      <c r="R3"/>
    </row>
    <row r="4" spans="1:134" ht="32.25" customHeight="1" thickBot="1">
      <c r="A4" s="61"/>
      <c r="B4" s="62"/>
      <c r="C4" s="63"/>
      <c r="D4" s="32" t="s">
        <v>2</v>
      </c>
      <c r="E4" s="32" t="s">
        <v>38</v>
      </c>
      <c r="F4" s="32" t="s">
        <v>39</v>
      </c>
      <c r="G4" s="32" t="s">
        <v>40</v>
      </c>
      <c r="H4" s="32" t="s">
        <v>3</v>
      </c>
      <c r="I4" s="32" t="s">
        <v>4</v>
      </c>
      <c r="J4" s="33" t="s">
        <v>41</v>
      </c>
      <c r="K4" s="33" t="s">
        <v>5</v>
      </c>
      <c r="L4" s="33" t="s">
        <v>6</v>
      </c>
      <c r="M4" s="33" t="s">
        <v>89</v>
      </c>
      <c r="N4" s="33" t="s">
        <v>7</v>
      </c>
      <c r="O4" s="33" t="s">
        <v>90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91</v>
      </c>
      <c r="B5" s="24"/>
      <c r="C5" s="24"/>
      <c r="D5" s="25">
        <f t="shared" ref="D5:N5" si="0">SUM(D6:D10)</f>
        <v>125858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9958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 t="shared" ref="O5:O30" si="1">SUM(D5:N5)</f>
        <v>135816</v>
      </c>
      <c r="P5" s="31">
        <f t="shared" ref="P5:P30" si="2">(O5/P$32)</f>
        <v>285.32773109243698</v>
      </c>
      <c r="Q5" s="6"/>
    </row>
    <row r="6" spans="1:134">
      <c r="A6" s="12"/>
      <c r="B6" s="23">
        <v>312.41000000000003</v>
      </c>
      <c r="C6" s="19" t="s">
        <v>92</v>
      </c>
      <c r="D6" s="43">
        <v>11417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11417</v>
      </c>
      <c r="P6" s="44">
        <f t="shared" si="2"/>
        <v>23.985294117647058</v>
      </c>
      <c r="Q6" s="9"/>
    </row>
    <row r="7" spans="1:134">
      <c r="A7" s="12"/>
      <c r="B7" s="23">
        <v>314.10000000000002</v>
      </c>
      <c r="C7" s="19" t="s">
        <v>10</v>
      </c>
      <c r="D7" s="43">
        <v>39695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39695</v>
      </c>
      <c r="P7" s="44">
        <f t="shared" si="2"/>
        <v>83.392857142857139</v>
      </c>
      <c r="Q7" s="9"/>
    </row>
    <row r="8" spans="1:134">
      <c r="A8" s="12"/>
      <c r="B8" s="23">
        <v>314.3</v>
      </c>
      <c r="C8" s="19" t="s">
        <v>11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9958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9958</v>
      </c>
      <c r="P8" s="44">
        <f t="shared" si="2"/>
        <v>20.920168067226889</v>
      </c>
      <c r="Q8" s="9"/>
    </row>
    <row r="9" spans="1:134">
      <c r="A9" s="12"/>
      <c r="B9" s="23">
        <v>315.10000000000002</v>
      </c>
      <c r="C9" s="19" t="s">
        <v>93</v>
      </c>
      <c r="D9" s="43">
        <v>30783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30783</v>
      </c>
      <c r="P9" s="44">
        <f t="shared" si="2"/>
        <v>64.670168067226896</v>
      </c>
      <c r="Q9" s="9"/>
    </row>
    <row r="10" spans="1:134">
      <c r="A10" s="12"/>
      <c r="B10" s="23">
        <v>319.89999999999998</v>
      </c>
      <c r="C10" s="19" t="s">
        <v>94</v>
      </c>
      <c r="D10" s="43">
        <v>43963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43963</v>
      </c>
      <c r="P10" s="44">
        <f t="shared" si="2"/>
        <v>92.359243697478988</v>
      </c>
      <c r="Q10" s="9"/>
    </row>
    <row r="11" spans="1:134" ht="15.75">
      <c r="A11" s="27" t="s">
        <v>13</v>
      </c>
      <c r="B11" s="28"/>
      <c r="C11" s="29"/>
      <c r="D11" s="30">
        <f t="shared" ref="D11:N11" si="3">SUM(D12:D13)</f>
        <v>30803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30">
        <f t="shared" si="3"/>
        <v>0</v>
      </c>
      <c r="O11" s="41">
        <f t="shared" si="1"/>
        <v>30803</v>
      </c>
      <c r="P11" s="42">
        <f t="shared" si="2"/>
        <v>64.712184873949582</v>
      </c>
      <c r="Q11" s="10"/>
    </row>
    <row r="12" spans="1:134">
      <c r="A12" s="12"/>
      <c r="B12" s="23">
        <v>323.10000000000002</v>
      </c>
      <c r="C12" s="19" t="s">
        <v>14</v>
      </c>
      <c r="D12" s="43">
        <v>30154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30154</v>
      </c>
      <c r="P12" s="44">
        <f t="shared" si="2"/>
        <v>63.34873949579832</v>
      </c>
      <c r="Q12" s="9"/>
    </row>
    <row r="13" spans="1:134">
      <c r="A13" s="12"/>
      <c r="B13" s="23">
        <v>329.5</v>
      </c>
      <c r="C13" s="19" t="s">
        <v>95</v>
      </c>
      <c r="D13" s="43">
        <v>649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649</v>
      </c>
      <c r="P13" s="44">
        <f t="shared" si="2"/>
        <v>1.3634453781512605</v>
      </c>
      <c r="Q13" s="9"/>
    </row>
    <row r="14" spans="1:134" ht="15.75">
      <c r="A14" s="27" t="s">
        <v>96</v>
      </c>
      <c r="B14" s="28"/>
      <c r="C14" s="29"/>
      <c r="D14" s="30">
        <f t="shared" ref="D14:N14" si="4">SUM(D15:D19)</f>
        <v>58793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30">
        <f t="shared" si="4"/>
        <v>0</v>
      </c>
      <c r="O14" s="41">
        <f t="shared" si="1"/>
        <v>58793</v>
      </c>
      <c r="P14" s="42">
        <f t="shared" si="2"/>
        <v>123.51470588235294</v>
      </c>
      <c r="Q14" s="10"/>
    </row>
    <row r="15" spans="1:134">
      <c r="A15" s="12"/>
      <c r="B15" s="23">
        <v>335.125</v>
      </c>
      <c r="C15" s="19" t="s">
        <v>97</v>
      </c>
      <c r="D15" s="43">
        <v>20721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20721</v>
      </c>
      <c r="P15" s="44">
        <f t="shared" si="2"/>
        <v>43.531512605042018</v>
      </c>
      <c r="Q15" s="9"/>
    </row>
    <row r="16" spans="1:134">
      <c r="A16" s="12"/>
      <c r="B16" s="23">
        <v>335.14</v>
      </c>
      <c r="C16" s="19" t="s">
        <v>66</v>
      </c>
      <c r="D16" s="43">
        <v>1114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1114</v>
      </c>
      <c r="P16" s="44">
        <f t="shared" si="2"/>
        <v>2.3403361344537816</v>
      </c>
      <c r="Q16" s="9"/>
    </row>
    <row r="17" spans="1:120">
      <c r="A17" s="12"/>
      <c r="B17" s="23">
        <v>335.15</v>
      </c>
      <c r="C17" s="19" t="s">
        <v>67</v>
      </c>
      <c r="D17" s="43">
        <v>482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482</v>
      </c>
      <c r="P17" s="44">
        <f t="shared" si="2"/>
        <v>1.0126050420168067</v>
      </c>
      <c r="Q17" s="9"/>
    </row>
    <row r="18" spans="1:120">
      <c r="A18" s="12"/>
      <c r="B18" s="23">
        <v>335.18</v>
      </c>
      <c r="C18" s="19" t="s">
        <v>98</v>
      </c>
      <c r="D18" s="43">
        <v>21534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21534</v>
      </c>
      <c r="P18" s="44">
        <f t="shared" si="2"/>
        <v>45.239495798319325</v>
      </c>
      <c r="Q18" s="9"/>
    </row>
    <row r="19" spans="1:120">
      <c r="A19" s="12"/>
      <c r="B19" s="23">
        <v>337.4</v>
      </c>
      <c r="C19" s="19" t="s">
        <v>22</v>
      </c>
      <c r="D19" s="43">
        <v>14942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14942</v>
      </c>
      <c r="P19" s="44">
        <f t="shared" si="2"/>
        <v>31.390756302521009</v>
      </c>
      <c r="Q19" s="9"/>
    </row>
    <row r="20" spans="1:120" ht="15.75">
      <c r="A20" s="27" t="s">
        <v>27</v>
      </c>
      <c r="B20" s="28"/>
      <c r="C20" s="29"/>
      <c r="D20" s="30">
        <f t="shared" ref="D20:N20" si="5">SUM(D21:D23)</f>
        <v>0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233511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5"/>
        <v>0</v>
      </c>
      <c r="O20" s="30">
        <f t="shared" si="1"/>
        <v>233511</v>
      </c>
      <c r="P20" s="42">
        <f t="shared" si="2"/>
        <v>490.56932773109241</v>
      </c>
      <c r="Q20" s="10"/>
    </row>
    <row r="21" spans="1:120">
      <c r="A21" s="12"/>
      <c r="B21" s="23">
        <v>343.3</v>
      </c>
      <c r="C21" s="19" t="s">
        <v>29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99936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99936</v>
      </c>
      <c r="P21" s="44">
        <f t="shared" si="2"/>
        <v>209.94957983193277</v>
      </c>
      <c r="Q21" s="9"/>
    </row>
    <row r="22" spans="1:120">
      <c r="A22" s="12"/>
      <c r="B22" s="23">
        <v>343.5</v>
      </c>
      <c r="C22" s="19" t="s">
        <v>30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85415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85415</v>
      </c>
      <c r="P22" s="44">
        <f t="shared" si="2"/>
        <v>179.44327731092437</v>
      </c>
      <c r="Q22" s="9"/>
    </row>
    <row r="23" spans="1:120">
      <c r="A23" s="12"/>
      <c r="B23" s="23">
        <v>343.9</v>
      </c>
      <c r="C23" s="19" t="s">
        <v>31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48160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48160</v>
      </c>
      <c r="P23" s="44">
        <f t="shared" si="2"/>
        <v>101.17647058823529</v>
      </c>
      <c r="Q23" s="9"/>
    </row>
    <row r="24" spans="1:120" ht="15.75">
      <c r="A24" s="27" t="s">
        <v>1</v>
      </c>
      <c r="B24" s="28"/>
      <c r="C24" s="29"/>
      <c r="D24" s="30">
        <f t="shared" ref="D24:N24" si="6">SUM(D25:D27)</f>
        <v>5730</v>
      </c>
      <c r="E24" s="30">
        <f t="shared" si="6"/>
        <v>0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44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 t="shared" si="6"/>
        <v>0</v>
      </c>
      <c r="O24" s="30">
        <f t="shared" si="1"/>
        <v>5774</v>
      </c>
      <c r="P24" s="42">
        <f t="shared" si="2"/>
        <v>12.130252100840336</v>
      </c>
      <c r="Q24" s="10"/>
    </row>
    <row r="25" spans="1:120">
      <c r="A25" s="12"/>
      <c r="B25" s="23">
        <v>361.1</v>
      </c>
      <c r="C25" s="19" t="s">
        <v>34</v>
      </c>
      <c r="D25" s="43">
        <v>142</v>
      </c>
      <c r="E25" s="43">
        <v>0</v>
      </c>
      <c r="F25" s="43">
        <v>0</v>
      </c>
      <c r="G25" s="43">
        <v>0</v>
      </c>
      <c r="H25" s="43">
        <v>0</v>
      </c>
      <c r="I25" s="43">
        <v>44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186</v>
      </c>
      <c r="P25" s="44">
        <f t="shared" si="2"/>
        <v>0.3907563025210084</v>
      </c>
      <c r="Q25" s="9"/>
    </row>
    <row r="26" spans="1:120">
      <c r="A26" s="12"/>
      <c r="B26" s="23">
        <v>362</v>
      </c>
      <c r="C26" s="19" t="s">
        <v>57</v>
      </c>
      <c r="D26" s="43">
        <v>5000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1"/>
        <v>5000</v>
      </c>
      <c r="P26" s="44">
        <f t="shared" si="2"/>
        <v>10.504201680672269</v>
      </c>
      <c r="Q26" s="9"/>
    </row>
    <row r="27" spans="1:120">
      <c r="A27" s="12"/>
      <c r="B27" s="23">
        <v>369.9</v>
      </c>
      <c r="C27" s="19" t="s">
        <v>35</v>
      </c>
      <c r="D27" s="43">
        <v>588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1"/>
        <v>588</v>
      </c>
      <c r="P27" s="44">
        <f t="shared" si="2"/>
        <v>1.2352941176470589</v>
      </c>
      <c r="Q27" s="9"/>
    </row>
    <row r="28" spans="1:120" ht="15.75">
      <c r="A28" s="27" t="s">
        <v>28</v>
      </c>
      <c r="B28" s="28"/>
      <c r="C28" s="29"/>
      <c r="D28" s="30">
        <f t="shared" ref="D28:N28" si="7">SUM(D29:D29)</f>
        <v>0</v>
      </c>
      <c r="E28" s="30">
        <f t="shared" si="7"/>
        <v>0</v>
      </c>
      <c r="F28" s="30">
        <f t="shared" si="7"/>
        <v>0</v>
      </c>
      <c r="G28" s="30">
        <f t="shared" si="7"/>
        <v>15000</v>
      </c>
      <c r="H28" s="30">
        <f t="shared" si="7"/>
        <v>0</v>
      </c>
      <c r="I28" s="30">
        <f t="shared" si="7"/>
        <v>35000</v>
      </c>
      <c r="J28" s="30">
        <f t="shared" si="7"/>
        <v>0</v>
      </c>
      <c r="K28" s="30">
        <f t="shared" si="7"/>
        <v>0</v>
      </c>
      <c r="L28" s="30">
        <f t="shared" si="7"/>
        <v>0</v>
      </c>
      <c r="M28" s="30">
        <f t="shared" si="7"/>
        <v>0</v>
      </c>
      <c r="N28" s="30">
        <f t="shared" si="7"/>
        <v>0</v>
      </c>
      <c r="O28" s="30">
        <f t="shared" si="1"/>
        <v>50000</v>
      </c>
      <c r="P28" s="42">
        <f t="shared" si="2"/>
        <v>105.04201680672269</v>
      </c>
      <c r="Q28" s="9"/>
    </row>
    <row r="29" spans="1:120" ht="15.75" thickBot="1">
      <c r="A29" s="12"/>
      <c r="B29" s="23">
        <v>381</v>
      </c>
      <c r="C29" s="19" t="s">
        <v>36</v>
      </c>
      <c r="D29" s="43">
        <v>0</v>
      </c>
      <c r="E29" s="43">
        <v>0</v>
      </c>
      <c r="F29" s="43">
        <v>0</v>
      </c>
      <c r="G29" s="43">
        <v>15000</v>
      </c>
      <c r="H29" s="43">
        <v>0</v>
      </c>
      <c r="I29" s="43">
        <v>35000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1"/>
        <v>50000</v>
      </c>
      <c r="P29" s="44">
        <f t="shared" si="2"/>
        <v>105.04201680672269</v>
      </c>
      <c r="Q29" s="9"/>
    </row>
    <row r="30" spans="1:120" ht="16.5" thickBot="1">
      <c r="A30" s="13" t="s">
        <v>32</v>
      </c>
      <c r="B30" s="21"/>
      <c r="C30" s="20"/>
      <c r="D30" s="14">
        <f>SUM(D5,D11,D14,D20,D24,D28)</f>
        <v>221184</v>
      </c>
      <c r="E30" s="14">
        <f t="shared" ref="E30:N30" si="8">SUM(E5,E11,E14,E20,E24,E28)</f>
        <v>0</v>
      </c>
      <c r="F30" s="14">
        <f t="shared" si="8"/>
        <v>0</v>
      </c>
      <c r="G30" s="14">
        <f t="shared" si="8"/>
        <v>15000</v>
      </c>
      <c r="H30" s="14">
        <f t="shared" si="8"/>
        <v>0</v>
      </c>
      <c r="I30" s="14">
        <f t="shared" si="8"/>
        <v>278513</v>
      </c>
      <c r="J30" s="14">
        <f t="shared" si="8"/>
        <v>0</v>
      </c>
      <c r="K30" s="14">
        <f t="shared" si="8"/>
        <v>0</v>
      </c>
      <c r="L30" s="14">
        <f t="shared" si="8"/>
        <v>0</v>
      </c>
      <c r="M30" s="14">
        <f t="shared" si="8"/>
        <v>0</v>
      </c>
      <c r="N30" s="14">
        <f t="shared" si="8"/>
        <v>0</v>
      </c>
      <c r="O30" s="14">
        <f t="shared" si="1"/>
        <v>514697</v>
      </c>
      <c r="P30" s="36">
        <f t="shared" si="2"/>
        <v>1081.296218487395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8"/>
    </row>
    <row r="32" spans="1:120">
      <c r="A32" s="37"/>
      <c r="B32" s="38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45" t="s">
        <v>99</v>
      </c>
      <c r="N32" s="45"/>
      <c r="O32" s="45"/>
      <c r="P32" s="40">
        <v>476</v>
      </c>
    </row>
    <row r="33" spans="1:16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8"/>
    </row>
    <row r="34" spans="1:16" ht="15.75" customHeight="1" thickBot="1">
      <c r="A34" s="49" t="s">
        <v>48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1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84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37</v>
      </c>
      <c r="B3" s="59"/>
      <c r="C3" s="60"/>
      <c r="D3" s="64" t="s">
        <v>23</v>
      </c>
      <c r="E3" s="65"/>
      <c r="F3" s="65"/>
      <c r="G3" s="65"/>
      <c r="H3" s="66"/>
      <c r="I3" s="64" t="s">
        <v>24</v>
      </c>
      <c r="J3" s="66"/>
      <c r="K3" s="64" t="s">
        <v>26</v>
      </c>
      <c r="L3" s="66"/>
      <c r="M3" s="34"/>
      <c r="N3" s="35"/>
      <c r="O3" s="67" t="s">
        <v>42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38</v>
      </c>
      <c r="F4" s="32" t="s">
        <v>39</v>
      </c>
      <c r="G4" s="32" t="s">
        <v>40</v>
      </c>
      <c r="H4" s="32" t="s">
        <v>3</v>
      </c>
      <c r="I4" s="32" t="s">
        <v>4</v>
      </c>
      <c r="J4" s="33" t="s">
        <v>41</v>
      </c>
      <c r="K4" s="33" t="s">
        <v>5</v>
      </c>
      <c r="L4" s="33" t="s">
        <v>6</v>
      </c>
      <c r="M4" s="33" t="s">
        <v>7</v>
      </c>
      <c r="N4" s="33" t="s">
        <v>25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115494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8526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0" si="1">SUM(D5:M5)</f>
        <v>124020</v>
      </c>
      <c r="O5" s="31">
        <f t="shared" ref="O5:O30" si="2">(N5/O$32)</f>
        <v>271.3785557986871</v>
      </c>
      <c r="P5" s="6"/>
    </row>
    <row r="6" spans="1:133">
      <c r="A6" s="12"/>
      <c r="B6" s="23">
        <v>312.41000000000003</v>
      </c>
      <c r="C6" s="19" t="s">
        <v>85</v>
      </c>
      <c r="D6" s="43">
        <v>11760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11760</v>
      </c>
      <c r="O6" s="44">
        <f t="shared" si="2"/>
        <v>25.73304157549234</v>
      </c>
      <c r="P6" s="9"/>
    </row>
    <row r="7" spans="1:133">
      <c r="A7" s="12"/>
      <c r="B7" s="23">
        <v>312.60000000000002</v>
      </c>
      <c r="C7" s="19" t="s">
        <v>9</v>
      </c>
      <c r="D7" s="43">
        <v>37923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37923</v>
      </c>
      <c r="O7" s="44">
        <f t="shared" si="2"/>
        <v>82.982494529540475</v>
      </c>
      <c r="P7" s="9"/>
    </row>
    <row r="8" spans="1:133">
      <c r="A8" s="12"/>
      <c r="B8" s="23">
        <v>314.10000000000002</v>
      </c>
      <c r="C8" s="19" t="s">
        <v>10</v>
      </c>
      <c r="D8" s="43">
        <v>40398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40398</v>
      </c>
      <c r="O8" s="44">
        <f t="shared" si="2"/>
        <v>88.398249452954047</v>
      </c>
      <c r="P8" s="9"/>
    </row>
    <row r="9" spans="1:133">
      <c r="A9" s="12"/>
      <c r="B9" s="23">
        <v>314.3</v>
      </c>
      <c r="C9" s="19" t="s">
        <v>11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8526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8526</v>
      </c>
      <c r="O9" s="44">
        <f t="shared" si="2"/>
        <v>18.656455142231948</v>
      </c>
      <c r="P9" s="9"/>
    </row>
    <row r="10" spans="1:133">
      <c r="A10" s="12"/>
      <c r="B10" s="23">
        <v>315</v>
      </c>
      <c r="C10" s="19" t="s">
        <v>63</v>
      </c>
      <c r="D10" s="43">
        <v>25413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25413</v>
      </c>
      <c r="O10" s="44">
        <f t="shared" si="2"/>
        <v>55.608315098468275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SUM(D12:D13)</f>
        <v>26279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26279</v>
      </c>
      <c r="O11" s="42">
        <f t="shared" si="2"/>
        <v>57.503282275711157</v>
      </c>
      <c r="P11" s="10"/>
    </row>
    <row r="12" spans="1:133">
      <c r="A12" s="12"/>
      <c r="B12" s="23">
        <v>323.10000000000002</v>
      </c>
      <c r="C12" s="19" t="s">
        <v>14</v>
      </c>
      <c r="D12" s="43">
        <v>25470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25470</v>
      </c>
      <c r="O12" s="44">
        <f t="shared" si="2"/>
        <v>55.733041575492344</v>
      </c>
      <c r="P12" s="9"/>
    </row>
    <row r="13" spans="1:133">
      <c r="A13" s="12"/>
      <c r="B13" s="23">
        <v>329</v>
      </c>
      <c r="C13" s="19" t="s">
        <v>16</v>
      </c>
      <c r="D13" s="43">
        <v>809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809</v>
      </c>
      <c r="O13" s="44">
        <f t="shared" si="2"/>
        <v>1.7702407002188183</v>
      </c>
      <c r="P13" s="9"/>
    </row>
    <row r="14" spans="1:133" ht="15.75">
      <c r="A14" s="27" t="s">
        <v>17</v>
      </c>
      <c r="B14" s="28"/>
      <c r="C14" s="29"/>
      <c r="D14" s="30">
        <f t="shared" ref="D14:M14" si="4">SUM(D15:D19)</f>
        <v>55232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55232</v>
      </c>
      <c r="O14" s="42">
        <f t="shared" si="2"/>
        <v>120.85776805251641</v>
      </c>
      <c r="P14" s="10"/>
    </row>
    <row r="15" spans="1:133">
      <c r="A15" s="12"/>
      <c r="B15" s="23">
        <v>335.12</v>
      </c>
      <c r="C15" s="19" t="s">
        <v>65</v>
      </c>
      <c r="D15" s="43">
        <v>20444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20444</v>
      </c>
      <c r="O15" s="44">
        <f t="shared" si="2"/>
        <v>44.735229759299784</v>
      </c>
      <c r="P15" s="9"/>
    </row>
    <row r="16" spans="1:133">
      <c r="A16" s="12"/>
      <c r="B16" s="23">
        <v>335.14</v>
      </c>
      <c r="C16" s="19" t="s">
        <v>66</v>
      </c>
      <c r="D16" s="43">
        <v>855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855</v>
      </c>
      <c r="O16" s="44">
        <f t="shared" si="2"/>
        <v>1.8708971553610503</v>
      </c>
      <c r="P16" s="9"/>
    </row>
    <row r="17" spans="1:119">
      <c r="A17" s="12"/>
      <c r="B17" s="23">
        <v>335.15</v>
      </c>
      <c r="C17" s="19" t="s">
        <v>67</v>
      </c>
      <c r="D17" s="43">
        <v>140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140</v>
      </c>
      <c r="O17" s="44">
        <f t="shared" si="2"/>
        <v>0.30634573304157547</v>
      </c>
      <c r="P17" s="9"/>
    </row>
    <row r="18" spans="1:119">
      <c r="A18" s="12"/>
      <c r="B18" s="23">
        <v>335.18</v>
      </c>
      <c r="C18" s="19" t="s">
        <v>68</v>
      </c>
      <c r="D18" s="43">
        <v>20024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20024</v>
      </c>
      <c r="O18" s="44">
        <f t="shared" si="2"/>
        <v>43.816192560175054</v>
      </c>
      <c r="P18" s="9"/>
    </row>
    <row r="19" spans="1:119">
      <c r="A19" s="12"/>
      <c r="B19" s="23">
        <v>337.4</v>
      </c>
      <c r="C19" s="19" t="s">
        <v>22</v>
      </c>
      <c r="D19" s="43">
        <v>13769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13769</v>
      </c>
      <c r="O19" s="44">
        <f t="shared" si="2"/>
        <v>30.12910284463895</v>
      </c>
      <c r="P19" s="9"/>
    </row>
    <row r="20" spans="1:119" ht="15.75">
      <c r="A20" s="27" t="s">
        <v>27</v>
      </c>
      <c r="B20" s="28"/>
      <c r="C20" s="29"/>
      <c r="D20" s="30">
        <f t="shared" ref="D20:M20" si="5">SUM(D21:D23)</f>
        <v>0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178318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1"/>
        <v>178318</v>
      </c>
      <c r="O20" s="42">
        <f t="shared" si="2"/>
        <v>390.19256017505472</v>
      </c>
      <c r="P20" s="10"/>
    </row>
    <row r="21" spans="1:119">
      <c r="A21" s="12"/>
      <c r="B21" s="23">
        <v>343.3</v>
      </c>
      <c r="C21" s="19" t="s">
        <v>29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84502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84502</v>
      </c>
      <c r="O21" s="44">
        <f t="shared" si="2"/>
        <v>184.90590809628009</v>
      </c>
      <c r="P21" s="9"/>
    </row>
    <row r="22" spans="1:119">
      <c r="A22" s="12"/>
      <c r="B22" s="23">
        <v>343.5</v>
      </c>
      <c r="C22" s="19" t="s">
        <v>30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79876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79876</v>
      </c>
      <c r="O22" s="44">
        <f t="shared" si="2"/>
        <v>174.78336980306347</v>
      </c>
      <c r="P22" s="9"/>
    </row>
    <row r="23" spans="1:119">
      <c r="A23" s="12"/>
      <c r="B23" s="23">
        <v>343.9</v>
      </c>
      <c r="C23" s="19" t="s">
        <v>31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13940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13940</v>
      </c>
      <c r="O23" s="44">
        <f t="shared" si="2"/>
        <v>30.503282275711161</v>
      </c>
      <c r="P23" s="9"/>
    </row>
    <row r="24" spans="1:119" ht="15.75">
      <c r="A24" s="27" t="s">
        <v>1</v>
      </c>
      <c r="B24" s="28"/>
      <c r="C24" s="29"/>
      <c r="D24" s="30">
        <f t="shared" ref="D24:M24" si="6">SUM(D25:D27)</f>
        <v>5634</v>
      </c>
      <c r="E24" s="30">
        <f t="shared" si="6"/>
        <v>0</v>
      </c>
      <c r="F24" s="30">
        <f t="shared" si="6"/>
        <v>0</v>
      </c>
      <c r="G24" s="30">
        <f t="shared" si="6"/>
        <v>3</v>
      </c>
      <c r="H24" s="30">
        <f t="shared" si="6"/>
        <v>0</v>
      </c>
      <c r="I24" s="30">
        <f t="shared" si="6"/>
        <v>47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 t="shared" si="1"/>
        <v>5684</v>
      </c>
      <c r="O24" s="42">
        <f t="shared" si="2"/>
        <v>12.437636761487965</v>
      </c>
      <c r="P24" s="10"/>
    </row>
    <row r="25" spans="1:119">
      <c r="A25" s="12"/>
      <c r="B25" s="23">
        <v>361.1</v>
      </c>
      <c r="C25" s="19" t="s">
        <v>34</v>
      </c>
      <c r="D25" s="43">
        <v>116</v>
      </c>
      <c r="E25" s="43">
        <v>0</v>
      </c>
      <c r="F25" s="43">
        <v>0</v>
      </c>
      <c r="G25" s="43">
        <v>3</v>
      </c>
      <c r="H25" s="43">
        <v>0</v>
      </c>
      <c r="I25" s="43">
        <v>47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166</v>
      </c>
      <c r="O25" s="44">
        <f t="shared" si="2"/>
        <v>0.36323851203501095</v>
      </c>
      <c r="P25" s="9"/>
    </row>
    <row r="26" spans="1:119">
      <c r="A26" s="12"/>
      <c r="B26" s="23">
        <v>362</v>
      </c>
      <c r="C26" s="19" t="s">
        <v>57</v>
      </c>
      <c r="D26" s="43">
        <v>5000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5000</v>
      </c>
      <c r="O26" s="44">
        <f t="shared" si="2"/>
        <v>10.940919037199125</v>
      </c>
      <c r="P26" s="9"/>
    </row>
    <row r="27" spans="1:119">
      <c r="A27" s="12"/>
      <c r="B27" s="23">
        <v>369.9</v>
      </c>
      <c r="C27" s="19" t="s">
        <v>35</v>
      </c>
      <c r="D27" s="43">
        <v>518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518</v>
      </c>
      <c r="O27" s="44">
        <f t="shared" si="2"/>
        <v>1.1334792122538293</v>
      </c>
      <c r="P27" s="9"/>
    </row>
    <row r="28" spans="1:119" ht="15.75">
      <c r="A28" s="27" t="s">
        <v>28</v>
      </c>
      <c r="B28" s="28"/>
      <c r="C28" s="29"/>
      <c r="D28" s="30">
        <f t="shared" ref="D28:M28" si="7">SUM(D29:D29)</f>
        <v>0</v>
      </c>
      <c r="E28" s="30">
        <f t="shared" si="7"/>
        <v>0</v>
      </c>
      <c r="F28" s="30">
        <f t="shared" si="7"/>
        <v>0</v>
      </c>
      <c r="G28" s="30">
        <f t="shared" si="7"/>
        <v>15000</v>
      </c>
      <c r="H28" s="30">
        <f t="shared" si="7"/>
        <v>0</v>
      </c>
      <c r="I28" s="30">
        <f t="shared" si="7"/>
        <v>0</v>
      </c>
      <c r="J28" s="30">
        <f t="shared" si="7"/>
        <v>0</v>
      </c>
      <c r="K28" s="30">
        <f t="shared" si="7"/>
        <v>0</v>
      </c>
      <c r="L28" s="30">
        <f t="shared" si="7"/>
        <v>0</v>
      </c>
      <c r="M28" s="30">
        <f t="shared" si="7"/>
        <v>0</v>
      </c>
      <c r="N28" s="30">
        <f t="shared" si="1"/>
        <v>15000</v>
      </c>
      <c r="O28" s="42">
        <f t="shared" si="2"/>
        <v>32.822757111597376</v>
      </c>
      <c r="P28" s="9"/>
    </row>
    <row r="29" spans="1:119" ht="15.75" thickBot="1">
      <c r="A29" s="12"/>
      <c r="B29" s="23">
        <v>381</v>
      </c>
      <c r="C29" s="19" t="s">
        <v>36</v>
      </c>
      <c r="D29" s="43">
        <v>0</v>
      </c>
      <c r="E29" s="43">
        <v>0</v>
      </c>
      <c r="F29" s="43">
        <v>0</v>
      </c>
      <c r="G29" s="43">
        <v>15000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15000</v>
      </c>
      <c r="O29" s="44">
        <f t="shared" si="2"/>
        <v>32.822757111597376</v>
      </c>
      <c r="P29" s="9"/>
    </row>
    <row r="30" spans="1:119" ht="16.5" thickBot="1">
      <c r="A30" s="13" t="s">
        <v>32</v>
      </c>
      <c r="B30" s="21"/>
      <c r="C30" s="20"/>
      <c r="D30" s="14">
        <f>SUM(D5,D11,D14,D20,D24,D28)</f>
        <v>202639</v>
      </c>
      <c r="E30" s="14">
        <f t="shared" ref="E30:M30" si="8">SUM(E5,E11,E14,E20,E24,E28)</f>
        <v>0</v>
      </c>
      <c r="F30" s="14">
        <f t="shared" si="8"/>
        <v>0</v>
      </c>
      <c r="G30" s="14">
        <f t="shared" si="8"/>
        <v>15003</v>
      </c>
      <c r="H30" s="14">
        <f t="shared" si="8"/>
        <v>0</v>
      </c>
      <c r="I30" s="14">
        <f t="shared" si="8"/>
        <v>186891</v>
      </c>
      <c r="J30" s="14">
        <f t="shared" si="8"/>
        <v>0</v>
      </c>
      <c r="K30" s="14">
        <f t="shared" si="8"/>
        <v>0</v>
      </c>
      <c r="L30" s="14">
        <f t="shared" si="8"/>
        <v>0</v>
      </c>
      <c r="M30" s="14">
        <f t="shared" si="8"/>
        <v>0</v>
      </c>
      <c r="N30" s="14">
        <f t="shared" si="1"/>
        <v>404533</v>
      </c>
      <c r="O30" s="36">
        <f t="shared" si="2"/>
        <v>885.19256017505472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7"/>
      <c r="B32" s="38"/>
      <c r="C32" s="38"/>
      <c r="D32" s="39"/>
      <c r="E32" s="39"/>
      <c r="F32" s="39"/>
      <c r="G32" s="39"/>
      <c r="H32" s="39"/>
      <c r="I32" s="39"/>
      <c r="J32" s="39"/>
      <c r="K32" s="39"/>
      <c r="L32" s="45" t="s">
        <v>86</v>
      </c>
      <c r="M32" s="45"/>
      <c r="N32" s="45"/>
      <c r="O32" s="40">
        <v>457</v>
      </c>
    </row>
    <row r="33" spans="1:1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8"/>
    </row>
    <row r="34" spans="1:15" ht="15.75" customHeight="1" thickBot="1">
      <c r="A34" s="49" t="s">
        <v>48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81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37</v>
      </c>
      <c r="B3" s="59"/>
      <c r="C3" s="60"/>
      <c r="D3" s="64" t="s">
        <v>23</v>
      </c>
      <c r="E3" s="65"/>
      <c r="F3" s="65"/>
      <c r="G3" s="65"/>
      <c r="H3" s="66"/>
      <c r="I3" s="64" t="s">
        <v>24</v>
      </c>
      <c r="J3" s="66"/>
      <c r="K3" s="64" t="s">
        <v>26</v>
      </c>
      <c r="L3" s="66"/>
      <c r="M3" s="34"/>
      <c r="N3" s="35"/>
      <c r="O3" s="67" t="s">
        <v>42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38</v>
      </c>
      <c r="F4" s="32" t="s">
        <v>39</v>
      </c>
      <c r="G4" s="32" t="s">
        <v>40</v>
      </c>
      <c r="H4" s="32" t="s">
        <v>3</v>
      </c>
      <c r="I4" s="32" t="s">
        <v>4</v>
      </c>
      <c r="J4" s="33" t="s">
        <v>41</v>
      </c>
      <c r="K4" s="33" t="s">
        <v>5</v>
      </c>
      <c r="L4" s="33" t="s">
        <v>6</v>
      </c>
      <c r="M4" s="33" t="s">
        <v>7</v>
      </c>
      <c r="N4" s="33" t="s">
        <v>25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125892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8709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2" si="1">SUM(D5:M5)</f>
        <v>134601</v>
      </c>
      <c r="O5" s="31">
        <f t="shared" ref="O5:O32" si="2">(N5/O$34)</f>
        <v>296.47797356828193</v>
      </c>
      <c r="P5" s="6"/>
    </row>
    <row r="6" spans="1:133">
      <c r="A6" s="12"/>
      <c r="B6" s="23">
        <v>312.10000000000002</v>
      </c>
      <c r="C6" s="19" t="s">
        <v>8</v>
      </c>
      <c r="D6" s="43">
        <v>11540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11540</v>
      </c>
      <c r="O6" s="44">
        <f t="shared" si="2"/>
        <v>25.418502202643172</v>
      </c>
      <c r="P6" s="9"/>
    </row>
    <row r="7" spans="1:133">
      <c r="A7" s="12"/>
      <c r="B7" s="23">
        <v>312.60000000000002</v>
      </c>
      <c r="C7" s="19" t="s">
        <v>9</v>
      </c>
      <c r="D7" s="43">
        <v>38858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38858</v>
      </c>
      <c r="O7" s="44">
        <f t="shared" si="2"/>
        <v>85.590308370044056</v>
      </c>
      <c r="P7" s="9"/>
    </row>
    <row r="8" spans="1:133">
      <c r="A8" s="12"/>
      <c r="B8" s="23">
        <v>314.10000000000002</v>
      </c>
      <c r="C8" s="19" t="s">
        <v>10</v>
      </c>
      <c r="D8" s="43">
        <v>43406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43406</v>
      </c>
      <c r="O8" s="44">
        <f t="shared" si="2"/>
        <v>95.607929515418505</v>
      </c>
      <c r="P8" s="9"/>
    </row>
    <row r="9" spans="1:133">
      <c r="A9" s="12"/>
      <c r="B9" s="23">
        <v>314.3</v>
      </c>
      <c r="C9" s="19" t="s">
        <v>11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8709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8709</v>
      </c>
      <c r="O9" s="44">
        <f t="shared" si="2"/>
        <v>19.182819383259911</v>
      </c>
      <c r="P9" s="9"/>
    </row>
    <row r="10" spans="1:133">
      <c r="A10" s="12"/>
      <c r="B10" s="23">
        <v>315</v>
      </c>
      <c r="C10" s="19" t="s">
        <v>63</v>
      </c>
      <c r="D10" s="43">
        <v>32088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32088</v>
      </c>
      <c r="O10" s="44">
        <f t="shared" si="2"/>
        <v>70.678414096916299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SUM(D12:D13)</f>
        <v>28570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28570</v>
      </c>
      <c r="O11" s="42">
        <f t="shared" si="2"/>
        <v>62.929515418502206</v>
      </c>
      <c r="P11" s="10"/>
    </row>
    <row r="12" spans="1:133">
      <c r="A12" s="12"/>
      <c r="B12" s="23">
        <v>323.10000000000002</v>
      </c>
      <c r="C12" s="19" t="s">
        <v>14</v>
      </c>
      <c r="D12" s="43">
        <v>27509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27509</v>
      </c>
      <c r="O12" s="44">
        <f t="shared" si="2"/>
        <v>60.592511013215862</v>
      </c>
      <c r="P12" s="9"/>
    </row>
    <row r="13" spans="1:133">
      <c r="A13" s="12"/>
      <c r="B13" s="23">
        <v>329</v>
      </c>
      <c r="C13" s="19" t="s">
        <v>16</v>
      </c>
      <c r="D13" s="43">
        <v>1061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1061</v>
      </c>
      <c r="O13" s="44">
        <f t="shared" si="2"/>
        <v>2.3370044052863435</v>
      </c>
      <c r="P13" s="9"/>
    </row>
    <row r="14" spans="1:133" ht="15.75">
      <c r="A14" s="27" t="s">
        <v>17</v>
      </c>
      <c r="B14" s="28"/>
      <c r="C14" s="29"/>
      <c r="D14" s="30">
        <f t="shared" ref="D14:M14" si="4">SUM(D15:D20)</f>
        <v>56133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344772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400905</v>
      </c>
      <c r="O14" s="42">
        <f t="shared" si="2"/>
        <v>883.05066079295159</v>
      </c>
      <c r="P14" s="10"/>
    </row>
    <row r="15" spans="1:133">
      <c r="A15" s="12"/>
      <c r="B15" s="23">
        <v>334.35</v>
      </c>
      <c r="C15" s="19" t="s">
        <v>78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344772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344772</v>
      </c>
      <c r="O15" s="44">
        <f t="shared" si="2"/>
        <v>759.409691629956</v>
      </c>
      <c r="P15" s="9"/>
    </row>
    <row r="16" spans="1:133">
      <c r="A16" s="12"/>
      <c r="B16" s="23">
        <v>335.12</v>
      </c>
      <c r="C16" s="19" t="s">
        <v>65</v>
      </c>
      <c r="D16" s="43">
        <v>20448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20448</v>
      </c>
      <c r="O16" s="44">
        <f t="shared" si="2"/>
        <v>45.039647577092509</v>
      </c>
      <c r="P16" s="9"/>
    </row>
    <row r="17" spans="1:119">
      <c r="A17" s="12"/>
      <c r="B17" s="23">
        <v>335.14</v>
      </c>
      <c r="C17" s="19" t="s">
        <v>66</v>
      </c>
      <c r="D17" s="43">
        <v>2030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2030</v>
      </c>
      <c r="O17" s="44">
        <f t="shared" si="2"/>
        <v>4.4713656387665202</v>
      </c>
      <c r="P17" s="9"/>
    </row>
    <row r="18" spans="1:119">
      <c r="A18" s="12"/>
      <c r="B18" s="23">
        <v>335.15</v>
      </c>
      <c r="C18" s="19" t="s">
        <v>67</v>
      </c>
      <c r="D18" s="43">
        <v>196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196</v>
      </c>
      <c r="O18" s="44">
        <f t="shared" si="2"/>
        <v>0.43171806167400884</v>
      </c>
      <c r="P18" s="9"/>
    </row>
    <row r="19" spans="1:119">
      <c r="A19" s="12"/>
      <c r="B19" s="23">
        <v>335.18</v>
      </c>
      <c r="C19" s="19" t="s">
        <v>68</v>
      </c>
      <c r="D19" s="43">
        <v>19858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19858</v>
      </c>
      <c r="O19" s="44">
        <f t="shared" si="2"/>
        <v>43.740088105726869</v>
      </c>
      <c r="P19" s="9"/>
    </row>
    <row r="20" spans="1:119">
      <c r="A20" s="12"/>
      <c r="B20" s="23">
        <v>337.4</v>
      </c>
      <c r="C20" s="19" t="s">
        <v>22</v>
      </c>
      <c r="D20" s="43">
        <v>13601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13601</v>
      </c>
      <c r="O20" s="44">
        <f t="shared" si="2"/>
        <v>29.958149779735681</v>
      </c>
      <c r="P20" s="9"/>
    </row>
    <row r="21" spans="1:119" ht="15.75">
      <c r="A21" s="27" t="s">
        <v>27</v>
      </c>
      <c r="B21" s="28"/>
      <c r="C21" s="29"/>
      <c r="D21" s="30">
        <f t="shared" ref="D21:M21" si="5">SUM(D22:D24)</f>
        <v>0</v>
      </c>
      <c r="E21" s="30">
        <f t="shared" si="5"/>
        <v>0</v>
      </c>
      <c r="F21" s="30">
        <f t="shared" si="5"/>
        <v>0</v>
      </c>
      <c r="G21" s="30">
        <f t="shared" si="5"/>
        <v>0</v>
      </c>
      <c r="H21" s="30">
        <f t="shared" si="5"/>
        <v>0</v>
      </c>
      <c r="I21" s="30">
        <f t="shared" si="5"/>
        <v>188085</v>
      </c>
      <c r="J21" s="30">
        <f t="shared" si="5"/>
        <v>0</v>
      </c>
      <c r="K21" s="30">
        <f t="shared" si="5"/>
        <v>0</v>
      </c>
      <c r="L21" s="30">
        <f t="shared" si="5"/>
        <v>0</v>
      </c>
      <c r="M21" s="30">
        <f t="shared" si="5"/>
        <v>0</v>
      </c>
      <c r="N21" s="30">
        <f t="shared" si="1"/>
        <v>188085</v>
      </c>
      <c r="O21" s="42">
        <f t="shared" si="2"/>
        <v>414.28414096916299</v>
      </c>
      <c r="P21" s="10"/>
    </row>
    <row r="22" spans="1:119">
      <c r="A22" s="12"/>
      <c r="B22" s="23">
        <v>343.3</v>
      </c>
      <c r="C22" s="19" t="s">
        <v>29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85972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85972</v>
      </c>
      <c r="O22" s="44">
        <f t="shared" si="2"/>
        <v>189.36563876651982</v>
      </c>
      <c r="P22" s="9"/>
    </row>
    <row r="23" spans="1:119">
      <c r="A23" s="12"/>
      <c r="B23" s="23">
        <v>343.5</v>
      </c>
      <c r="C23" s="19" t="s">
        <v>30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68498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68498</v>
      </c>
      <c r="O23" s="44">
        <f t="shared" si="2"/>
        <v>150.87665198237886</v>
      </c>
      <c r="P23" s="9"/>
    </row>
    <row r="24" spans="1:119">
      <c r="A24" s="12"/>
      <c r="B24" s="23">
        <v>343.9</v>
      </c>
      <c r="C24" s="19" t="s">
        <v>31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33615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33615</v>
      </c>
      <c r="O24" s="44">
        <f t="shared" si="2"/>
        <v>74.041850220264323</v>
      </c>
      <c r="P24" s="9"/>
    </row>
    <row r="25" spans="1:119" ht="15.75">
      <c r="A25" s="27" t="s">
        <v>1</v>
      </c>
      <c r="B25" s="28"/>
      <c r="C25" s="29"/>
      <c r="D25" s="30">
        <f t="shared" ref="D25:M25" si="6">SUM(D26:D28)</f>
        <v>13647</v>
      </c>
      <c r="E25" s="30">
        <f t="shared" si="6"/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50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1"/>
        <v>13697</v>
      </c>
      <c r="O25" s="42">
        <f t="shared" si="2"/>
        <v>30.169603524229075</v>
      </c>
      <c r="P25" s="10"/>
    </row>
    <row r="26" spans="1:119">
      <c r="A26" s="12"/>
      <c r="B26" s="23">
        <v>361.1</v>
      </c>
      <c r="C26" s="19" t="s">
        <v>34</v>
      </c>
      <c r="D26" s="43">
        <v>812</v>
      </c>
      <c r="E26" s="43">
        <v>0</v>
      </c>
      <c r="F26" s="43">
        <v>0</v>
      </c>
      <c r="G26" s="43">
        <v>0</v>
      </c>
      <c r="H26" s="43">
        <v>0</v>
      </c>
      <c r="I26" s="43">
        <v>50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862</v>
      </c>
      <c r="O26" s="44">
        <f t="shared" si="2"/>
        <v>1.8986784140969164</v>
      </c>
      <c r="P26" s="9"/>
    </row>
    <row r="27" spans="1:119">
      <c r="A27" s="12"/>
      <c r="B27" s="23">
        <v>362</v>
      </c>
      <c r="C27" s="19" t="s">
        <v>57</v>
      </c>
      <c r="D27" s="43">
        <v>5000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5000</v>
      </c>
      <c r="O27" s="44">
        <f t="shared" si="2"/>
        <v>11.013215859030836</v>
      </c>
      <c r="P27" s="9"/>
    </row>
    <row r="28" spans="1:119">
      <c r="A28" s="12"/>
      <c r="B28" s="23">
        <v>369.9</v>
      </c>
      <c r="C28" s="19" t="s">
        <v>35</v>
      </c>
      <c r="D28" s="43">
        <v>7835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7835</v>
      </c>
      <c r="O28" s="44">
        <f t="shared" si="2"/>
        <v>17.257709251101321</v>
      </c>
      <c r="P28" s="9"/>
    </row>
    <row r="29" spans="1:119" ht="15.75">
      <c r="A29" s="27" t="s">
        <v>28</v>
      </c>
      <c r="B29" s="28"/>
      <c r="C29" s="29"/>
      <c r="D29" s="30">
        <f t="shared" ref="D29:M29" si="7">SUM(D30:D31)</f>
        <v>0</v>
      </c>
      <c r="E29" s="30">
        <f t="shared" si="7"/>
        <v>0</v>
      </c>
      <c r="F29" s="30">
        <f t="shared" si="7"/>
        <v>0</v>
      </c>
      <c r="G29" s="30">
        <f t="shared" si="7"/>
        <v>4849</v>
      </c>
      <c r="H29" s="30">
        <f t="shared" si="7"/>
        <v>0</v>
      </c>
      <c r="I29" s="30">
        <f t="shared" si="7"/>
        <v>570338</v>
      </c>
      <c r="J29" s="30">
        <f t="shared" si="7"/>
        <v>0</v>
      </c>
      <c r="K29" s="30">
        <f t="shared" si="7"/>
        <v>0</v>
      </c>
      <c r="L29" s="30">
        <f t="shared" si="7"/>
        <v>0</v>
      </c>
      <c r="M29" s="30">
        <f t="shared" si="7"/>
        <v>0</v>
      </c>
      <c r="N29" s="30">
        <f t="shared" si="1"/>
        <v>575187</v>
      </c>
      <c r="O29" s="42">
        <f t="shared" si="2"/>
        <v>1266.931718061674</v>
      </c>
      <c r="P29" s="9"/>
    </row>
    <row r="30" spans="1:119">
      <c r="A30" s="12"/>
      <c r="B30" s="23">
        <v>381</v>
      </c>
      <c r="C30" s="19" t="s">
        <v>36</v>
      </c>
      <c r="D30" s="43">
        <v>0</v>
      </c>
      <c r="E30" s="43">
        <v>0</v>
      </c>
      <c r="F30" s="43">
        <v>0</v>
      </c>
      <c r="G30" s="43">
        <v>4849</v>
      </c>
      <c r="H30" s="43">
        <v>0</v>
      </c>
      <c r="I30" s="43">
        <v>152067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156916</v>
      </c>
      <c r="O30" s="44">
        <f t="shared" si="2"/>
        <v>345.62995594713658</v>
      </c>
      <c r="P30" s="9"/>
    </row>
    <row r="31" spans="1:119" ht="15.75" thickBot="1">
      <c r="A31" s="12"/>
      <c r="B31" s="23">
        <v>389.4</v>
      </c>
      <c r="C31" s="19" t="s">
        <v>82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418271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418271</v>
      </c>
      <c r="O31" s="44">
        <f t="shared" si="2"/>
        <v>921.3017621145375</v>
      </c>
      <c r="P31" s="9"/>
    </row>
    <row r="32" spans="1:119" ht="16.5" thickBot="1">
      <c r="A32" s="13" t="s">
        <v>32</v>
      </c>
      <c r="B32" s="21"/>
      <c r="C32" s="20"/>
      <c r="D32" s="14">
        <f>SUM(D5,D11,D14,D21,D25,D29)</f>
        <v>224242</v>
      </c>
      <c r="E32" s="14">
        <f t="shared" ref="E32:M32" si="8">SUM(E5,E11,E14,E21,E25,E29)</f>
        <v>0</v>
      </c>
      <c r="F32" s="14">
        <f t="shared" si="8"/>
        <v>0</v>
      </c>
      <c r="G32" s="14">
        <f t="shared" si="8"/>
        <v>4849</v>
      </c>
      <c r="H32" s="14">
        <f t="shared" si="8"/>
        <v>0</v>
      </c>
      <c r="I32" s="14">
        <f t="shared" si="8"/>
        <v>1111954</v>
      </c>
      <c r="J32" s="14">
        <f t="shared" si="8"/>
        <v>0</v>
      </c>
      <c r="K32" s="14">
        <f t="shared" si="8"/>
        <v>0</v>
      </c>
      <c r="L32" s="14">
        <f t="shared" si="8"/>
        <v>0</v>
      </c>
      <c r="M32" s="14">
        <f t="shared" si="8"/>
        <v>0</v>
      </c>
      <c r="N32" s="14">
        <f t="shared" si="1"/>
        <v>1341045</v>
      </c>
      <c r="O32" s="36">
        <f t="shared" si="2"/>
        <v>2953.8436123348019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7"/>
      <c r="B34" s="38"/>
      <c r="C34" s="38"/>
      <c r="D34" s="39"/>
      <c r="E34" s="39"/>
      <c r="F34" s="39"/>
      <c r="G34" s="39"/>
      <c r="H34" s="39"/>
      <c r="I34" s="39"/>
      <c r="J34" s="39"/>
      <c r="K34" s="39"/>
      <c r="L34" s="45" t="s">
        <v>83</v>
      </c>
      <c r="M34" s="45"/>
      <c r="N34" s="45"/>
      <c r="O34" s="40">
        <v>454</v>
      </c>
    </row>
    <row r="35" spans="1:15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8"/>
    </row>
    <row r="36" spans="1:15" ht="15.75" customHeight="1" thickBot="1">
      <c r="A36" s="49" t="s">
        <v>48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37</v>
      </c>
      <c r="B3" s="59"/>
      <c r="C3" s="60"/>
      <c r="D3" s="64" t="s">
        <v>23</v>
      </c>
      <c r="E3" s="65"/>
      <c r="F3" s="65"/>
      <c r="G3" s="65"/>
      <c r="H3" s="66"/>
      <c r="I3" s="64" t="s">
        <v>24</v>
      </c>
      <c r="J3" s="66"/>
      <c r="K3" s="64" t="s">
        <v>26</v>
      </c>
      <c r="L3" s="66"/>
      <c r="M3" s="34"/>
      <c r="N3" s="35"/>
      <c r="O3" s="67" t="s">
        <v>42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38</v>
      </c>
      <c r="F4" s="32" t="s">
        <v>39</v>
      </c>
      <c r="G4" s="32" t="s">
        <v>40</v>
      </c>
      <c r="H4" s="32" t="s">
        <v>3</v>
      </c>
      <c r="I4" s="32" t="s">
        <v>4</v>
      </c>
      <c r="J4" s="33" t="s">
        <v>41</v>
      </c>
      <c r="K4" s="33" t="s">
        <v>5</v>
      </c>
      <c r="L4" s="33" t="s">
        <v>6</v>
      </c>
      <c r="M4" s="33" t="s">
        <v>7</v>
      </c>
      <c r="N4" s="33" t="s">
        <v>25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123383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8327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0" si="1">SUM(D5:M5)</f>
        <v>131710</v>
      </c>
      <c r="O5" s="31">
        <f t="shared" ref="O5:O30" si="2">(N5/O$32)</f>
        <v>295.31390134529147</v>
      </c>
      <c r="P5" s="6"/>
    </row>
    <row r="6" spans="1:133">
      <c r="A6" s="12"/>
      <c r="B6" s="23">
        <v>312.10000000000002</v>
      </c>
      <c r="C6" s="19" t="s">
        <v>8</v>
      </c>
      <c r="D6" s="43">
        <v>12376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12376</v>
      </c>
      <c r="O6" s="44">
        <f t="shared" si="2"/>
        <v>27.748878923766817</v>
      </c>
      <c r="P6" s="9"/>
    </row>
    <row r="7" spans="1:133">
      <c r="A7" s="12"/>
      <c r="B7" s="23">
        <v>312.60000000000002</v>
      </c>
      <c r="C7" s="19" t="s">
        <v>9</v>
      </c>
      <c r="D7" s="43">
        <v>36269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36269</v>
      </c>
      <c r="O7" s="44">
        <f t="shared" si="2"/>
        <v>81.320627802690581</v>
      </c>
      <c r="P7" s="9"/>
    </row>
    <row r="8" spans="1:133">
      <c r="A8" s="12"/>
      <c r="B8" s="23">
        <v>314.10000000000002</v>
      </c>
      <c r="C8" s="19" t="s">
        <v>10</v>
      </c>
      <c r="D8" s="43">
        <v>43915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43915</v>
      </c>
      <c r="O8" s="44">
        <f t="shared" si="2"/>
        <v>98.464125560538122</v>
      </c>
      <c r="P8" s="9"/>
    </row>
    <row r="9" spans="1:133">
      <c r="A9" s="12"/>
      <c r="B9" s="23">
        <v>314.3</v>
      </c>
      <c r="C9" s="19" t="s">
        <v>11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8327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8327</v>
      </c>
      <c r="O9" s="44">
        <f t="shared" si="2"/>
        <v>18.670403587443946</v>
      </c>
      <c r="P9" s="9"/>
    </row>
    <row r="10" spans="1:133">
      <c r="A10" s="12"/>
      <c r="B10" s="23">
        <v>315</v>
      </c>
      <c r="C10" s="19" t="s">
        <v>63</v>
      </c>
      <c r="D10" s="43">
        <v>30823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30823</v>
      </c>
      <c r="O10" s="44">
        <f t="shared" si="2"/>
        <v>69.109865470852014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SUM(D12:D13)</f>
        <v>36066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36066</v>
      </c>
      <c r="O11" s="42">
        <f t="shared" si="2"/>
        <v>80.865470852017935</v>
      </c>
      <c r="P11" s="10"/>
    </row>
    <row r="12" spans="1:133">
      <c r="A12" s="12"/>
      <c r="B12" s="23">
        <v>323.10000000000002</v>
      </c>
      <c r="C12" s="19" t="s">
        <v>14</v>
      </c>
      <c r="D12" s="43">
        <v>34918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34918</v>
      </c>
      <c r="O12" s="44">
        <f t="shared" si="2"/>
        <v>78.291479820627799</v>
      </c>
      <c r="P12" s="9"/>
    </row>
    <row r="13" spans="1:133">
      <c r="A13" s="12"/>
      <c r="B13" s="23">
        <v>329</v>
      </c>
      <c r="C13" s="19" t="s">
        <v>16</v>
      </c>
      <c r="D13" s="43">
        <v>1148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1148</v>
      </c>
      <c r="O13" s="44">
        <f t="shared" si="2"/>
        <v>2.5739910313901344</v>
      </c>
      <c r="P13" s="9"/>
    </row>
    <row r="14" spans="1:133" ht="15.75">
      <c r="A14" s="27" t="s">
        <v>17</v>
      </c>
      <c r="B14" s="28"/>
      <c r="C14" s="29"/>
      <c r="D14" s="30">
        <f t="shared" ref="D14:M14" si="4">SUM(D15:D20)</f>
        <v>53127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308959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362086</v>
      </c>
      <c r="O14" s="42">
        <f t="shared" si="2"/>
        <v>811.85201793721978</v>
      </c>
      <c r="P14" s="10"/>
    </row>
    <row r="15" spans="1:133">
      <c r="A15" s="12"/>
      <c r="B15" s="23">
        <v>334.35</v>
      </c>
      <c r="C15" s="19" t="s">
        <v>78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308959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308959</v>
      </c>
      <c r="O15" s="44">
        <f t="shared" si="2"/>
        <v>692.73318385650225</v>
      </c>
      <c r="P15" s="9"/>
    </row>
    <row r="16" spans="1:133">
      <c r="A16" s="12"/>
      <c r="B16" s="23">
        <v>335.12</v>
      </c>
      <c r="C16" s="19" t="s">
        <v>65</v>
      </c>
      <c r="D16" s="43">
        <v>20301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20301</v>
      </c>
      <c r="O16" s="44">
        <f t="shared" si="2"/>
        <v>45.517937219730939</v>
      </c>
      <c r="P16" s="9"/>
    </row>
    <row r="17" spans="1:119">
      <c r="A17" s="12"/>
      <c r="B17" s="23">
        <v>335.14</v>
      </c>
      <c r="C17" s="19" t="s">
        <v>66</v>
      </c>
      <c r="D17" s="43">
        <v>805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805</v>
      </c>
      <c r="O17" s="44">
        <f t="shared" si="2"/>
        <v>1.804932735426009</v>
      </c>
      <c r="P17" s="9"/>
    </row>
    <row r="18" spans="1:119">
      <c r="A18" s="12"/>
      <c r="B18" s="23">
        <v>335.15</v>
      </c>
      <c r="C18" s="19" t="s">
        <v>67</v>
      </c>
      <c r="D18" s="43">
        <v>168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168</v>
      </c>
      <c r="O18" s="44">
        <f t="shared" si="2"/>
        <v>0.37668161434977576</v>
      </c>
      <c r="P18" s="9"/>
    </row>
    <row r="19" spans="1:119">
      <c r="A19" s="12"/>
      <c r="B19" s="23">
        <v>335.18</v>
      </c>
      <c r="C19" s="19" t="s">
        <v>68</v>
      </c>
      <c r="D19" s="43">
        <v>18416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18416</v>
      </c>
      <c r="O19" s="44">
        <f t="shared" si="2"/>
        <v>41.291479820627799</v>
      </c>
      <c r="P19" s="9"/>
    </row>
    <row r="20" spans="1:119">
      <c r="A20" s="12"/>
      <c r="B20" s="23">
        <v>337.4</v>
      </c>
      <c r="C20" s="19" t="s">
        <v>22</v>
      </c>
      <c r="D20" s="43">
        <v>13437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13437</v>
      </c>
      <c r="O20" s="44">
        <f t="shared" si="2"/>
        <v>30.127802690582961</v>
      </c>
      <c r="P20" s="9"/>
    </row>
    <row r="21" spans="1:119" ht="15.75">
      <c r="A21" s="27" t="s">
        <v>27</v>
      </c>
      <c r="B21" s="28"/>
      <c r="C21" s="29"/>
      <c r="D21" s="30">
        <f t="shared" ref="D21:M21" si="5">SUM(D22:D24)</f>
        <v>0</v>
      </c>
      <c r="E21" s="30">
        <f t="shared" si="5"/>
        <v>0</v>
      </c>
      <c r="F21" s="30">
        <f t="shared" si="5"/>
        <v>0</v>
      </c>
      <c r="G21" s="30">
        <f t="shared" si="5"/>
        <v>0</v>
      </c>
      <c r="H21" s="30">
        <f t="shared" si="5"/>
        <v>0</v>
      </c>
      <c r="I21" s="30">
        <f t="shared" si="5"/>
        <v>147284</v>
      </c>
      <c r="J21" s="30">
        <f t="shared" si="5"/>
        <v>0</v>
      </c>
      <c r="K21" s="30">
        <f t="shared" si="5"/>
        <v>0</v>
      </c>
      <c r="L21" s="30">
        <f t="shared" si="5"/>
        <v>0</v>
      </c>
      <c r="M21" s="30">
        <f t="shared" si="5"/>
        <v>0</v>
      </c>
      <c r="N21" s="30">
        <f t="shared" si="1"/>
        <v>147284</v>
      </c>
      <c r="O21" s="42">
        <f t="shared" si="2"/>
        <v>330.23318385650225</v>
      </c>
      <c r="P21" s="10"/>
    </row>
    <row r="22" spans="1:119">
      <c r="A22" s="12"/>
      <c r="B22" s="23">
        <v>343.3</v>
      </c>
      <c r="C22" s="19" t="s">
        <v>29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83238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83238</v>
      </c>
      <c r="O22" s="44">
        <f t="shared" si="2"/>
        <v>186.6322869955157</v>
      </c>
      <c r="P22" s="9"/>
    </row>
    <row r="23" spans="1:119">
      <c r="A23" s="12"/>
      <c r="B23" s="23">
        <v>343.5</v>
      </c>
      <c r="C23" s="19" t="s">
        <v>30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48410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48410</v>
      </c>
      <c r="O23" s="44">
        <f t="shared" si="2"/>
        <v>108.54260089686099</v>
      </c>
      <c r="P23" s="9"/>
    </row>
    <row r="24" spans="1:119">
      <c r="A24" s="12"/>
      <c r="B24" s="23">
        <v>343.9</v>
      </c>
      <c r="C24" s="19" t="s">
        <v>31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15636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15636</v>
      </c>
      <c r="O24" s="44">
        <f t="shared" si="2"/>
        <v>35.058295964125563</v>
      </c>
      <c r="P24" s="9"/>
    </row>
    <row r="25" spans="1:119" ht="15.75">
      <c r="A25" s="27" t="s">
        <v>1</v>
      </c>
      <c r="B25" s="28"/>
      <c r="C25" s="29"/>
      <c r="D25" s="30">
        <f t="shared" ref="D25:M25" si="6">SUM(D26:D27)</f>
        <v>6177</v>
      </c>
      <c r="E25" s="30">
        <f t="shared" si="6"/>
        <v>0</v>
      </c>
      <c r="F25" s="30">
        <f t="shared" si="6"/>
        <v>111</v>
      </c>
      <c r="G25" s="30">
        <f t="shared" si="6"/>
        <v>0</v>
      </c>
      <c r="H25" s="30">
        <f t="shared" si="6"/>
        <v>0</v>
      </c>
      <c r="I25" s="30">
        <f t="shared" si="6"/>
        <v>37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1"/>
        <v>6325</v>
      </c>
      <c r="O25" s="42">
        <f t="shared" si="2"/>
        <v>14.181614349775785</v>
      </c>
      <c r="P25" s="10"/>
    </row>
    <row r="26" spans="1:119">
      <c r="A26" s="12"/>
      <c r="B26" s="23">
        <v>361.1</v>
      </c>
      <c r="C26" s="19" t="s">
        <v>34</v>
      </c>
      <c r="D26" s="43">
        <v>1177</v>
      </c>
      <c r="E26" s="43">
        <v>0</v>
      </c>
      <c r="F26" s="43">
        <v>111</v>
      </c>
      <c r="G26" s="43">
        <v>0</v>
      </c>
      <c r="H26" s="43">
        <v>0</v>
      </c>
      <c r="I26" s="43">
        <v>37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1325</v>
      </c>
      <c r="O26" s="44">
        <f t="shared" si="2"/>
        <v>2.9708520179372195</v>
      </c>
      <c r="P26" s="9"/>
    </row>
    <row r="27" spans="1:119">
      <c r="A27" s="12"/>
      <c r="B27" s="23">
        <v>362</v>
      </c>
      <c r="C27" s="19" t="s">
        <v>57</v>
      </c>
      <c r="D27" s="43">
        <v>5000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5000</v>
      </c>
      <c r="O27" s="44">
        <f t="shared" si="2"/>
        <v>11.210762331838565</v>
      </c>
      <c r="P27" s="9"/>
    </row>
    <row r="28" spans="1:119" ht="15.75">
      <c r="A28" s="27" t="s">
        <v>28</v>
      </c>
      <c r="B28" s="28"/>
      <c r="C28" s="29"/>
      <c r="D28" s="30">
        <f t="shared" ref="D28:M28" si="7">SUM(D29:D29)</f>
        <v>0</v>
      </c>
      <c r="E28" s="30">
        <f t="shared" si="7"/>
        <v>0</v>
      </c>
      <c r="F28" s="30">
        <f t="shared" si="7"/>
        <v>0</v>
      </c>
      <c r="G28" s="30">
        <f t="shared" si="7"/>
        <v>0</v>
      </c>
      <c r="H28" s="30">
        <f t="shared" si="7"/>
        <v>0</v>
      </c>
      <c r="I28" s="30">
        <f t="shared" si="7"/>
        <v>109151</v>
      </c>
      <c r="J28" s="30">
        <f t="shared" si="7"/>
        <v>0</v>
      </c>
      <c r="K28" s="30">
        <f t="shared" si="7"/>
        <v>0</v>
      </c>
      <c r="L28" s="30">
        <f t="shared" si="7"/>
        <v>0</v>
      </c>
      <c r="M28" s="30">
        <f t="shared" si="7"/>
        <v>0</v>
      </c>
      <c r="N28" s="30">
        <f t="shared" si="1"/>
        <v>109151</v>
      </c>
      <c r="O28" s="42">
        <f t="shared" si="2"/>
        <v>244.73318385650225</v>
      </c>
      <c r="P28" s="9"/>
    </row>
    <row r="29" spans="1:119" ht="15.75" thickBot="1">
      <c r="A29" s="12"/>
      <c r="B29" s="23">
        <v>381</v>
      </c>
      <c r="C29" s="19" t="s">
        <v>36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109151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109151</v>
      </c>
      <c r="O29" s="44">
        <f t="shared" si="2"/>
        <v>244.73318385650225</v>
      </c>
      <c r="P29" s="9"/>
    </row>
    <row r="30" spans="1:119" ht="16.5" thickBot="1">
      <c r="A30" s="13" t="s">
        <v>32</v>
      </c>
      <c r="B30" s="21"/>
      <c r="C30" s="20"/>
      <c r="D30" s="14">
        <f>SUM(D5,D11,D14,D21,D25,D28)</f>
        <v>218753</v>
      </c>
      <c r="E30" s="14">
        <f t="shared" ref="E30:M30" si="8">SUM(E5,E11,E14,E21,E25,E28)</f>
        <v>0</v>
      </c>
      <c r="F30" s="14">
        <f t="shared" si="8"/>
        <v>111</v>
      </c>
      <c r="G30" s="14">
        <f t="shared" si="8"/>
        <v>0</v>
      </c>
      <c r="H30" s="14">
        <f t="shared" si="8"/>
        <v>0</v>
      </c>
      <c r="I30" s="14">
        <f t="shared" si="8"/>
        <v>573758</v>
      </c>
      <c r="J30" s="14">
        <f t="shared" si="8"/>
        <v>0</v>
      </c>
      <c r="K30" s="14">
        <f t="shared" si="8"/>
        <v>0</v>
      </c>
      <c r="L30" s="14">
        <f t="shared" si="8"/>
        <v>0</v>
      </c>
      <c r="M30" s="14">
        <f t="shared" si="8"/>
        <v>0</v>
      </c>
      <c r="N30" s="14">
        <f t="shared" si="1"/>
        <v>792622</v>
      </c>
      <c r="O30" s="36">
        <f t="shared" si="2"/>
        <v>1777.1793721973095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7"/>
      <c r="B32" s="38"/>
      <c r="C32" s="38"/>
      <c r="D32" s="39"/>
      <c r="E32" s="39"/>
      <c r="F32" s="39"/>
      <c r="G32" s="39"/>
      <c r="H32" s="39"/>
      <c r="I32" s="39"/>
      <c r="J32" s="39"/>
      <c r="K32" s="39"/>
      <c r="L32" s="45" t="s">
        <v>80</v>
      </c>
      <c r="M32" s="45"/>
      <c r="N32" s="45"/>
      <c r="O32" s="40">
        <v>446</v>
      </c>
    </row>
    <row r="33" spans="1:1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8"/>
    </row>
    <row r="34" spans="1:15" ht="15.75" customHeight="1" thickBot="1">
      <c r="A34" s="49" t="s">
        <v>48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37</v>
      </c>
      <c r="B3" s="59"/>
      <c r="C3" s="60"/>
      <c r="D3" s="64" t="s">
        <v>23</v>
      </c>
      <c r="E3" s="65"/>
      <c r="F3" s="65"/>
      <c r="G3" s="65"/>
      <c r="H3" s="66"/>
      <c r="I3" s="64" t="s">
        <v>24</v>
      </c>
      <c r="J3" s="66"/>
      <c r="K3" s="64" t="s">
        <v>26</v>
      </c>
      <c r="L3" s="66"/>
      <c r="M3" s="34"/>
      <c r="N3" s="35"/>
      <c r="O3" s="67" t="s">
        <v>42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38</v>
      </c>
      <c r="F4" s="32" t="s">
        <v>39</v>
      </c>
      <c r="G4" s="32" t="s">
        <v>40</v>
      </c>
      <c r="H4" s="32" t="s">
        <v>3</v>
      </c>
      <c r="I4" s="32" t="s">
        <v>4</v>
      </c>
      <c r="J4" s="33" t="s">
        <v>41</v>
      </c>
      <c r="K4" s="33" t="s">
        <v>5</v>
      </c>
      <c r="L4" s="33" t="s">
        <v>6</v>
      </c>
      <c r="M4" s="33" t="s">
        <v>7</v>
      </c>
      <c r="N4" s="33" t="s">
        <v>25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112031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7987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1" si="1">SUM(D5:M5)</f>
        <v>120018</v>
      </c>
      <c r="O5" s="31">
        <f t="shared" ref="O5:O31" si="2">(N5/O$33)</f>
        <v>260.34273318872016</v>
      </c>
      <c r="P5" s="6"/>
    </row>
    <row r="6" spans="1:133">
      <c r="A6" s="12"/>
      <c r="B6" s="23">
        <v>312.10000000000002</v>
      </c>
      <c r="C6" s="19" t="s">
        <v>8</v>
      </c>
      <c r="D6" s="43">
        <v>11070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11070</v>
      </c>
      <c r="O6" s="44">
        <f t="shared" si="2"/>
        <v>24.013015184381779</v>
      </c>
      <c r="P6" s="9"/>
    </row>
    <row r="7" spans="1:133">
      <c r="A7" s="12"/>
      <c r="B7" s="23">
        <v>312.60000000000002</v>
      </c>
      <c r="C7" s="19" t="s">
        <v>9</v>
      </c>
      <c r="D7" s="43">
        <v>33335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33335</v>
      </c>
      <c r="O7" s="44">
        <f t="shared" si="2"/>
        <v>72.310195227765732</v>
      </c>
      <c r="P7" s="9"/>
    </row>
    <row r="8" spans="1:133">
      <c r="A8" s="12"/>
      <c r="B8" s="23">
        <v>314.10000000000002</v>
      </c>
      <c r="C8" s="19" t="s">
        <v>10</v>
      </c>
      <c r="D8" s="43">
        <v>40428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40428</v>
      </c>
      <c r="O8" s="44">
        <f t="shared" si="2"/>
        <v>87.696312364425168</v>
      </c>
      <c r="P8" s="9"/>
    </row>
    <row r="9" spans="1:133">
      <c r="A9" s="12"/>
      <c r="B9" s="23">
        <v>314.3</v>
      </c>
      <c r="C9" s="19" t="s">
        <v>11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7987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7987</v>
      </c>
      <c r="O9" s="44">
        <f t="shared" si="2"/>
        <v>17.32537960954447</v>
      </c>
      <c r="P9" s="9"/>
    </row>
    <row r="10" spans="1:133">
      <c r="A10" s="12"/>
      <c r="B10" s="23">
        <v>315</v>
      </c>
      <c r="C10" s="19" t="s">
        <v>63</v>
      </c>
      <c r="D10" s="43">
        <v>27198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27198</v>
      </c>
      <c r="O10" s="44">
        <f t="shared" si="2"/>
        <v>58.997830802603033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SUM(D12:D13)</f>
        <v>26823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26823</v>
      </c>
      <c r="O11" s="42">
        <f t="shared" si="2"/>
        <v>58.184381778741866</v>
      </c>
      <c r="P11" s="10"/>
    </row>
    <row r="12" spans="1:133">
      <c r="A12" s="12"/>
      <c r="B12" s="23">
        <v>323.10000000000002</v>
      </c>
      <c r="C12" s="19" t="s">
        <v>14</v>
      </c>
      <c r="D12" s="43">
        <v>25836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25836</v>
      </c>
      <c r="O12" s="44">
        <f t="shared" si="2"/>
        <v>56.043383947939262</v>
      </c>
      <c r="P12" s="9"/>
    </row>
    <row r="13" spans="1:133">
      <c r="A13" s="12"/>
      <c r="B13" s="23">
        <v>329</v>
      </c>
      <c r="C13" s="19" t="s">
        <v>16</v>
      </c>
      <c r="D13" s="43">
        <v>987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987</v>
      </c>
      <c r="O13" s="44">
        <f t="shared" si="2"/>
        <v>2.1409978308026032</v>
      </c>
      <c r="P13" s="9"/>
    </row>
    <row r="14" spans="1:133" ht="15.75">
      <c r="A14" s="27" t="s">
        <v>17</v>
      </c>
      <c r="B14" s="28"/>
      <c r="C14" s="29"/>
      <c r="D14" s="30">
        <f t="shared" ref="D14:M14" si="4">SUM(D15:D20)</f>
        <v>49290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27998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77288</v>
      </c>
      <c r="O14" s="42">
        <f t="shared" si="2"/>
        <v>167.65292841648591</v>
      </c>
      <c r="P14" s="10"/>
    </row>
    <row r="15" spans="1:133">
      <c r="A15" s="12"/>
      <c r="B15" s="23">
        <v>334.35</v>
      </c>
      <c r="C15" s="19" t="s">
        <v>78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27998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27998</v>
      </c>
      <c r="O15" s="44">
        <f t="shared" si="2"/>
        <v>60.733188720173537</v>
      </c>
      <c r="P15" s="9"/>
    </row>
    <row r="16" spans="1:133">
      <c r="A16" s="12"/>
      <c r="B16" s="23">
        <v>335.12</v>
      </c>
      <c r="C16" s="19" t="s">
        <v>65</v>
      </c>
      <c r="D16" s="43">
        <v>20173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20173</v>
      </c>
      <c r="O16" s="44">
        <f t="shared" si="2"/>
        <v>43.759219088937094</v>
      </c>
      <c r="P16" s="9"/>
    </row>
    <row r="17" spans="1:119">
      <c r="A17" s="12"/>
      <c r="B17" s="23">
        <v>335.14</v>
      </c>
      <c r="C17" s="19" t="s">
        <v>66</v>
      </c>
      <c r="D17" s="43">
        <v>1302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1302</v>
      </c>
      <c r="O17" s="44">
        <f t="shared" si="2"/>
        <v>2.824295010845987</v>
      </c>
      <c r="P17" s="9"/>
    </row>
    <row r="18" spans="1:119">
      <c r="A18" s="12"/>
      <c r="B18" s="23">
        <v>335.15</v>
      </c>
      <c r="C18" s="19" t="s">
        <v>67</v>
      </c>
      <c r="D18" s="43">
        <v>154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154</v>
      </c>
      <c r="O18" s="44">
        <f t="shared" si="2"/>
        <v>0.33405639913232105</v>
      </c>
      <c r="P18" s="9"/>
    </row>
    <row r="19" spans="1:119">
      <c r="A19" s="12"/>
      <c r="B19" s="23">
        <v>335.18</v>
      </c>
      <c r="C19" s="19" t="s">
        <v>68</v>
      </c>
      <c r="D19" s="43">
        <v>16757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16757</v>
      </c>
      <c r="O19" s="44">
        <f t="shared" si="2"/>
        <v>36.34924078091106</v>
      </c>
      <c r="P19" s="9"/>
    </row>
    <row r="20" spans="1:119">
      <c r="A20" s="12"/>
      <c r="B20" s="23">
        <v>337.4</v>
      </c>
      <c r="C20" s="19" t="s">
        <v>22</v>
      </c>
      <c r="D20" s="43">
        <v>10904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10904</v>
      </c>
      <c r="O20" s="44">
        <f t="shared" si="2"/>
        <v>23.652928416485899</v>
      </c>
      <c r="P20" s="9"/>
    </row>
    <row r="21" spans="1:119" ht="15.75">
      <c r="A21" s="27" t="s">
        <v>27</v>
      </c>
      <c r="B21" s="28"/>
      <c r="C21" s="29"/>
      <c r="D21" s="30">
        <f t="shared" ref="D21:M21" si="5">SUM(D22:D24)</f>
        <v>0</v>
      </c>
      <c r="E21" s="30">
        <f t="shared" si="5"/>
        <v>0</v>
      </c>
      <c r="F21" s="30">
        <f t="shared" si="5"/>
        <v>0</v>
      </c>
      <c r="G21" s="30">
        <f t="shared" si="5"/>
        <v>0</v>
      </c>
      <c r="H21" s="30">
        <f t="shared" si="5"/>
        <v>0</v>
      </c>
      <c r="I21" s="30">
        <f t="shared" si="5"/>
        <v>135232</v>
      </c>
      <c r="J21" s="30">
        <f t="shared" si="5"/>
        <v>0</v>
      </c>
      <c r="K21" s="30">
        <f t="shared" si="5"/>
        <v>0</v>
      </c>
      <c r="L21" s="30">
        <f t="shared" si="5"/>
        <v>0</v>
      </c>
      <c r="M21" s="30">
        <f t="shared" si="5"/>
        <v>0</v>
      </c>
      <c r="N21" s="30">
        <f t="shared" si="1"/>
        <v>135232</v>
      </c>
      <c r="O21" s="42">
        <f t="shared" si="2"/>
        <v>293.34490238611716</v>
      </c>
      <c r="P21" s="10"/>
    </row>
    <row r="22" spans="1:119">
      <c r="A22" s="12"/>
      <c r="B22" s="23">
        <v>343.3</v>
      </c>
      <c r="C22" s="19" t="s">
        <v>29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79842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79842</v>
      </c>
      <c r="O22" s="44">
        <f t="shared" si="2"/>
        <v>173.19305856832972</v>
      </c>
      <c r="P22" s="9"/>
    </row>
    <row r="23" spans="1:119">
      <c r="A23" s="12"/>
      <c r="B23" s="23">
        <v>343.5</v>
      </c>
      <c r="C23" s="19" t="s">
        <v>30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45174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45174</v>
      </c>
      <c r="O23" s="44">
        <f t="shared" si="2"/>
        <v>97.991323210412148</v>
      </c>
      <c r="P23" s="9"/>
    </row>
    <row r="24" spans="1:119">
      <c r="A24" s="12"/>
      <c r="B24" s="23">
        <v>343.9</v>
      </c>
      <c r="C24" s="19" t="s">
        <v>31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10216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10216</v>
      </c>
      <c r="O24" s="44">
        <f t="shared" si="2"/>
        <v>22.160520607375272</v>
      </c>
      <c r="P24" s="9"/>
    </row>
    <row r="25" spans="1:119" ht="15.75">
      <c r="A25" s="27" t="s">
        <v>1</v>
      </c>
      <c r="B25" s="28"/>
      <c r="C25" s="29"/>
      <c r="D25" s="30">
        <f t="shared" ref="D25:M25" si="6">SUM(D26:D28)</f>
        <v>6821</v>
      </c>
      <c r="E25" s="30">
        <f t="shared" si="6"/>
        <v>0</v>
      </c>
      <c r="F25" s="30">
        <f t="shared" si="6"/>
        <v>0</v>
      </c>
      <c r="G25" s="30">
        <f t="shared" si="6"/>
        <v>19</v>
      </c>
      <c r="H25" s="30">
        <f t="shared" si="6"/>
        <v>0</v>
      </c>
      <c r="I25" s="30">
        <f t="shared" si="6"/>
        <v>44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1"/>
        <v>6884</v>
      </c>
      <c r="O25" s="42">
        <f t="shared" si="2"/>
        <v>14.932754880694143</v>
      </c>
      <c r="P25" s="10"/>
    </row>
    <row r="26" spans="1:119">
      <c r="A26" s="12"/>
      <c r="B26" s="23">
        <v>361.1</v>
      </c>
      <c r="C26" s="19" t="s">
        <v>34</v>
      </c>
      <c r="D26" s="43">
        <v>923</v>
      </c>
      <c r="E26" s="43">
        <v>0</v>
      </c>
      <c r="F26" s="43">
        <v>0</v>
      </c>
      <c r="G26" s="43">
        <v>19</v>
      </c>
      <c r="H26" s="43">
        <v>0</v>
      </c>
      <c r="I26" s="43">
        <v>44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986</v>
      </c>
      <c r="O26" s="44">
        <f t="shared" si="2"/>
        <v>2.1388286334056401</v>
      </c>
      <c r="P26" s="9"/>
    </row>
    <row r="27" spans="1:119">
      <c r="A27" s="12"/>
      <c r="B27" s="23">
        <v>362</v>
      </c>
      <c r="C27" s="19" t="s">
        <v>57</v>
      </c>
      <c r="D27" s="43">
        <v>5000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5000</v>
      </c>
      <c r="O27" s="44">
        <f t="shared" si="2"/>
        <v>10.845986984815617</v>
      </c>
      <c r="P27" s="9"/>
    </row>
    <row r="28" spans="1:119">
      <c r="A28" s="12"/>
      <c r="B28" s="23">
        <v>369.9</v>
      </c>
      <c r="C28" s="19" t="s">
        <v>35</v>
      </c>
      <c r="D28" s="43">
        <v>898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898</v>
      </c>
      <c r="O28" s="44">
        <f t="shared" si="2"/>
        <v>1.9479392624728851</v>
      </c>
      <c r="P28" s="9"/>
    </row>
    <row r="29" spans="1:119" ht="15.75">
      <c r="A29" s="27" t="s">
        <v>28</v>
      </c>
      <c r="B29" s="28"/>
      <c r="C29" s="29"/>
      <c r="D29" s="30">
        <f t="shared" ref="D29:M29" si="7">SUM(D30:D30)</f>
        <v>0</v>
      </c>
      <c r="E29" s="30">
        <f t="shared" si="7"/>
        <v>0</v>
      </c>
      <c r="F29" s="30">
        <f t="shared" si="7"/>
        <v>0</v>
      </c>
      <c r="G29" s="30">
        <f t="shared" si="7"/>
        <v>15000</v>
      </c>
      <c r="H29" s="30">
        <f t="shared" si="7"/>
        <v>0</v>
      </c>
      <c r="I29" s="30">
        <f t="shared" si="7"/>
        <v>0</v>
      </c>
      <c r="J29" s="30">
        <f t="shared" si="7"/>
        <v>0</v>
      </c>
      <c r="K29" s="30">
        <f t="shared" si="7"/>
        <v>0</v>
      </c>
      <c r="L29" s="30">
        <f t="shared" si="7"/>
        <v>0</v>
      </c>
      <c r="M29" s="30">
        <f t="shared" si="7"/>
        <v>0</v>
      </c>
      <c r="N29" s="30">
        <f t="shared" si="1"/>
        <v>15000</v>
      </c>
      <c r="O29" s="42">
        <f t="shared" si="2"/>
        <v>32.537960954446852</v>
      </c>
      <c r="P29" s="9"/>
    </row>
    <row r="30" spans="1:119" ht="15.75" thickBot="1">
      <c r="A30" s="12"/>
      <c r="B30" s="23">
        <v>381</v>
      </c>
      <c r="C30" s="19" t="s">
        <v>36</v>
      </c>
      <c r="D30" s="43">
        <v>0</v>
      </c>
      <c r="E30" s="43">
        <v>0</v>
      </c>
      <c r="F30" s="43">
        <v>0</v>
      </c>
      <c r="G30" s="43">
        <v>15000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15000</v>
      </c>
      <c r="O30" s="44">
        <f t="shared" si="2"/>
        <v>32.537960954446852</v>
      </c>
      <c r="P30" s="9"/>
    </row>
    <row r="31" spans="1:119" ht="16.5" thickBot="1">
      <c r="A31" s="13" t="s">
        <v>32</v>
      </c>
      <c r="B31" s="21"/>
      <c r="C31" s="20"/>
      <c r="D31" s="14">
        <f>SUM(D5,D11,D14,D21,D25,D29)</f>
        <v>194965</v>
      </c>
      <c r="E31" s="14">
        <f t="shared" ref="E31:M31" si="8">SUM(E5,E11,E14,E21,E25,E29)</f>
        <v>0</v>
      </c>
      <c r="F31" s="14">
        <f t="shared" si="8"/>
        <v>0</v>
      </c>
      <c r="G31" s="14">
        <f t="shared" si="8"/>
        <v>15019</v>
      </c>
      <c r="H31" s="14">
        <f t="shared" si="8"/>
        <v>0</v>
      </c>
      <c r="I31" s="14">
        <f t="shared" si="8"/>
        <v>171261</v>
      </c>
      <c r="J31" s="14">
        <f t="shared" si="8"/>
        <v>0</v>
      </c>
      <c r="K31" s="14">
        <f t="shared" si="8"/>
        <v>0</v>
      </c>
      <c r="L31" s="14">
        <f t="shared" si="8"/>
        <v>0</v>
      </c>
      <c r="M31" s="14">
        <f t="shared" si="8"/>
        <v>0</v>
      </c>
      <c r="N31" s="14">
        <f t="shared" si="1"/>
        <v>381245</v>
      </c>
      <c r="O31" s="36">
        <f t="shared" si="2"/>
        <v>826.99566160520612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7"/>
      <c r="B33" s="38"/>
      <c r="C33" s="38"/>
      <c r="D33" s="39"/>
      <c r="E33" s="39"/>
      <c r="F33" s="39"/>
      <c r="G33" s="39"/>
      <c r="H33" s="39"/>
      <c r="I33" s="39"/>
      <c r="J33" s="39"/>
      <c r="K33" s="39"/>
      <c r="L33" s="45" t="s">
        <v>77</v>
      </c>
      <c r="M33" s="45"/>
      <c r="N33" s="45"/>
      <c r="O33" s="40">
        <v>461</v>
      </c>
    </row>
    <row r="34" spans="1:15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8"/>
    </row>
    <row r="35" spans="1:15" ht="15.75" customHeight="1" thickBot="1">
      <c r="A35" s="49" t="s">
        <v>48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37</v>
      </c>
      <c r="B3" s="59"/>
      <c r="C3" s="60"/>
      <c r="D3" s="64" t="s">
        <v>23</v>
      </c>
      <c r="E3" s="65"/>
      <c r="F3" s="65"/>
      <c r="G3" s="65"/>
      <c r="H3" s="66"/>
      <c r="I3" s="64" t="s">
        <v>24</v>
      </c>
      <c r="J3" s="66"/>
      <c r="K3" s="64" t="s">
        <v>26</v>
      </c>
      <c r="L3" s="66"/>
      <c r="M3" s="34"/>
      <c r="N3" s="35"/>
      <c r="O3" s="67" t="s">
        <v>42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38</v>
      </c>
      <c r="F4" s="32" t="s">
        <v>39</v>
      </c>
      <c r="G4" s="32" t="s">
        <v>40</v>
      </c>
      <c r="H4" s="32" t="s">
        <v>3</v>
      </c>
      <c r="I4" s="32" t="s">
        <v>4</v>
      </c>
      <c r="J4" s="33" t="s">
        <v>41</v>
      </c>
      <c r="K4" s="33" t="s">
        <v>5</v>
      </c>
      <c r="L4" s="33" t="s">
        <v>6</v>
      </c>
      <c r="M4" s="33" t="s">
        <v>7</v>
      </c>
      <c r="N4" s="33" t="s">
        <v>25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103128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7855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0" si="1">SUM(D5:M5)</f>
        <v>110983</v>
      </c>
      <c r="O5" s="31">
        <f t="shared" ref="O5:O30" si="2">(N5/O$32)</f>
        <v>249.9617117117117</v>
      </c>
      <c r="P5" s="6"/>
    </row>
    <row r="6" spans="1:133">
      <c r="A6" s="12"/>
      <c r="B6" s="23">
        <v>312.10000000000002</v>
      </c>
      <c r="C6" s="19" t="s">
        <v>8</v>
      </c>
      <c r="D6" s="43">
        <v>10829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10829</v>
      </c>
      <c r="O6" s="44">
        <f t="shared" si="2"/>
        <v>24.38963963963964</v>
      </c>
      <c r="P6" s="9"/>
    </row>
    <row r="7" spans="1:133">
      <c r="A7" s="12"/>
      <c r="B7" s="23">
        <v>312.60000000000002</v>
      </c>
      <c r="C7" s="19" t="s">
        <v>9</v>
      </c>
      <c r="D7" s="43">
        <v>29608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29608</v>
      </c>
      <c r="O7" s="44">
        <f t="shared" si="2"/>
        <v>66.684684684684683</v>
      </c>
      <c r="P7" s="9"/>
    </row>
    <row r="8" spans="1:133">
      <c r="A8" s="12"/>
      <c r="B8" s="23">
        <v>314.10000000000002</v>
      </c>
      <c r="C8" s="19" t="s">
        <v>10</v>
      </c>
      <c r="D8" s="43">
        <v>39224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39224</v>
      </c>
      <c r="O8" s="44">
        <f t="shared" si="2"/>
        <v>88.342342342342349</v>
      </c>
      <c r="P8" s="9"/>
    </row>
    <row r="9" spans="1:133">
      <c r="A9" s="12"/>
      <c r="B9" s="23">
        <v>314.3</v>
      </c>
      <c r="C9" s="19" t="s">
        <v>11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7855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7855</v>
      </c>
      <c r="O9" s="44">
        <f t="shared" si="2"/>
        <v>17.691441441441441</v>
      </c>
      <c r="P9" s="9"/>
    </row>
    <row r="10" spans="1:133">
      <c r="A10" s="12"/>
      <c r="B10" s="23">
        <v>315</v>
      </c>
      <c r="C10" s="19" t="s">
        <v>63</v>
      </c>
      <c r="D10" s="43">
        <v>23467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23467</v>
      </c>
      <c r="O10" s="44">
        <f t="shared" si="2"/>
        <v>52.853603603603602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SUM(D12:D14)</f>
        <v>28850</v>
      </c>
      <c r="E11" s="30">
        <f t="shared" si="3"/>
        <v>1500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30350</v>
      </c>
      <c r="O11" s="42">
        <f t="shared" si="2"/>
        <v>68.35585585585585</v>
      </c>
      <c r="P11" s="10"/>
    </row>
    <row r="12" spans="1:133">
      <c r="A12" s="12"/>
      <c r="B12" s="23">
        <v>323.10000000000002</v>
      </c>
      <c r="C12" s="19" t="s">
        <v>14</v>
      </c>
      <c r="D12" s="43">
        <v>28222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28222</v>
      </c>
      <c r="O12" s="44">
        <f t="shared" si="2"/>
        <v>63.563063063063062</v>
      </c>
      <c r="P12" s="9"/>
    </row>
    <row r="13" spans="1:133">
      <c r="A13" s="12"/>
      <c r="B13" s="23">
        <v>324.42</v>
      </c>
      <c r="C13" s="19" t="s">
        <v>64</v>
      </c>
      <c r="D13" s="43">
        <v>0</v>
      </c>
      <c r="E13" s="43">
        <v>1500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1500</v>
      </c>
      <c r="O13" s="44">
        <f t="shared" si="2"/>
        <v>3.3783783783783785</v>
      </c>
      <c r="P13" s="9"/>
    </row>
    <row r="14" spans="1:133">
      <c r="A14" s="12"/>
      <c r="B14" s="23">
        <v>329</v>
      </c>
      <c r="C14" s="19" t="s">
        <v>16</v>
      </c>
      <c r="D14" s="43">
        <v>628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628</v>
      </c>
      <c r="O14" s="44">
        <f t="shared" si="2"/>
        <v>1.4144144144144144</v>
      </c>
      <c r="P14" s="9"/>
    </row>
    <row r="15" spans="1:133" ht="15.75">
      <c r="A15" s="27" t="s">
        <v>17</v>
      </c>
      <c r="B15" s="28"/>
      <c r="C15" s="29"/>
      <c r="D15" s="30">
        <f t="shared" ref="D15:M15" si="4">SUM(D16:D20)</f>
        <v>49283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49283</v>
      </c>
      <c r="O15" s="42">
        <f t="shared" si="2"/>
        <v>110.99774774774775</v>
      </c>
      <c r="P15" s="10"/>
    </row>
    <row r="16" spans="1:133">
      <c r="A16" s="12"/>
      <c r="B16" s="23">
        <v>335.12</v>
      </c>
      <c r="C16" s="19" t="s">
        <v>65</v>
      </c>
      <c r="D16" s="43">
        <v>20090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20090</v>
      </c>
      <c r="O16" s="44">
        <f t="shared" si="2"/>
        <v>45.247747747747745</v>
      </c>
      <c r="P16" s="9"/>
    </row>
    <row r="17" spans="1:119">
      <c r="A17" s="12"/>
      <c r="B17" s="23">
        <v>335.14</v>
      </c>
      <c r="C17" s="19" t="s">
        <v>66</v>
      </c>
      <c r="D17" s="43">
        <v>1037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1037</v>
      </c>
      <c r="O17" s="44">
        <f t="shared" si="2"/>
        <v>2.3355855855855854</v>
      </c>
      <c r="P17" s="9"/>
    </row>
    <row r="18" spans="1:119">
      <c r="A18" s="12"/>
      <c r="B18" s="23">
        <v>335.15</v>
      </c>
      <c r="C18" s="19" t="s">
        <v>67</v>
      </c>
      <c r="D18" s="43">
        <v>147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147</v>
      </c>
      <c r="O18" s="44">
        <f t="shared" si="2"/>
        <v>0.33108108108108109</v>
      </c>
      <c r="P18" s="9"/>
    </row>
    <row r="19" spans="1:119">
      <c r="A19" s="12"/>
      <c r="B19" s="23">
        <v>335.18</v>
      </c>
      <c r="C19" s="19" t="s">
        <v>68</v>
      </c>
      <c r="D19" s="43">
        <v>15384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15384</v>
      </c>
      <c r="O19" s="44">
        <f t="shared" si="2"/>
        <v>34.648648648648646</v>
      </c>
      <c r="P19" s="9"/>
    </row>
    <row r="20" spans="1:119">
      <c r="A20" s="12"/>
      <c r="B20" s="23">
        <v>337.4</v>
      </c>
      <c r="C20" s="19" t="s">
        <v>22</v>
      </c>
      <c r="D20" s="43">
        <v>12625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12625</v>
      </c>
      <c r="O20" s="44">
        <f t="shared" si="2"/>
        <v>28.434684684684683</v>
      </c>
      <c r="P20" s="9"/>
    </row>
    <row r="21" spans="1:119" ht="15.75">
      <c r="A21" s="27" t="s">
        <v>27</v>
      </c>
      <c r="B21" s="28"/>
      <c r="C21" s="29"/>
      <c r="D21" s="30">
        <f t="shared" ref="D21:M21" si="5">SUM(D22:D24)</f>
        <v>0</v>
      </c>
      <c r="E21" s="30">
        <f t="shared" si="5"/>
        <v>0</v>
      </c>
      <c r="F21" s="30">
        <f t="shared" si="5"/>
        <v>0</v>
      </c>
      <c r="G21" s="30">
        <f t="shared" si="5"/>
        <v>0</v>
      </c>
      <c r="H21" s="30">
        <f t="shared" si="5"/>
        <v>0</v>
      </c>
      <c r="I21" s="30">
        <f t="shared" si="5"/>
        <v>141159</v>
      </c>
      <c r="J21" s="30">
        <f t="shared" si="5"/>
        <v>0</v>
      </c>
      <c r="K21" s="30">
        <f t="shared" si="5"/>
        <v>0</v>
      </c>
      <c r="L21" s="30">
        <f t="shared" si="5"/>
        <v>0</v>
      </c>
      <c r="M21" s="30">
        <f t="shared" si="5"/>
        <v>0</v>
      </c>
      <c r="N21" s="30">
        <f t="shared" si="1"/>
        <v>141159</v>
      </c>
      <c r="O21" s="42">
        <f t="shared" si="2"/>
        <v>317.92567567567568</v>
      </c>
      <c r="P21" s="10"/>
    </row>
    <row r="22" spans="1:119">
      <c r="A22" s="12"/>
      <c r="B22" s="23">
        <v>343.3</v>
      </c>
      <c r="C22" s="19" t="s">
        <v>29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78541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78541</v>
      </c>
      <c r="O22" s="44">
        <f t="shared" si="2"/>
        <v>176.89414414414415</v>
      </c>
      <c r="P22" s="9"/>
    </row>
    <row r="23" spans="1:119">
      <c r="A23" s="12"/>
      <c r="B23" s="23">
        <v>343.5</v>
      </c>
      <c r="C23" s="19" t="s">
        <v>30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42693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42693</v>
      </c>
      <c r="O23" s="44">
        <f t="shared" si="2"/>
        <v>96.155405405405403</v>
      </c>
      <c r="P23" s="9"/>
    </row>
    <row r="24" spans="1:119">
      <c r="A24" s="12"/>
      <c r="B24" s="23">
        <v>343.9</v>
      </c>
      <c r="C24" s="19" t="s">
        <v>31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19925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19925</v>
      </c>
      <c r="O24" s="44">
        <f t="shared" si="2"/>
        <v>44.876126126126124</v>
      </c>
      <c r="P24" s="9"/>
    </row>
    <row r="25" spans="1:119" ht="15.75">
      <c r="A25" s="27" t="s">
        <v>1</v>
      </c>
      <c r="B25" s="28"/>
      <c r="C25" s="29"/>
      <c r="D25" s="30">
        <f t="shared" ref="D25:M25" si="6">SUM(D26:D27)</f>
        <v>5416</v>
      </c>
      <c r="E25" s="30">
        <f t="shared" si="6"/>
        <v>0</v>
      </c>
      <c r="F25" s="30">
        <f t="shared" si="6"/>
        <v>0</v>
      </c>
      <c r="G25" s="30">
        <f t="shared" si="6"/>
        <v>5</v>
      </c>
      <c r="H25" s="30">
        <f t="shared" si="6"/>
        <v>0</v>
      </c>
      <c r="I25" s="30">
        <f t="shared" si="6"/>
        <v>62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1"/>
        <v>5483</v>
      </c>
      <c r="O25" s="42">
        <f t="shared" si="2"/>
        <v>12.349099099099099</v>
      </c>
      <c r="P25" s="10"/>
    </row>
    <row r="26" spans="1:119">
      <c r="A26" s="12"/>
      <c r="B26" s="23">
        <v>361.1</v>
      </c>
      <c r="C26" s="19" t="s">
        <v>34</v>
      </c>
      <c r="D26" s="43">
        <v>416</v>
      </c>
      <c r="E26" s="43">
        <v>0</v>
      </c>
      <c r="F26" s="43">
        <v>0</v>
      </c>
      <c r="G26" s="43">
        <v>5</v>
      </c>
      <c r="H26" s="43">
        <v>0</v>
      </c>
      <c r="I26" s="43">
        <v>62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483</v>
      </c>
      <c r="O26" s="44">
        <f t="shared" si="2"/>
        <v>1.0878378378378379</v>
      </c>
      <c r="P26" s="9"/>
    </row>
    <row r="27" spans="1:119">
      <c r="A27" s="12"/>
      <c r="B27" s="23">
        <v>362</v>
      </c>
      <c r="C27" s="19" t="s">
        <v>57</v>
      </c>
      <c r="D27" s="43">
        <v>5000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5000</v>
      </c>
      <c r="O27" s="44">
        <f t="shared" si="2"/>
        <v>11.261261261261261</v>
      </c>
      <c r="P27" s="9"/>
    </row>
    <row r="28" spans="1:119" ht="15.75">
      <c r="A28" s="27" t="s">
        <v>28</v>
      </c>
      <c r="B28" s="28"/>
      <c r="C28" s="29"/>
      <c r="D28" s="30">
        <f t="shared" ref="D28:M28" si="7">SUM(D29:D29)</f>
        <v>0</v>
      </c>
      <c r="E28" s="30">
        <f t="shared" si="7"/>
        <v>0</v>
      </c>
      <c r="F28" s="30">
        <f t="shared" si="7"/>
        <v>0</v>
      </c>
      <c r="G28" s="30">
        <f t="shared" si="7"/>
        <v>15000</v>
      </c>
      <c r="H28" s="30">
        <f t="shared" si="7"/>
        <v>0</v>
      </c>
      <c r="I28" s="30">
        <f t="shared" si="7"/>
        <v>0</v>
      </c>
      <c r="J28" s="30">
        <f t="shared" si="7"/>
        <v>0</v>
      </c>
      <c r="K28" s="30">
        <f t="shared" si="7"/>
        <v>0</v>
      </c>
      <c r="L28" s="30">
        <f t="shared" si="7"/>
        <v>0</v>
      </c>
      <c r="M28" s="30">
        <f t="shared" si="7"/>
        <v>0</v>
      </c>
      <c r="N28" s="30">
        <f t="shared" si="1"/>
        <v>15000</v>
      </c>
      <c r="O28" s="42">
        <f t="shared" si="2"/>
        <v>33.783783783783782</v>
      </c>
      <c r="P28" s="9"/>
    </row>
    <row r="29" spans="1:119" ht="15.75" thickBot="1">
      <c r="A29" s="12"/>
      <c r="B29" s="23">
        <v>381</v>
      </c>
      <c r="C29" s="19" t="s">
        <v>36</v>
      </c>
      <c r="D29" s="43">
        <v>0</v>
      </c>
      <c r="E29" s="43">
        <v>0</v>
      </c>
      <c r="F29" s="43">
        <v>0</v>
      </c>
      <c r="G29" s="43">
        <v>15000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15000</v>
      </c>
      <c r="O29" s="44">
        <f t="shared" si="2"/>
        <v>33.783783783783782</v>
      </c>
      <c r="P29" s="9"/>
    </row>
    <row r="30" spans="1:119" ht="16.5" thickBot="1">
      <c r="A30" s="13" t="s">
        <v>32</v>
      </c>
      <c r="B30" s="21"/>
      <c r="C30" s="20"/>
      <c r="D30" s="14">
        <f>SUM(D5,D11,D15,D21,D25,D28)</f>
        <v>186677</v>
      </c>
      <c r="E30" s="14">
        <f t="shared" ref="E30:M30" si="8">SUM(E5,E11,E15,E21,E25,E28)</f>
        <v>1500</v>
      </c>
      <c r="F30" s="14">
        <f t="shared" si="8"/>
        <v>0</v>
      </c>
      <c r="G30" s="14">
        <f t="shared" si="8"/>
        <v>15005</v>
      </c>
      <c r="H30" s="14">
        <f t="shared" si="8"/>
        <v>0</v>
      </c>
      <c r="I30" s="14">
        <f t="shared" si="8"/>
        <v>149076</v>
      </c>
      <c r="J30" s="14">
        <f t="shared" si="8"/>
        <v>0</v>
      </c>
      <c r="K30" s="14">
        <f t="shared" si="8"/>
        <v>0</v>
      </c>
      <c r="L30" s="14">
        <f t="shared" si="8"/>
        <v>0</v>
      </c>
      <c r="M30" s="14">
        <f t="shared" si="8"/>
        <v>0</v>
      </c>
      <c r="N30" s="14">
        <f t="shared" si="1"/>
        <v>352258</v>
      </c>
      <c r="O30" s="36">
        <f t="shared" si="2"/>
        <v>793.37387387387389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7"/>
      <c r="B32" s="38"/>
      <c r="C32" s="38"/>
      <c r="D32" s="39"/>
      <c r="E32" s="39"/>
      <c r="F32" s="39"/>
      <c r="G32" s="39"/>
      <c r="H32" s="39"/>
      <c r="I32" s="39"/>
      <c r="J32" s="39"/>
      <c r="K32" s="39"/>
      <c r="L32" s="45" t="s">
        <v>75</v>
      </c>
      <c r="M32" s="45"/>
      <c r="N32" s="45"/>
      <c r="O32" s="40">
        <v>444</v>
      </c>
    </row>
    <row r="33" spans="1:1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8"/>
    </row>
    <row r="34" spans="1:15" ht="15.75" customHeight="1" thickBot="1">
      <c r="A34" s="49" t="s">
        <v>48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37</v>
      </c>
      <c r="B3" s="59"/>
      <c r="C3" s="60"/>
      <c r="D3" s="64" t="s">
        <v>23</v>
      </c>
      <c r="E3" s="65"/>
      <c r="F3" s="65"/>
      <c r="G3" s="65"/>
      <c r="H3" s="66"/>
      <c r="I3" s="64" t="s">
        <v>24</v>
      </c>
      <c r="J3" s="66"/>
      <c r="K3" s="64" t="s">
        <v>26</v>
      </c>
      <c r="L3" s="66"/>
      <c r="M3" s="34"/>
      <c r="N3" s="35"/>
      <c r="O3" s="67" t="s">
        <v>42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38</v>
      </c>
      <c r="F4" s="32" t="s">
        <v>39</v>
      </c>
      <c r="G4" s="32" t="s">
        <v>40</v>
      </c>
      <c r="H4" s="32" t="s">
        <v>3</v>
      </c>
      <c r="I4" s="32" t="s">
        <v>4</v>
      </c>
      <c r="J4" s="33" t="s">
        <v>41</v>
      </c>
      <c r="K4" s="33" t="s">
        <v>5</v>
      </c>
      <c r="L4" s="33" t="s">
        <v>6</v>
      </c>
      <c r="M4" s="33" t="s">
        <v>7</v>
      </c>
      <c r="N4" s="33" t="s">
        <v>25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107499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7521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1" si="1">SUM(D5:M5)</f>
        <v>115020</v>
      </c>
      <c r="O5" s="31">
        <f t="shared" ref="O5:O31" si="2">(N5/O$33)</f>
        <v>264.41379310344826</v>
      </c>
      <c r="P5" s="6"/>
    </row>
    <row r="6" spans="1:133">
      <c r="A6" s="12"/>
      <c r="B6" s="23">
        <v>312.10000000000002</v>
      </c>
      <c r="C6" s="19" t="s">
        <v>8</v>
      </c>
      <c r="D6" s="43">
        <v>11230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11230</v>
      </c>
      <c r="O6" s="44">
        <f t="shared" si="2"/>
        <v>25.816091954022987</v>
      </c>
      <c r="P6" s="9"/>
    </row>
    <row r="7" spans="1:133">
      <c r="A7" s="12"/>
      <c r="B7" s="23">
        <v>312.60000000000002</v>
      </c>
      <c r="C7" s="19" t="s">
        <v>9</v>
      </c>
      <c r="D7" s="43">
        <v>30285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30285</v>
      </c>
      <c r="O7" s="44">
        <f t="shared" si="2"/>
        <v>69.620689655172413</v>
      </c>
      <c r="P7" s="9"/>
    </row>
    <row r="8" spans="1:133">
      <c r="A8" s="12"/>
      <c r="B8" s="23">
        <v>314.10000000000002</v>
      </c>
      <c r="C8" s="19" t="s">
        <v>10</v>
      </c>
      <c r="D8" s="43">
        <v>44248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44248</v>
      </c>
      <c r="O8" s="44">
        <f t="shared" si="2"/>
        <v>101.71954022988506</v>
      </c>
      <c r="P8" s="9"/>
    </row>
    <row r="9" spans="1:133">
      <c r="A9" s="12"/>
      <c r="B9" s="23">
        <v>314.3</v>
      </c>
      <c r="C9" s="19" t="s">
        <v>11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7521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7521</v>
      </c>
      <c r="O9" s="44">
        <f t="shared" si="2"/>
        <v>17.289655172413791</v>
      </c>
      <c r="P9" s="9"/>
    </row>
    <row r="10" spans="1:133">
      <c r="A10" s="12"/>
      <c r="B10" s="23">
        <v>315</v>
      </c>
      <c r="C10" s="19" t="s">
        <v>63</v>
      </c>
      <c r="D10" s="43">
        <v>21736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21736</v>
      </c>
      <c r="O10" s="44">
        <f t="shared" si="2"/>
        <v>49.96781609195402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SUM(D12:D14)</f>
        <v>31199</v>
      </c>
      <c r="E11" s="30">
        <f t="shared" si="3"/>
        <v>3001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34200</v>
      </c>
      <c r="O11" s="42">
        <f t="shared" si="2"/>
        <v>78.620689655172413</v>
      </c>
      <c r="P11" s="10"/>
    </row>
    <row r="12" spans="1:133">
      <c r="A12" s="12"/>
      <c r="B12" s="23">
        <v>323.10000000000002</v>
      </c>
      <c r="C12" s="19" t="s">
        <v>14</v>
      </c>
      <c r="D12" s="43">
        <v>29801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29801</v>
      </c>
      <c r="O12" s="44">
        <f t="shared" si="2"/>
        <v>68.508045977011491</v>
      </c>
      <c r="P12" s="9"/>
    </row>
    <row r="13" spans="1:133">
      <c r="A13" s="12"/>
      <c r="B13" s="23">
        <v>324.42</v>
      </c>
      <c r="C13" s="19" t="s">
        <v>64</v>
      </c>
      <c r="D13" s="43">
        <v>0</v>
      </c>
      <c r="E13" s="43">
        <v>3001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3001</v>
      </c>
      <c r="O13" s="44">
        <f t="shared" si="2"/>
        <v>6.8988505747126441</v>
      </c>
      <c r="P13" s="9"/>
    </row>
    <row r="14" spans="1:133">
      <c r="A14" s="12"/>
      <c r="B14" s="23">
        <v>329</v>
      </c>
      <c r="C14" s="19" t="s">
        <v>16</v>
      </c>
      <c r="D14" s="43">
        <v>1398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1398</v>
      </c>
      <c r="O14" s="44">
        <f t="shared" si="2"/>
        <v>3.2137931034482761</v>
      </c>
      <c r="P14" s="9"/>
    </row>
    <row r="15" spans="1:133" ht="15.75">
      <c r="A15" s="27" t="s">
        <v>17</v>
      </c>
      <c r="B15" s="28"/>
      <c r="C15" s="29"/>
      <c r="D15" s="30">
        <f t="shared" ref="D15:M15" si="4">SUM(D16:D20)</f>
        <v>50719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50719</v>
      </c>
      <c r="O15" s="42">
        <f t="shared" si="2"/>
        <v>116.59540229885057</v>
      </c>
      <c r="P15" s="10"/>
    </row>
    <row r="16" spans="1:133">
      <c r="A16" s="12"/>
      <c r="B16" s="23">
        <v>335.12</v>
      </c>
      <c r="C16" s="19" t="s">
        <v>65</v>
      </c>
      <c r="D16" s="43">
        <v>20053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20053</v>
      </c>
      <c r="O16" s="44">
        <f t="shared" si="2"/>
        <v>46.098850574712642</v>
      </c>
      <c r="P16" s="9"/>
    </row>
    <row r="17" spans="1:119">
      <c r="A17" s="12"/>
      <c r="B17" s="23">
        <v>335.14</v>
      </c>
      <c r="C17" s="19" t="s">
        <v>66</v>
      </c>
      <c r="D17" s="43">
        <v>1389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1389</v>
      </c>
      <c r="O17" s="44">
        <f t="shared" si="2"/>
        <v>3.193103448275862</v>
      </c>
      <c r="P17" s="9"/>
    </row>
    <row r="18" spans="1:119">
      <c r="A18" s="12"/>
      <c r="B18" s="23">
        <v>335.15</v>
      </c>
      <c r="C18" s="19" t="s">
        <v>67</v>
      </c>
      <c r="D18" s="43">
        <v>140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140</v>
      </c>
      <c r="O18" s="44">
        <f t="shared" si="2"/>
        <v>0.32183908045977011</v>
      </c>
      <c r="P18" s="9"/>
    </row>
    <row r="19" spans="1:119">
      <c r="A19" s="12"/>
      <c r="B19" s="23">
        <v>335.18</v>
      </c>
      <c r="C19" s="19" t="s">
        <v>68</v>
      </c>
      <c r="D19" s="43">
        <v>14786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14786</v>
      </c>
      <c r="O19" s="44">
        <f t="shared" si="2"/>
        <v>33.99080459770115</v>
      </c>
      <c r="P19" s="9"/>
    </row>
    <row r="20" spans="1:119">
      <c r="A20" s="12"/>
      <c r="B20" s="23">
        <v>337.4</v>
      </c>
      <c r="C20" s="19" t="s">
        <v>22</v>
      </c>
      <c r="D20" s="43">
        <v>14351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14351</v>
      </c>
      <c r="O20" s="44">
        <f t="shared" si="2"/>
        <v>32.99080459770115</v>
      </c>
      <c r="P20" s="9"/>
    </row>
    <row r="21" spans="1:119" ht="15.75">
      <c r="A21" s="27" t="s">
        <v>27</v>
      </c>
      <c r="B21" s="28"/>
      <c r="C21" s="29"/>
      <c r="D21" s="30">
        <f t="shared" ref="D21:M21" si="5">SUM(D22:D24)</f>
        <v>0</v>
      </c>
      <c r="E21" s="30">
        <f t="shared" si="5"/>
        <v>0</v>
      </c>
      <c r="F21" s="30">
        <f t="shared" si="5"/>
        <v>0</v>
      </c>
      <c r="G21" s="30">
        <f t="shared" si="5"/>
        <v>0</v>
      </c>
      <c r="H21" s="30">
        <f t="shared" si="5"/>
        <v>0</v>
      </c>
      <c r="I21" s="30">
        <f t="shared" si="5"/>
        <v>139591</v>
      </c>
      <c r="J21" s="30">
        <f t="shared" si="5"/>
        <v>0</v>
      </c>
      <c r="K21" s="30">
        <f t="shared" si="5"/>
        <v>0</v>
      </c>
      <c r="L21" s="30">
        <f t="shared" si="5"/>
        <v>0</v>
      </c>
      <c r="M21" s="30">
        <f t="shared" si="5"/>
        <v>0</v>
      </c>
      <c r="N21" s="30">
        <f t="shared" si="1"/>
        <v>139591</v>
      </c>
      <c r="O21" s="42">
        <f t="shared" si="2"/>
        <v>320.89885057471264</v>
      </c>
      <c r="P21" s="10"/>
    </row>
    <row r="22" spans="1:119">
      <c r="A22" s="12"/>
      <c r="B22" s="23">
        <v>343.3</v>
      </c>
      <c r="C22" s="19" t="s">
        <v>29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75244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75244</v>
      </c>
      <c r="O22" s="44">
        <f t="shared" si="2"/>
        <v>172.97471264367817</v>
      </c>
      <c r="P22" s="9"/>
    </row>
    <row r="23" spans="1:119">
      <c r="A23" s="12"/>
      <c r="B23" s="23">
        <v>343.5</v>
      </c>
      <c r="C23" s="19" t="s">
        <v>30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39940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39940</v>
      </c>
      <c r="O23" s="44">
        <f t="shared" si="2"/>
        <v>91.816091954022994</v>
      </c>
      <c r="P23" s="9"/>
    </row>
    <row r="24" spans="1:119">
      <c r="A24" s="12"/>
      <c r="B24" s="23">
        <v>343.9</v>
      </c>
      <c r="C24" s="19" t="s">
        <v>31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24407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24407</v>
      </c>
      <c r="O24" s="44">
        <f t="shared" si="2"/>
        <v>56.108045977011493</v>
      </c>
      <c r="P24" s="9"/>
    </row>
    <row r="25" spans="1:119" ht="15.75">
      <c r="A25" s="27" t="s">
        <v>1</v>
      </c>
      <c r="B25" s="28"/>
      <c r="C25" s="29"/>
      <c r="D25" s="30">
        <f t="shared" ref="D25:M25" si="6">SUM(D26:D28)</f>
        <v>7035</v>
      </c>
      <c r="E25" s="30">
        <f t="shared" si="6"/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79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1"/>
        <v>7114</v>
      </c>
      <c r="O25" s="42">
        <f t="shared" si="2"/>
        <v>16.354022988505747</v>
      </c>
      <c r="P25" s="10"/>
    </row>
    <row r="26" spans="1:119">
      <c r="A26" s="12"/>
      <c r="B26" s="23">
        <v>361.1</v>
      </c>
      <c r="C26" s="19" t="s">
        <v>34</v>
      </c>
      <c r="D26" s="43">
        <v>458</v>
      </c>
      <c r="E26" s="43">
        <v>0</v>
      </c>
      <c r="F26" s="43">
        <v>0</v>
      </c>
      <c r="G26" s="43">
        <v>0</v>
      </c>
      <c r="H26" s="43">
        <v>0</v>
      </c>
      <c r="I26" s="43">
        <v>79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537</v>
      </c>
      <c r="O26" s="44">
        <f t="shared" si="2"/>
        <v>1.2344827586206897</v>
      </c>
      <c r="P26" s="9"/>
    </row>
    <row r="27" spans="1:119">
      <c r="A27" s="12"/>
      <c r="B27" s="23">
        <v>362</v>
      </c>
      <c r="C27" s="19" t="s">
        <v>57</v>
      </c>
      <c r="D27" s="43">
        <v>6562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6562</v>
      </c>
      <c r="O27" s="44">
        <f t="shared" si="2"/>
        <v>15.085057471264367</v>
      </c>
      <c r="P27" s="9"/>
    </row>
    <row r="28" spans="1:119">
      <c r="A28" s="12"/>
      <c r="B28" s="23">
        <v>369.9</v>
      </c>
      <c r="C28" s="19" t="s">
        <v>35</v>
      </c>
      <c r="D28" s="43">
        <v>15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15</v>
      </c>
      <c r="O28" s="44">
        <f t="shared" si="2"/>
        <v>3.4482758620689655E-2</v>
      </c>
      <c r="P28" s="9"/>
    </row>
    <row r="29" spans="1:119" ht="15.75">
      <c r="A29" s="27" t="s">
        <v>28</v>
      </c>
      <c r="B29" s="28"/>
      <c r="C29" s="29"/>
      <c r="D29" s="30">
        <f t="shared" ref="D29:M29" si="7">SUM(D30:D30)</f>
        <v>0</v>
      </c>
      <c r="E29" s="30">
        <f t="shared" si="7"/>
        <v>0</v>
      </c>
      <c r="F29" s="30">
        <f t="shared" si="7"/>
        <v>0</v>
      </c>
      <c r="G29" s="30">
        <f t="shared" si="7"/>
        <v>15000</v>
      </c>
      <c r="H29" s="30">
        <f t="shared" si="7"/>
        <v>0</v>
      </c>
      <c r="I29" s="30">
        <f t="shared" si="7"/>
        <v>0</v>
      </c>
      <c r="J29" s="30">
        <f t="shared" si="7"/>
        <v>0</v>
      </c>
      <c r="K29" s="30">
        <f t="shared" si="7"/>
        <v>0</v>
      </c>
      <c r="L29" s="30">
        <f t="shared" si="7"/>
        <v>0</v>
      </c>
      <c r="M29" s="30">
        <f t="shared" si="7"/>
        <v>0</v>
      </c>
      <c r="N29" s="30">
        <f t="shared" si="1"/>
        <v>15000</v>
      </c>
      <c r="O29" s="42">
        <f t="shared" si="2"/>
        <v>34.482758620689658</v>
      </c>
      <c r="P29" s="9"/>
    </row>
    <row r="30" spans="1:119" ht="15.75" thickBot="1">
      <c r="A30" s="12"/>
      <c r="B30" s="23">
        <v>381</v>
      </c>
      <c r="C30" s="19" t="s">
        <v>36</v>
      </c>
      <c r="D30" s="43">
        <v>0</v>
      </c>
      <c r="E30" s="43">
        <v>0</v>
      </c>
      <c r="F30" s="43">
        <v>0</v>
      </c>
      <c r="G30" s="43">
        <v>15000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15000</v>
      </c>
      <c r="O30" s="44">
        <f t="shared" si="2"/>
        <v>34.482758620689658</v>
      </c>
      <c r="P30" s="9"/>
    </row>
    <row r="31" spans="1:119" ht="16.5" thickBot="1">
      <c r="A31" s="13" t="s">
        <v>32</v>
      </c>
      <c r="B31" s="21"/>
      <c r="C31" s="20"/>
      <c r="D31" s="14">
        <f>SUM(D5,D11,D15,D21,D25,D29)</f>
        <v>196452</v>
      </c>
      <c r="E31" s="14">
        <f t="shared" ref="E31:M31" si="8">SUM(E5,E11,E15,E21,E25,E29)</f>
        <v>3001</v>
      </c>
      <c r="F31" s="14">
        <f t="shared" si="8"/>
        <v>0</v>
      </c>
      <c r="G31" s="14">
        <f t="shared" si="8"/>
        <v>15000</v>
      </c>
      <c r="H31" s="14">
        <f t="shared" si="8"/>
        <v>0</v>
      </c>
      <c r="I31" s="14">
        <f t="shared" si="8"/>
        <v>147191</v>
      </c>
      <c r="J31" s="14">
        <f t="shared" si="8"/>
        <v>0</v>
      </c>
      <c r="K31" s="14">
        <f t="shared" si="8"/>
        <v>0</v>
      </c>
      <c r="L31" s="14">
        <f t="shared" si="8"/>
        <v>0</v>
      </c>
      <c r="M31" s="14">
        <f t="shared" si="8"/>
        <v>0</v>
      </c>
      <c r="N31" s="14">
        <f t="shared" si="1"/>
        <v>361644</v>
      </c>
      <c r="O31" s="36">
        <f t="shared" si="2"/>
        <v>831.36551724137928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7"/>
      <c r="B33" s="38"/>
      <c r="C33" s="38"/>
      <c r="D33" s="39"/>
      <c r="E33" s="39"/>
      <c r="F33" s="39"/>
      <c r="G33" s="39"/>
      <c r="H33" s="39"/>
      <c r="I33" s="39"/>
      <c r="J33" s="39"/>
      <c r="K33" s="39"/>
      <c r="L33" s="45" t="s">
        <v>73</v>
      </c>
      <c r="M33" s="45"/>
      <c r="N33" s="45"/>
      <c r="O33" s="40">
        <v>435</v>
      </c>
    </row>
    <row r="34" spans="1:15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8"/>
    </row>
    <row r="35" spans="1:15" ht="15.75" customHeight="1" thickBot="1">
      <c r="A35" s="49" t="s">
        <v>48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37</v>
      </c>
      <c r="B3" s="59"/>
      <c r="C3" s="60"/>
      <c r="D3" s="64" t="s">
        <v>23</v>
      </c>
      <c r="E3" s="65"/>
      <c r="F3" s="65"/>
      <c r="G3" s="65"/>
      <c r="H3" s="66"/>
      <c r="I3" s="64" t="s">
        <v>24</v>
      </c>
      <c r="J3" s="66"/>
      <c r="K3" s="64" t="s">
        <v>26</v>
      </c>
      <c r="L3" s="66"/>
      <c r="M3" s="34"/>
      <c r="N3" s="35"/>
      <c r="O3" s="67" t="s">
        <v>42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38</v>
      </c>
      <c r="F4" s="32" t="s">
        <v>39</v>
      </c>
      <c r="G4" s="32" t="s">
        <v>40</v>
      </c>
      <c r="H4" s="32" t="s">
        <v>3</v>
      </c>
      <c r="I4" s="32" t="s">
        <v>4</v>
      </c>
      <c r="J4" s="33" t="s">
        <v>41</v>
      </c>
      <c r="K4" s="33" t="s">
        <v>5</v>
      </c>
      <c r="L4" s="33" t="s">
        <v>6</v>
      </c>
      <c r="M4" s="33" t="s">
        <v>7</v>
      </c>
      <c r="N4" s="33" t="s">
        <v>25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95591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7424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9" si="1">SUM(D5:M5)</f>
        <v>103015</v>
      </c>
      <c r="O5" s="31">
        <f t="shared" ref="O5:O29" si="2">(N5/O$31)</f>
        <v>240.68925233644859</v>
      </c>
      <c r="P5" s="6"/>
    </row>
    <row r="6" spans="1:133">
      <c r="A6" s="12"/>
      <c r="B6" s="23">
        <v>312.10000000000002</v>
      </c>
      <c r="C6" s="19" t="s">
        <v>8</v>
      </c>
      <c r="D6" s="43">
        <v>9684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9684</v>
      </c>
      <c r="O6" s="44">
        <f t="shared" si="2"/>
        <v>22.626168224299064</v>
      </c>
      <c r="P6" s="9"/>
    </row>
    <row r="7" spans="1:133">
      <c r="A7" s="12"/>
      <c r="B7" s="23">
        <v>312.60000000000002</v>
      </c>
      <c r="C7" s="19" t="s">
        <v>9</v>
      </c>
      <c r="D7" s="43">
        <v>27991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27991</v>
      </c>
      <c r="O7" s="44">
        <f t="shared" si="2"/>
        <v>65.399532710280369</v>
      </c>
      <c r="P7" s="9"/>
    </row>
    <row r="8" spans="1:133">
      <c r="A8" s="12"/>
      <c r="B8" s="23">
        <v>314.10000000000002</v>
      </c>
      <c r="C8" s="19" t="s">
        <v>10</v>
      </c>
      <c r="D8" s="43">
        <v>35743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35743</v>
      </c>
      <c r="O8" s="44">
        <f t="shared" si="2"/>
        <v>83.511682242990659</v>
      </c>
      <c r="P8" s="9"/>
    </row>
    <row r="9" spans="1:133">
      <c r="A9" s="12"/>
      <c r="B9" s="23">
        <v>314.3</v>
      </c>
      <c r="C9" s="19" t="s">
        <v>11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7424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7424</v>
      </c>
      <c r="O9" s="44">
        <f t="shared" si="2"/>
        <v>17.345794392523363</v>
      </c>
      <c r="P9" s="9"/>
    </row>
    <row r="10" spans="1:133">
      <c r="A10" s="12"/>
      <c r="B10" s="23">
        <v>315</v>
      </c>
      <c r="C10" s="19" t="s">
        <v>63</v>
      </c>
      <c r="D10" s="43">
        <v>22173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22173</v>
      </c>
      <c r="O10" s="44">
        <f t="shared" si="2"/>
        <v>51.806074766355138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SUM(D12:D13)</f>
        <v>27596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27596</v>
      </c>
      <c r="O11" s="42">
        <f t="shared" si="2"/>
        <v>64.476635514018696</v>
      </c>
      <c r="P11" s="10"/>
    </row>
    <row r="12" spans="1:133">
      <c r="A12" s="12"/>
      <c r="B12" s="23">
        <v>323.10000000000002</v>
      </c>
      <c r="C12" s="19" t="s">
        <v>14</v>
      </c>
      <c r="D12" s="43">
        <v>27057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27057</v>
      </c>
      <c r="O12" s="44">
        <f t="shared" si="2"/>
        <v>63.217289719626166</v>
      </c>
      <c r="P12" s="9"/>
    </row>
    <row r="13" spans="1:133">
      <c r="A13" s="12"/>
      <c r="B13" s="23">
        <v>329</v>
      </c>
      <c r="C13" s="19" t="s">
        <v>16</v>
      </c>
      <c r="D13" s="43">
        <v>539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539</v>
      </c>
      <c r="O13" s="44">
        <f t="shared" si="2"/>
        <v>1.2593457943925233</v>
      </c>
      <c r="P13" s="9"/>
    </row>
    <row r="14" spans="1:133" ht="15.75">
      <c r="A14" s="27" t="s">
        <v>17</v>
      </c>
      <c r="B14" s="28"/>
      <c r="C14" s="29"/>
      <c r="D14" s="30">
        <f t="shared" ref="D14:M14" si="4">SUM(D15:D19)</f>
        <v>47291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47291</v>
      </c>
      <c r="O14" s="42">
        <f t="shared" si="2"/>
        <v>110.49299065420561</v>
      </c>
      <c r="P14" s="10"/>
    </row>
    <row r="15" spans="1:133">
      <c r="A15" s="12"/>
      <c r="B15" s="23">
        <v>335.12</v>
      </c>
      <c r="C15" s="19" t="s">
        <v>65</v>
      </c>
      <c r="D15" s="43">
        <v>19902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19902</v>
      </c>
      <c r="O15" s="44">
        <f t="shared" si="2"/>
        <v>46.5</v>
      </c>
      <c r="P15" s="9"/>
    </row>
    <row r="16" spans="1:133">
      <c r="A16" s="12"/>
      <c r="B16" s="23">
        <v>335.14</v>
      </c>
      <c r="C16" s="19" t="s">
        <v>66</v>
      </c>
      <c r="D16" s="43">
        <v>1372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1372</v>
      </c>
      <c r="O16" s="44">
        <f t="shared" si="2"/>
        <v>3.2056074766355138</v>
      </c>
      <c r="P16" s="9"/>
    </row>
    <row r="17" spans="1:119">
      <c r="A17" s="12"/>
      <c r="B17" s="23">
        <v>335.15</v>
      </c>
      <c r="C17" s="19" t="s">
        <v>67</v>
      </c>
      <c r="D17" s="43">
        <v>112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112</v>
      </c>
      <c r="O17" s="44">
        <f t="shared" si="2"/>
        <v>0.26168224299065418</v>
      </c>
      <c r="P17" s="9"/>
    </row>
    <row r="18" spans="1:119">
      <c r="A18" s="12"/>
      <c r="B18" s="23">
        <v>335.18</v>
      </c>
      <c r="C18" s="19" t="s">
        <v>68</v>
      </c>
      <c r="D18" s="43">
        <v>13574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13574</v>
      </c>
      <c r="O18" s="44">
        <f t="shared" si="2"/>
        <v>31.714953271028037</v>
      </c>
      <c r="P18" s="9"/>
    </row>
    <row r="19" spans="1:119">
      <c r="A19" s="12"/>
      <c r="B19" s="23">
        <v>337.4</v>
      </c>
      <c r="C19" s="19" t="s">
        <v>22</v>
      </c>
      <c r="D19" s="43">
        <v>12331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12331</v>
      </c>
      <c r="O19" s="44">
        <f t="shared" si="2"/>
        <v>28.810747663551403</v>
      </c>
      <c r="P19" s="9"/>
    </row>
    <row r="20" spans="1:119" ht="15.75">
      <c r="A20" s="27" t="s">
        <v>27</v>
      </c>
      <c r="B20" s="28"/>
      <c r="C20" s="29"/>
      <c r="D20" s="30">
        <f t="shared" ref="D20:M20" si="5">SUM(D21:D23)</f>
        <v>0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124203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1"/>
        <v>124203</v>
      </c>
      <c r="O20" s="42">
        <f t="shared" si="2"/>
        <v>290.19392523364485</v>
      </c>
      <c r="P20" s="10"/>
    </row>
    <row r="21" spans="1:119">
      <c r="A21" s="12"/>
      <c r="B21" s="23">
        <v>343.3</v>
      </c>
      <c r="C21" s="19" t="s">
        <v>29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74205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74205</v>
      </c>
      <c r="O21" s="44">
        <f t="shared" si="2"/>
        <v>173.37616822429908</v>
      </c>
      <c r="P21" s="9"/>
    </row>
    <row r="22" spans="1:119">
      <c r="A22" s="12"/>
      <c r="B22" s="23">
        <v>343.5</v>
      </c>
      <c r="C22" s="19" t="s">
        <v>30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38096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38096</v>
      </c>
      <c r="O22" s="44">
        <f t="shared" si="2"/>
        <v>89.00934579439253</v>
      </c>
      <c r="P22" s="9"/>
    </row>
    <row r="23" spans="1:119">
      <c r="A23" s="12"/>
      <c r="B23" s="23">
        <v>343.9</v>
      </c>
      <c r="C23" s="19" t="s">
        <v>31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11902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11902</v>
      </c>
      <c r="O23" s="44">
        <f t="shared" si="2"/>
        <v>27.808411214953271</v>
      </c>
      <c r="P23" s="9"/>
    </row>
    <row r="24" spans="1:119" ht="15.75">
      <c r="A24" s="27" t="s">
        <v>1</v>
      </c>
      <c r="B24" s="28"/>
      <c r="C24" s="29"/>
      <c r="D24" s="30">
        <f t="shared" ref="D24:M24" si="6">SUM(D25:D26)</f>
        <v>5466</v>
      </c>
      <c r="E24" s="30">
        <f t="shared" si="6"/>
        <v>0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103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 t="shared" si="1"/>
        <v>5569</v>
      </c>
      <c r="O24" s="42">
        <f t="shared" si="2"/>
        <v>13.011682242990654</v>
      </c>
      <c r="P24" s="10"/>
    </row>
    <row r="25" spans="1:119">
      <c r="A25" s="12"/>
      <c r="B25" s="23">
        <v>361.1</v>
      </c>
      <c r="C25" s="19" t="s">
        <v>34</v>
      </c>
      <c r="D25" s="43">
        <v>528</v>
      </c>
      <c r="E25" s="43">
        <v>0</v>
      </c>
      <c r="F25" s="43">
        <v>0</v>
      </c>
      <c r="G25" s="43">
        <v>0</v>
      </c>
      <c r="H25" s="43">
        <v>0</v>
      </c>
      <c r="I25" s="43">
        <v>103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631</v>
      </c>
      <c r="O25" s="44">
        <f t="shared" si="2"/>
        <v>1.4742990654205608</v>
      </c>
      <c r="P25" s="9"/>
    </row>
    <row r="26" spans="1:119">
      <c r="A26" s="12"/>
      <c r="B26" s="23">
        <v>362</v>
      </c>
      <c r="C26" s="19" t="s">
        <v>57</v>
      </c>
      <c r="D26" s="43">
        <v>4938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4938</v>
      </c>
      <c r="O26" s="44">
        <f t="shared" si="2"/>
        <v>11.537383177570094</v>
      </c>
      <c r="P26" s="9"/>
    </row>
    <row r="27" spans="1:119" ht="15.75">
      <c r="A27" s="27" t="s">
        <v>28</v>
      </c>
      <c r="B27" s="28"/>
      <c r="C27" s="29"/>
      <c r="D27" s="30">
        <f t="shared" ref="D27:M27" si="7">SUM(D28:D28)</f>
        <v>0</v>
      </c>
      <c r="E27" s="30">
        <f t="shared" si="7"/>
        <v>0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350</v>
      </c>
      <c r="J27" s="30">
        <f t="shared" si="7"/>
        <v>0</v>
      </c>
      <c r="K27" s="30">
        <f t="shared" si="7"/>
        <v>0</v>
      </c>
      <c r="L27" s="30">
        <f t="shared" si="7"/>
        <v>0</v>
      </c>
      <c r="M27" s="30">
        <f t="shared" si="7"/>
        <v>0</v>
      </c>
      <c r="N27" s="30">
        <f t="shared" si="1"/>
        <v>350</v>
      </c>
      <c r="O27" s="42">
        <f t="shared" si="2"/>
        <v>0.81775700934579443</v>
      </c>
      <c r="P27" s="9"/>
    </row>
    <row r="28" spans="1:119" ht="15.75" thickBot="1">
      <c r="A28" s="12"/>
      <c r="B28" s="23">
        <v>381</v>
      </c>
      <c r="C28" s="19" t="s">
        <v>36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350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350</v>
      </c>
      <c r="O28" s="44">
        <f t="shared" si="2"/>
        <v>0.81775700934579443</v>
      </c>
      <c r="P28" s="9"/>
    </row>
    <row r="29" spans="1:119" ht="16.5" thickBot="1">
      <c r="A29" s="13" t="s">
        <v>32</v>
      </c>
      <c r="B29" s="21"/>
      <c r="C29" s="20"/>
      <c r="D29" s="14">
        <f>SUM(D5,D11,D14,D20,D24,D27)</f>
        <v>175944</v>
      </c>
      <c r="E29" s="14">
        <f t="shared" ref="E29:M29" si="8">SUM(E5,E11,E14,E20,E24,E27)</f>
        <v>0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132080</v>
      </c>
      <c r="J29" s="14">
        <f t="shared" si="8"/>
        <v>0</v>
      </c>
      <c r="K29" s="14">
        <f t="shared" si="8"/>
        <v>0</v>
      </c>
      <c r="L29" s="14">
        <f t="shared" si="8"/>
        <v>0</v>
      </c>
      <c r="M29" s="14">
        <f t="shared" si="8"/>
        <v>0</v>
      </c>
      <c r="N29" s="14">
        <f t="shared" si="1"/>
        <v>308024</v>
      </c>
      <c r="O29" s="36">
        <f t="shared" si="2"/>
        <v>719.68224299065423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7"/>
      <c r="B31" s="38"/>
      <c r="C31" s="38"/>
      <c r="D31" s="39"/>
      <c r="E31" s="39"/>
      <c r="F31" s="39"/>
      <c r="G31" s="39"/>
      <c r="H31" s="39"/>
      <c r="I31" s="39"/>
      <c r="J31" s="39"/>
      <c r="K31" s="39"/>
      <c r="L31" s="45" t="s">
        <v>71</v>
      </c>
      <c r="M31" s="45"/>
      <c r="N31" s="45"/>
      <c r="O31" s="40">
        <v>428</v>
      </c>
    </row>
    <row r="32" spans="1:119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8"/>
    </row>
    <row r="33" spans="1:15" ht="15.75" customHeight="1" thickBot="1">
      <c r="A33" s="49" t="s">
        <v>48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2023-08-10T19:51:09Z</cp:lastPrinted>
  <dcterms:created xsi:type="dcterms:W3CDTF">2000-08-31T21:26:31Z</dcterms:created>
  <dcterms:modified xsi:type="dcterms:W3CDTF">2023-08-10T19:52:04Z</dcterms:modified>
</cp:coreProperties>
</file>