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'2009'!$A$1:$O$52</definedName>
    <definedName name="_xlnm.Print_Area" localSheetId="12">'2010'!$A$1:$O$51</definedName>
    <definedName name="_xlnm.Print_Area" localSheetId="11">'2011'!$A$1:$O$46</definedName>
    <definedName name="_xlnm.Print_Area" localSheetId="10">'2012'!$A$1:$O$47</definedName>
    <definedName name="_xlnm.Print_Area" localSheetId="9">'2013'!$A$1:$O$50</definedName>
    <definedName name="_xlnm.Print_Area" localSheetId="8">'2014'!$A$1:$O$48</definedName>
    <definedName name="_xlnm.Print_Area" localSheetId="7">'2015'!$A$1:$O$49</definedName>
    <definedName name="_xlnm.Print_Area" localSheetId="6">'2016'!$A$1:$O$51</definedName>
    <definedName name="_xlnm.Print_Area" localSheetId="5">'2017'!$A$1:$O$51</definedName>
    <definedName name="_xlnm.Print_Area" localSheetId="4">'2018'!$A$1:$O$51</definedName>
    <definedName name="_xlnm.Print_Area" localSheetId="3">'2019'!$A$1:$O$49</definedName>
    <definedName name="_xlnm.Print_Area" localSheetId="2">'2020'!$A$1:$O$48</definedName>
    <definedName name="_xlnm.Print_Area" localSheetId="1">'2021'!$A$1:$P$49</definedName>
    <definedName name="_xlnm.Print_Area" localSheetId="0">'2022'!$A$1:$P$48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3" i="47" l="1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2" i="47" l="1"/>
  <c r="P42" i="47" s="1"/>
  <c r="O39" i="47"/>
  <c r="P39" i="47" s="1"/>
  <c r="O37" i="47"/>
  <c r="P37" i="47" s="1"/>
  <c r="O27" i="47"/>
  <c r="P27" i="47" s="1"/>
  <c r="M44" i="47"/>
  <c r="H44" i="47"/>
  <c r="O17" i="47"/>
  <c r="P17" i="47" s="1"/>
  <c r="L44" i="47"/>
  <c r="D44" i="47"/>
  <c r="E44" i="47"/>
  <c r="G44" i="47"/>
  <c r="J44" i="47"/>
  <c r="N44" i="47"/>
  <c r="K44" i="47"/>
  <c r="F44" i="47"/>
  <c r="I44" i="47"/>
  <c r="O13" i="47"/>
  <c r="P13" i="47" s="1"/>
  <c r="O5" i="47"/>
  <c r="P5" i="47" s="1"/>
  <c r="O44" i="46"/>
  <c r="P44" i="46" s="1"/>
  <c r="N43" i="46"/>
  <c r="M43" i="46"/>
  <c r="L43" i="46"/>
  <c r="K43" i="46"/>
  <c r="J43" i="46"/>
  <c r="I43" i="46"/>
  <c r="H43" i="46"/>
  <c r="G43" i="46"/>
  <c r="F43" i="46"/>
  <c r="E43" i="46"/>
  <c r="O43" i="46" s="1"/>
  <c r="P43" i="46" s="1"/>
  <c r="D43" i="46"/>
  <c r="O42" i="46"/>
  <c r="P42" i="46"/>
  <c r="O41" i="46"/>
  <c r="P41" i="46" s="1"/>
  <c r="O40" i="46"/>
  <c r="P40" i="46"/>
  <c r="N39" i="46"/>
  <c r="M39" i="46"/>
  <c r="L39" i="46"/>
  <c r="K39" i="46"/>
  <c r="J39" i="46"/>
  <c r="J45" i="46" s="1"/>
  <c r="I39" i="46"/>
  <c r="H39" i="46"/>
  <c r="G39" i="46"/>
  <c r="F39" i="46"/>
  <c r="E39" i="46"/>
  <c r="D39" i="46"/>
  <c r="O38" i="46"/>
  <c r="P38" i="46"/>
  <c r="N37" i="46"/>
  <c r="M37" i="46"/>
  <c r="L37" i="46"/>
  <c r="K37" i="46"/>
  <c r="O37" i="46" s="1"/>
  <c r="P37" i="46" s="1"/>
  <c r="J37" i="46"/>
  <c r="I37" i="46"/>
  <c r="H37" i="46"/>
  <c r="G37" i="46"/>
  <c r="F37" i="46"/>
  <c r="E37" i="46"/>
  <c r="D37" i="46"/>
  <c r="O36" i="46"/>
  <c r="P36" i="46" s="1"/>
  <c r="O35" i="46"/>
  <c r="P35" i="46"/>
  <c r="O34" i="46"/>
  <c r="P34" i="46" s="1"/>
  <c r="O33" i="46"/>
  <c r="P33" i="46" s="1"/>
  <c r="O32" i="46"/>
  <c r="P32" i="46" s="1"/>
  <c r="O31" i="46"/>
  <c r="P31" i="46"/>
  <c r="O30" i="46"/>
  <c r="P30" i="46" s="1"/>
  <c r="O29" i="46"/>
  <c r="P29" i="46"/>
  <c r="O28" i="46"/>
  <c r="P28" i="46" s="1"/>
  <c r="N27" i="46"/>
  <c r="M27" i="46"/>
  <c r="L27" i="46"/>
  <c r="K27" i="46"/>
  <c r="J27" i="46"/>
  <c r="I27" i="46"/>
  <c r="H27" i="46"/>
  <c r="O27" i="46" s="1"/>
  <c r="P27" i="46" s="1"/>
  <c r="G27" i="46"/>
  <c r="F27" i="46"/>
  <c r="E27" i="46"/>
  <c r="D27" i="46"/>
  <c r="O26" i="46"/>
  <c r="P26" i="46" s="1"/>
  <c r="O25" i="46"/>
  <c r="P25" i="46"/>
  <c r="O24" i="46"/>
  <c r="P24" i="46"/>
  <c r="O23" i="46"/>
  <c r="P23" i="46"/>
  <c r="O22" i="46"/>
  <c r="P22" i="46"/>
  <c r="O21" i="46"/>
  <c r="P21" i="46" s="1"/>
  <c r="O20" i="46"/>
  <c r="P20" i="46" s="1"/>
  <c r="O19" i="46"/>
  <c r="P19" i="46"/>
  <c r="O18" i="46"/>
  <c r="P18" i="46"/>
  <c r="N17" i="46"/>
  <c r="M17" i="46"/>
  <c r="M45" i="46" s="1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 s="1"/>
  <c r="O14" i="46"/>
  <c r="P14" i="46"/>
  <c r="N13" i="46"/>
  <c r="M13" i="46"/>
  <c r="L13" i="46"/>
  <c r="K13" i="46"/>
  <c r="J13" i="46"/>
  <c r="I13" i="46"/>
  <c r="H13" i="46"/>
  <c r="G13" i="46"/>
  <c r="F13" i="46"/>
  <c r="O13" i="46" s="1"/>
  <c r="E13" i="46"/>
  <c r="D13" i="46"/>
  <c r="O12" i="46"/>
  <c r="P12" i="46" s="1"/>
  <c r="O11" i="46"/>
  <c r="P11" i="46" s="1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D5" i="45"/>
  <c r="N5" i="45" s="1"/>
  <c r="O5" i="45" s="1"/>
  <c r="N43" i="45"/>
  <c r="O43" i="45" s="1"/>
  <c r="N42" i="45"/>
  <c r="O42" i="45"/>
  <c r="M41" i="45"/>
  <c r="L41" i="45"/>
  <c r="K41" i="45"/>
  <c r="J41" i="45"/>
  <c r="J44" i="45" s="1"/>
  <c r="I41" i="45"/>
  <c r="H41" i="45"/>
  <c r="G41" i="45"/>
  <c r="F41" i="45"/>
  <c r="E41" i="45"/>
  <c r="D41" i="45"/>
  <c r="N40" i="45"/>
  <c r="O40" i="45"/>
  <c r="N39" i="45"/>
  <c r="O39" i="45"/>
  <c r="M38" i="45"/>
  <c r="L38" i="45"/>
  <c r="K38" i="45"/>
  <c r="J38" i="45"/>
  <c r="I38" i="45"/>
  <c r="H38" i="45"/>
  <c r="N38" i="45" s="1"/>
  <c r="O38" i="45" s="1"/>
  <c r="G38" i="45"/>
  <c r="F38" i="45"/>
  <c r="E38" i="45"/>
  <c r="D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/>
  <c r="N33" i="45"/>
  <c r="O33" i="45"/>
  <c r="N32" i="45"/>
  <c r="O32" i="45"/>
  <c r="N31" i="45"/>
  <c r="O31" i="45" s="1"/>
  <c r="N30" i="45"/>
  <c r="O30" i="45"/>
  <c r="N29" i="45"/>
  <c r="O29" i="45"/>
  <c r="N28" i="45"/>
  <c r="O28" i="45"/>
  <c r="N27" i="45"/>
  <c r="O27" i="45"/>
  <c r="M26" i="45"/>
  <c r="M44" i="45" s="1"/>
  <c r="L26" i="45"/>
  <c r="K26" i="45"/>
  <c r="J26" i="45"/>
  <c r="I26" i="45"/>
  <c r="H26" i="45"/>
  <c r="G26" i="45"/>
  <c r="F26" i="45"/>
  <c r="E26" i="45"/>
  <c r="E44" i="45" s="1"/>
  <c r="D26" i="45"/>
  <c r="N25" i="45"/>
  <c r="O25" i="45"/>
  <c r="N24" i="45"/>
  <c r="O24" i="45"/>
  <c r="N23" i="45"/>
  <c r="O23" i="45" s="1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N17" i="45" s="1"/>
  <c r="O17" i="45" s="1"/>
  <c r="E17" i="45"/>
  <c r="D17" i="45"/>
  <c r="N16" i="45"/>
  <c r="O16" i="45"/>
  <c r="N15" i="45"/>
  <c r="O15" i="45" s="1"/>
  <c r="N14" i="45"/>
  <c r="O14" i="45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K44" i="45" s="1"/>
  <c r="J5" i="45"/>
  <c r="I5" i="45"/>
  <c r="H5" i="45"/>
  <c r="G5" i="45"/>
  <c r="G44" i="45" s="1"/>
  <c r="F5" i="45"/>
  <c r="F44" i="45" s="1"/>
  <c r="E5" i="45"/>
  <c r="N44" i="44"/>
  <c r="O44" i="44" s="1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/>
  <c r="M39" i="44"/>
  <c r="N39" i="44" s="1"/>
  <c r="O39" i="44" s="1"/>
  <c r="L39" i="44"/>
  <c r="K39" i="44"/>
  <c r="J39" i="44"/>
  <c r="I39" i="44"/>
  <c r="H39" i="44"/>
  <c r="G39" i="44"/>
  <c r="F39" i="44"/>
  <c r="E39" i="44"/>
  <c r="D39" i="44"/>
  <c r="N38" i="44"/>
  <c r="O38" i="44"/>
  <c r="M37" i="44"/>
  <c r="N37" i="44" s="1"/>
  <c r="O37" i="44" s="1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/>
  <c r="N27" i="44"/>
  <c r="O27" i="44" s="1"/>
  <c r="N26" i="44"/>
  <c r="O26" i="44" s="1"/>
  <c r="N25" i="44"/>
  <c r="O25" i="44" s="1"/>
  <c r="M24" i="44"/>
  <c r="L24" i="44"/>
  <c r="L45" i="44" s="1"/>
  <c r="K24" i="44"/>
  <c r="J24" i="44"/>
  <c r="I24" i="44"/>
  <c r="H24" i="44"/>
  <c r="N24" i="44" s="1"/>
  <c r="O24" i="44" s="1"/>
  <c r="G24" i="44"/>
  <c r="G45" i="44" s="1"/>
  <c r="F24" i="44"/>
  <c r="E24" i="44"/>
  <c r="D24" i="44"/>
  <c r="N23" i="44"/>
  <c r="O23" i="44" s="1"/>
  <c r="N22" i="44"/>
  <c r="O22" i="44"/>
  <c r="N21" i="44"/>
  <c r="O21" i="44" s="1"/>
  <c r="N20" i="44"/>
  <c r="O20" i="44"/>
  <c r="N19" i="44"/>
  <c r="O19" i="44" s="1"/>
  <c r="N18" i="44"/>
  <c r="O18" i="44" s="1"/>
  <c r="M17" i="44"/>
  <c r="L17" i="44"/>
  <c r="K17" i="44"/>
  <c r="J17" i="44"/>
  <c r="I17" i="44"/>
  <c r="N17" i="44" s="1"/>
  <c r="O17" i="44" s="1"/>
  <c r="H17" i="44"/>
  <c r="G17" i="44"/>
  <c r="F17" i="44"/>
  <c r="E17" i="44"/>
  <c r="D17" i="44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/>
  <c r="M5" i="44"/>
  <c r="M45" i="44" s="1"/>
  <c r="L5" i="44"/>
  <c r="K5" i="44"/>
  <c r="J5" i="44"/>
  <c r="I5" i="44"/>
  <c r="H5" i="44"/>
  <c r="G5" i="44"/>
  <c r="F5" i="44"/>
  <c r="E5" i="44"/>
  <c r="D5" i="44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M40" i="43"/>
  <c r="L40" i="43"/>
  <c r="L47" i="43" s="1"/>
  <c r="K40" i="43"/>
  <c r="J40" i="43"/>
  <c r="I40" i="43"/>
  <c r="H40" i="43"/>
  <c r="G40" i="43"/>
  <c r="F40" i="43"/>
  <c r="E40" i="43"/>
  <c r="D40" i="43"/>
  <c r="D47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 s="1"/>
  <c r="N18" i="43"/>
  <c r="O18" i="43"/>
  <c r="M17" i="43"/>
  <c r="N17" i="43" s="1"/>
  <c r="O17" i="43" s="1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47" i="43" s="1"/>
  <c r="E5" i="43"/>
  <c r="E47" i="43" s="1"/>
  <c r="D5" i="43"/>
  <c r="N46" i="42"/>
  <c r="O46" i="42" s="1"/>
  <c r="M45" i="42"/>
  <c r="L45" i="42"/>
  <c r="K45" i="42"/>
  <c r="J45" i="42"/>
  <c r="I45" i="42"/>
  <c r="I47" i="42" s="1"/>
  <c r="H45" i="42"/>
  <c r="G45" i="42"/>
  <c r="F45" i="42"/>
  <c r="E45" i="42"/>
  <c r="N45" i="42" s="1"/>
  <c r="D45" i="42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M40" i="42"/>
  <c r="L40" i="42"/>
  <c r="K40" i="42"/>
  <c r="J40" i="42"/>
  <c r="I40" i="42"/>
  <c r="H40" i="42"/>
  <c r="H47" i="42" s="1"/>
  <c r="G40" i="42"/>
  <c r="F40" i="42"/>
  <c r="E40" i="42"/>
  <c r="D40" i="42"/>
  <c r="N39" i="42"/>
  <c r="O39" i="42" s="1"/>
  <c r="N38" i="42"/>
  <c r="O38" i="42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N27" i="42" s="1"/>
  <c r="O27" i="42" s="1"/>
  <c r="D27" i="42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6" i="41"/>
  <c r="O46" i="41"/>
  <c r="M45" i="41"/>
  <c r="L45" i="41"/>
  <c r="K45" i="41"/>
  <c r="J45" i="41"/>
  <c r="I45" i="41"/>
  <c r="H45" i="41"/>
  <c r="G45" i="41"/>
  <c r="F45" i="41"/>
  <c r="E45" i="41"/>
  <c r="D45" i="41"/>
  <c r="N44" i="41"/>
  <c r="O44" i="4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2" i="41" s="1"/>
  <c r="O42" i="41" s="1"/>
  <c r="N41" i="41"/>
  <c r="O41" i="41" s="1"/>
  <c r="M40" i="41"/>
  <c r="L40" i="41"/>
  <c r="K40" i="41"/>
  <c r="J40" i="41"/>
  <c r="I40" i="41"/>
  <c r="H40" i="41"/>
  <c r="G40" i="41"/>
  <c r="G47" i="41" s="1"/>
  <c r="F40" i="41"/>
  <c r="E40" i="41"/>
  <c r="D40" i="4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F47" i="41" s="1"/>
  <c r="E17" i="41"/>
  <c r="D17" i="41"/>
  <c r="N16" i="41"/>
  <c r="O16" i="41" s="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M47" i="41" s="1"/>
  <c r="L5" i="41"/>
  <c r="K5" i="41"/>
  <c r="J5" i="41"/>
  <c r="I5" i="41"/>
  <c r="H5" i="41"/>
  <c r="G5" i="41"/>
  <c r="F5" i="41"/>
  <c r="E5" i="41"/>
  <c r="D5" i="41"/>
  <c r="N44" i="40"/>
  <c r="O44" i="40"/>
  <c r="M43" i="40"/>
  <c r="L43" i="40"/>
  <c r="K43" i="40"/>
  <c r="J43" i="40"/>
  <c r="J45" i="40" s="1"/>
  <c r="I43" i="40"/>
  <c r="H43" i="40"/>
  <c r="G43" i="40"/>
  <c r="F43" i="40"/>
  <c r="E43" i="40"/>
  <c r="D43" i="40"/>
  <c r="N42" i="40"/>
  <c r="O42" i="40"/>
  <c r="N41" i="40"/>
  <c r="O41" i="40" s="1"/>
  <c r="M40" i="40"/>
  <c r="L40" i="40"/>
  <c r="N40" i="40" s="1"/>
  <c r="O40" i="40" s="1"/>
  <c r="K40" i="40"/>
  <c r="J40" i="40"/>
  <c r="I40" i="40"/>
  <c r="H40" i="40"/>
  <c r="G40" i="40"/>
  <c r="F40" i="40"/>
  <c r="E40" i="40"/>
  <c r="D40" i="40"/>
  <c r="N39" i="40"/>
  <c r="O39" i="40" s="1"/>
  <c r="M38" i="40"/>
  <c r="L38" i="40"/>
  <c r="L45" i="40" s="1"/>
  <c r="K38" i="40"/>
  <c r="N38" i="40" s="1"/>
  <c r="O38" i="40" s="1"/>
  <c r="J38" i="40"/>
  <c r="I38" i="40"/>
  <c r="H38" i="40"/>
  <c r="G38" i="40"/>
  <c r="F38" i="40"/>
  <c r="E38" i="40"/>
  <c r="D38" i="40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D45" i="40" s="1"/>
  <c r="N23" i="40"/>
  <c r="O23" i="40" s="1"/>
  <c r="N22" i="40"/>
  <c r="O22" i="40"/>
  <c r="N21" i="40"/>
  <c r="O21" i="40" s="1"/>
  <c r="N20" i="40"/>
  <c r="O20" i="40" s="1"/>
  <c r="N19" i="40"/>
  <c r="O19" i="40" s="1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G45" i="40" s="1"/>
  <c r="F5" i="40"/>
  <c r="F45" i="40" s="1"/>
  <c r="E5" i="40"/>
  <c r="D5" i="40"/>
  <c r="N43" i="39"/>
  <c r="O43" i="39"/>
  <c r="M42" i="39"/>
  <c r="L42" i="39"/>
  <c r="K42" i="39"/>
  <c r="J42" i="39"/>
  <c r="I42" i="39"/>
  <c r="H42" i="39"/>
  <c r="G42" i="39"/>
  <c r="F42" i="39"/>
  <c r="E42" i="39"/>
  <c r="D42" i="39"/>
  <c r="N41" i="39"/>
  <c r="O41" i="39"/>
  <c r="N40" i="39"/>
  <c r="O40" i="39" s="1"/>
  <c r="M39" i="39"/>
  <c r="L39" i="39"/>
  <c r="K39" i="39"/>
  <c r="J39" i="39"/>
  <c r="I39" i="39"/>
  <c r="H39" i="39"/>
  <c r="H44" i="39" s="1"/>
  <c r="G39" i="39"/>
  <c r="N39" i="39" s="1"/>
  <c r="O39" i="39" s="1"/>
  <c r="F39" i="39"/>
  <c r="E39" i="39"/>
  <c r="D39" i="39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N33" i="39"/>
  <c r="O33" i="39" s="1"/>
  <c r="N32" i="39"/>
  <c r="O32" i="39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M13" i="39"/>
  <c r="L13" i="39"/>
  <c r="K13" i="39"/>
  <c r="K44" i="39" s="1"/>
  <c r="J13" i="39"/>
  <c r="I13" i="39"/>
  <c r="H13" i="39"/>
  <c r="G13" i="39"/>
  <c r="G44" i="39" s="1"/>
  <c r="F13" i="39"/>
  <c r="N13" i="39" s="1"/>
  <c r="O13" i="39" s="1"/>
  <c r="E13" i="39"/>
  <c r="D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 s="1"/>
  <c r="N6" i="39"/>
  <c r="O6" i="39"/>
  <c r="M5" i="39"/>
  <c r="M44" i="39" s="1"/>
  <c r="L5" i="39"/>
  <c r="K5" i="39"/>
  <c r="J5" i="39"/>
  <c r="I5" i="39"/>
  <c r="I44" i="39" s="1"/>
  <c r="H5" i="39"/>
  <c r="G5" i="39"/>
  <c r="F5" i="39"/>
  <c r="E5" i="39"/>
  <c r="E44" i="39" s="1"/>
  <c r="D5" i="39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E41" i="38"/>
  <c r="D41" i="38"/>
  <c r="N41" i="38" s="1"/>
  <c r="N40" i="38"/>
  <c r="O40" i="38" s="1"/>
  <c r="N39" i="38"/>
  <c r="O39" i="38"/>
  <c r="M38" i="38"/>
  <c r="L38" i="38"/>
  <c r="K38" i="38"/>
  <c r="J38" i="38"/>
  <c r="I38" i="38"/>
  <c r="H38" i="38"/>
  <c r="G38" i="38"/>
  <c r="F38" i="38"/>
  <c r="E38" i="38"/>
  <c r="D38" i="38"/>
  <c r="N38" i="38" s="1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/>
  <c r="M25" i="38"/>
  <c r="L25" i="38"/>
  <c r="K25" i="38"/>
  <c r="J25" i="38"/>
  <c r="I25" i="38"/>
  <c r="H25" i="38"/>
  <c r="G25" i="38"/>
  <c r="G46" i="38" s="1"/>
  <c r="F25" i="38"/>
  <c r="N25" i="38" s="1"/>
  <c r="O25" i="38" s="1"/>
  <c r="E25" i="38"/>
  <c r="D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K46" i="38" s="1"/>
  <c r="J16" i="38"/>
  <c r="N16" i="38" s="1"/>
  <c r="O16" i="38" s="1"/>
  <c r="I16" i="38"/>
  <c r="H16" i="38"/>
  <c r="H46" i="38" s="1"/>
  <c r="G16" i="38"/>
  <c r="F16" i="38"/>
  <c r="E16" i="38"/>
  <c r="D16" i="38"/>
  <c r="N15" i="38"/>
  <c r="O15" i="38" s="1"/>
  <c r="N14" i="38"/>
  <c r="O14" i="38"/>
  <c r="M13" i="38"/>
  <c r="L13" i="38"/>
  <c r="K13" i="38"/>
  <c r="J13" i="38"/>
  <c r="I13" i="38"/>
  <c r="H13" i="38"/>
  <c r="G13" i="38"/>
  <c r="F13" i="38"/>
  <c r="E13" i="38"/>
  <c r="D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L46" i="38" s="1"/>
  <c r="K5" i="38"/>
  <c r="J5" i="38"/>
  <c r="I5" i="38"/>
  <c r="I46" i="38" s="1"/>
  <c r="H5" i="38"/>
  <c r="G5" i="38"/>
  <c r="F5" i="38"/>
  <c r="E5" i="38"/>
  <c r="D5" i="38"/>
  <c r="N49" i="37"/>
  <c r="O49" i="37" s="1"/>
  <c r="N48" i="37"/>
  <c r="O48" i="37"/>
  <c r="M47" i="37"/>
  <c r="M50" i="37" s="1"/>
  <c r="L47" i="37"/>
  <c r="K47" i="37"/>
  <c r="J47" i="37"/>
  <c r="I47" i="37"/>
  <c r="H47" i="37"/>
  <c r="G47" i="37"/>
  <c r="F47" i="37"/>
  <c r="N47" i="37" s="1"/>
  <c r="O47" i="37" s="1"/>
  <c r="E47" i="37"/>
  <c r="D47" i="37"/>
  <c r="N46" i="37"/>
  <c r="O46" i="37" s="1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M41" i="37"/>
  <c r="L41" i="37"/>
  <c r="K41" i="37"/>
  <c r="J41" i="37"/>
  <c r="I41" i="37"/>
  <c r="H41" i="37"/>
  <c r="G41" i="37"/>
  <c r="F41" i="37"/>
  <c r="E41" i="37"/>
  <c r="D41" i="37"/>
  <c r="N40" i="37"/>
  <c r="O40" i="37"/>
  <c r="N39" i="37"/>
  <c r="O39" i="37" s="1"/>
  <c r="N38" i="37"/>
  <c r="O38" i="37"/>
  <c r="N37" i="37"/>
  <c r="O37" i="37" s="1"/>
  <c r="N36" i="37"/>
  <c r="O36" i="37"/>
  <c r="N35" i="37"/>
  <c r="O35" i="37"/>
  <c r="N34" i="37"/>
  <c r="O34" i="37"/>
  <c r="N33" i="37"/>
  <c r="O33" i="37" s="1"/>
  <c r="N32" i="37"/>
  <c r="O32" i="37"/>
  <c r="N31" i="37"/>
  <c r="O31" i="37" s="1"/>
  <c r="N30" i="37"/>
  <c r="O30" i="37"/>
  <c r="N29" i="37"/>
  <c r="O29" i="37"/>
  <c r="M28" i="37"/>
  <c r="L28" i="37"/>
  <c r="K28" i="37"/>
  <c r="J28" i="37"/>
  <c r="I28" i="37"/>
  <c r="H28" i="37"/>
  <c r="G28" i="37"/>
  <c r="G50" i="37" s="1"/>
  <c r="F28" i="37"/>
  <c r="E28" i="37"/>
  <c r="D28" i="37"/>
  <c r="N27" i="37"/>
  <c r="O27" i="37"/>
  <c r="N26" i="37"/>
  <c r="O26" i="37"/>
  <c r="N25" i="37"/>
  <c r="O25" i="37" s="1"/>
  <c r="N24" i="37"/>
  <c r="O24" i="37"/>
  <c r="N23" i="37"/>
  <c r="O23" i="37" s="1"/>
  <c r="N22" i="37"/>
  <c r="O22" i="37"/>
  <c r="N21" i="37"/>
  <c r="O21" i="37"/>
  <c r="N20" i="37"/>
  <c r="O20" i="37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L5" i="37"/>
  <c r="K5" i="37"/>
  <c r="J5" i="37"/>
  <c r="I5" i="37"/>
  <c r="I50" i="37" s="1"/>
  <c r="H5" i="37"/>
  <c r="H50" i="37" s="1"/>
  <c r="G5" i="37"/>
  <c r="F5" i="37"/>
  <c r="F50" i="37" s="1"/>
  <c r="E5" i="37"/>
  <c r="D5" i="37"/>
  <c r="N42" i="36"/>
  <c r="O42" i="36"/>
  <c r="M41" i="36"/>
  <c r="L41" i="36"/>
  <c r="K41" i="36"/>
  <c r="J41" i="36"/>
  <c r="I41" i="36"/>
  <c r="N41" i="36" s="1"/>
  <c r="O41" i="36" s="1"/>
  <c r="H41" i="36"/>
  <c r="G41" i="36"/>
  <c r="F41" i="36"/>
  <c r="E41" i="36"/>
  <c r="D41" i="36"/>
  <c r="N40" i="36"/>
  <c r="O40" i="36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 s="1"/>
  <c r="M36" i="36"/>
  <c r="L36" i="36"/>
  <c r="K36" i="36"/>
  <c r="N36" i="36" s="1"/>
  <c r="O36" i="36" s="1"/>
  <c r="J36" i="36"/>
  <c r="I36" i="36"/>
  <c r="H36" i="36"/>
  <c r="G36" i="36"/>
  <c r="F36" i="36"/>
  <c r="E36" i="36"/>
  <c r="D36" i="36"/>
  <c r="N35" i="36"/>
  <c r="O35" i="36" s="1"/>
  <c r="N34" i="36"/>
  <c r="O34" i="36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/>
  <c r="N27" i="36"/>
  <c r="O27" i="36" s="1"/>
  <c r="N26" i="36"/>
  <c r="O26" i="36" s="1"/>
  <c r="N25" i="36"/>
  <c r="O25" i="36" s="1"/>
  <c r="M24" i="36"/>
  <c r="L24" i="36"/>
  <c r="K24" i="36"/>
  <c r="J24" i="36"/>
  <c r="I24" i="36"/>
  <c r="H24" i="36"/>
  <c r="G24" i="36"/>
  <c r="N24" i="36" s="1"/>
  <c r="O24" i="36" s="1"/>
  <c r="F24" i="36"/>
  <c r="E24" i="36"/>
  <c r="D24" i="36"/>
  <c r="N23" i="36"/>
  <c r="O23" i="36" s="1"/>
  <c r="N22" i="36"/>
  <c r="O22" i="36"/>
  <c r="N21" i="36"/>
  <c r="O21" i="36" s="1"/>
  <c r="N20" i="36"/>
  <c r="O20" i="36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5" i="36"/>
  <c r="O15" i="36" s="1"/>
  <c r="N14" i="36"/>
  <c r="O14" i="36"/>
  <c r="M13" i="36"/>
  <c r="L13" i="36"/>
  <c r="K13" i="36"/>
  <c r="J13" i="36"/>
  <c r="I13" i="36"/>
  <c r="H13" i="36"/>
  <c r="G13" i="36"/>
  <c r="F13" i="36"/>
  <c r="E13" i="36"/>
  <c r="E43" i="36" s="1"/>
  <c r="D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/>
  <c r="M5" i="36"/>
  <c r="L5" i="36"/>
  <c r="K5" i="36"/>
  <c r="K43" i="36"/>
  <c r="J5" i="36"/>
  <c r="I5" i="36"/>
  <c r="H5" i="36"/>
  <c r="G5" i="36"/>
  <c r="F5" i="36"/>
  <c r="E5" i="36"/>
  <c r="D5" i="36"/>
  <c r="N5" i="36" s="1"/>
  <c r="O5" i="36" s="1"/>
  <c r="N41" i="35"/>
  <c r="O41" i="35" s="1"/>
  <c r="M40" i="35"/>
  <c r="L40" i="35"/>
  <c r="K40" i="35"/>
  <c r="N40" i="35" s="1"/>
  <c r="O40" i="35" s="1"/>
  <c r="J40" i="35"/>
  <c r="I40" i="35"/>
  <c r="H40" i="35"/>
  <c r="G40" i="35"/>
  <c r="F40" i="35"/>
  <c r="E40" i="35"/>
  <c r="D40" i="35"/>
  <c r="N39" i="35"/>
  <c r="O39" i="35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M35" i="35"/>
  <c r="L35" i="35"/>
  <c r="K35" i="35"/>
  <c r="J35" i="35"/>
  <c r="I35" i="35"/>
  <c r="H35" i="35"/>
  <c r="G35" i="35"/>
  <c r="F35" i="35"/>
  <c r="E35" i="35"/>
  <c r="E42" i="35" s="1"/>
  <c r="D35" i="35"/>
  <c r="N35" i="35" s="1"/>
  <c r="O35" i="35" s="1"/>
  <c r="N34" i="35"/>
  <c r="O34" i="35"/>
  <c r="N33" i="35"/>
  <c r="O33" i="35" s="1"/>
  <c r="N32" i="35"/>
  <c r="O32" i="35"/>
  <c r="N31" i="35"/>
  <c r="O31" i="35" s="1"/>
  <c r="N30" i="35"/>
  <c r="O30" i="35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 s="1"/>
  <c r="N20" i="35"/>
  <c r="O20" i="35" s="1"/>
  <c r="N19" i="35"/>
  <c r="O19" i="35" s="1"/>
  <c r="N18" i="35"/>
  <c r="O18" i="35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/>
  <c r="M13" i="35"/>
  <c r="M42" i="35" s="1"/>
  <c r="L13" i="35"/>
  <c r="K13" i="35"/>
  <c r="J13" i="35"/>
  <c r="I13" i="35"/>
  <c r="N13" i="35" s="1"/>
  <c r="O13" i="35" s="1"/>
  <c r="H13" i="35"/>
  <c r="G13" i="35"/>
  <c r="F13" i="35"/>
  <c r="E13" i="35"/>
  <c r="D13" i="35"/>
  <c r="N12" i="35"/>
  <c r="O12" i="35" s="1"/>
  <c r="N11" i="35"/>
  <c r="O11" i="35"/>
  <c r="N10" i="35"/>
  <c r="O10" i="35"/>
  <c r="N9" i="35"/>
  <c r="O9" i="35"/>
  <c r="N8" i="35"/>
  <c r="O8" i="35" s="1"/>
  <c r="N7" i="35"/>
  <c r="O7" i="35"/>
  <c r="N6" i="35"/>
  <c r="O6" i="35" s="1"/>
  <c r="M5" i="35"/>
  <c r="L5" i="35"/>
  <c r="K5" i="35"/>
  <c r="J5" i="35"/>
  <c r="J42" i="35" s="1"/>
  <c r="I5" i="35"/>
  <c r="H5" i="35"/>
  <c r="G5" i="35"/>
  <c r="F5" i="35"/>
  <c r="E5" i="35"/>
  <c r="D5" i="35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D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39" i="34"/>
  <c r="O39" i="34"/>
  <c r="N38" i="34"/>
  <c r="O38" i="34"/>
  <c r="N37" i="34"/>
  <c r="O37" i="34"/>
  <c r="N36" i="34"/>
  <c r="O36" i="34" s="1"/>
  <c r="N35" i="34"/>
  <c r="O35" i="34" s="1"/>
  <c r="N34" i="34"/>
  <c r="O34" i="34"/>
  <c r="N33" i="34"/>
  <c r="O33" i="34"/>
  <c r="N32" i="34"/>
  <c r="O32" i="34"/>
  <c r="N31" i="34"/>
  <c r="O31" i="34"/>
  <c r="N30" i="34"/>
  <c r="O30" i="34"/>
  <c r="N29" i="34"/>
  <c r="O29" i="34" s="1"/>
  <c r="N28" i="34"/>
  <c r="O28" i="34"/>
  <c r="M27" i="34"/>
  <c r="L27" i="34"/>
  <c r="K27" i="34"/>
  <c r="J27" i="34"/>
  <c r="J47" i="34" s="1"/>
  <c r="I27" i="34"/>
  <c r="H27" i="34"/>
  <c r="G27" i="34"/>
  <c r="F27" i="34"/>
  <c r="E27" i="34"/>
  <c r="D27" i="34"/>
  <c r="N26" i="34"/>
  <c r="O26" i="34"/>
  <c r="N25" i="34"/>
  <c r="O25" i="34" s="1"/>
  <c r="N24" i="34"/>
  <c r="O24" i="34"/>
  <c r="N23" i="34"/>
  <c r="O23" i="34"/>
  <c r="N22" i="34"/>
  <c r="O22" i="34" s="1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G16" i="34"/>
  <c r="F16" i="34"/>
  <c r="E16" i="34"/>
  <c r="D16" i="34"/>
  <c r="N15" i="34"/>
  <c r="O15" i="34" s="1"/>
  <c r="N14" i="34"/>
  <c r="O14" i="34"/>
  <c r="M13" i="34"/>
  <c r="L13" i="34"/>
  <c r="K13" i="34"/>
  <c r="K47" i="34" s="1"/>
  <c r="J13" i="34"/>
  <c r="I13" i="34"/>
  <c r="H13" i="34"/>
  <c r="H47" i="34" s="1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/>
  <c r="N9" i="34"/>
  <c r="O9" i="34" s="1"/>
  <c r="N8" i="34"/>
  <c r="O8" i="34" s="1"/>
  <c r="N7" i="34"/>
  <c r="O7" i="34"/>
  <c r="N6" i="34"/>
  <c r="O6" i="34"/>
  <c r="M5" i="34"/>
  <c r="M47" i="34" s="1"/>
  <c r="L5" i="34"/>
  <c r="K5" i="34"/>
  <c r="J5" i="34"/>
  <c r="I5" i="34"/>
  <c r="I47" i="34" s="1"/>
  <c r="H5" i="34"/>
  <c r="G5" i="34"/>
  <c r="F5" i="34"/>
  <c r="F47" i="34" s="1"/>
  <c r="E5" i="34"/>
  <c r="E47" i="34" s="1"/>
  <c r="D5" i="34"/>
  <c r="N5" i="34" s="1"/>
  <c r="O5" i="34" s="1"/>
  <c r="N47" i="33"/>
  <c r="O47" i="33"/>
  <c r="N39" i="33"/>
  <c r="O39" i="33" s="1"/>
  <c r="N28" i="33"/>
  <c r="O28" i="33" s="1"/>
  <c r="N29" i="33"/>
  <c r="O29" i="33"/>
  <c r="N30" i="33"/>
  <c r="O30" i="33"/>
  <c r="N31" i="33"/>
  <c r="O31" i="33"/>
  <c r="N32" i="33"/>
  <c r="O32" i="33"/>
  <c r="N33" i="33"/>
  <c r="O33" i="33"/>
  <c r="N34" i="33"/>
  <c r="O34" i="33" s="1"/>
  <c r="N35" i="33"/>
  <c r="O35" i="33"/>
  <c r="N36" i="33"/>
  <c r="O36" i="33"/>
  <c r="N37" i="33"/>
  <c r="O37" i="33"/>
  <c r="N38" i="33"/>
  <c r="O38" i="33"/>
  <c r="N17" i="33"/>
  <c r="O17" i="33"/>
  <c r="N18" i="33"/>
  <c r="O18" i="33" s="1"/>
  <c r="N19" i="33"/>
  <c r="O19" i="33"/>
  <c r="N20" i="33"/>
  <c r="O20" i="33"/>
  <c r="N21" i="33"/>
  <c r="O21" i="33" s="1"/>
  <c r="N22" i="33"/>
  <c r="O22" i="33"/>
  <c r="N23" i="33"/>
  <c r="O23" i="33" s="1"/>
  <c r="N24" i="33"/>
  <c r="O24" i="33" s="1"/>
  <c r="N25" i="33"/>
  <c r="O25" i="33"/>
  <c r="N26" i="33"/>
  <c r="O26" i="33"/>
  <c r="E27" i="33"/>
  <c r="F27" i="33"/>
  <c r="G27" i="33"/>
  <c r="H27" i="33"/>
  <c r="I27" i="33"/>
  <c r="I48" i="33" s="1"/>
  <c r="J27" i="33"/>
  <c r="J48" i="33" s="1"/>
  <c r="K27" i="33"/>
  <c r="L27" i="33"/>
  <c r="M27" i="33"/>
  <c r="D27" i="33"/>
  <c r="E16" i="33"/>
  <c r="F16" i="33"/>
  <c r="G16" i="33"/>
  <c r="N16" i="33" s="1"/>
  <c r="O16" i="33" s="1"/>
  <c r="H16" i="33"/>
  <c r="I16" i="33"/>
  <c r="J16" i="33"/>
  <c r="K16" i="33"/>
  <c r="L16" i="33"/>
  <c r="M16" i="33"/>
  <c r="D16" i="33"/>
  <c r="E13" i="33"/>
  <c r="N13" i="33" s="1"/>
  <c r="O13" i="33" s="1"/>
  <c r="F13" i="33"/>
  <c r="F48" i="33" s="1"/>
  <c r="G13" i="33"/>
  <c r="H13" i="33"/>
  <c r="I13" i="33"/>
  <c r="J13" i="33"/>
  <c r="K13" i="33"/>
  <c r="L13" i="33"/>
  <c r="M13" i="33"/>
  <c r="D13" i="33"/>
  <c r="E5" i="33"/>
  <c r="F5" i="33"/>
  <c r="G5" i="33"/>
  <c r="H5" i="33"/>
  <c r="H48" i="33" s="1"/>
  <c r="I5" i="33"/>
  <c r="J5" i="33"/>
  <c r="K5" i="33"/>
  <c r="L5" i="33"/>
  <c r="L48" i="33" s="1"/>
  <c r="M5" i="33"/>
  <c r="D5" i="33"/>
  <c r="E45" i="33"/>
  <c r="F45" i="33"/>
  <c r="G45" i="33"/>
  <c r="H45" i="33"/>
  <c r="I45" i="33"/>
  <c r="J45" i="33"/>
  <c r="K45" i="33"/>
  <c r="L45" i="33"/>
  <c r="M45" i="33"/>
  <c r="D45" i="33"/>
  <c r="N46" i="33"/>
  <c r="O46" i="33" s="1"/>
  <c r="N44" i="33"/>
  <c r="O44" i="33" s="1"/>
  <c r="N43" i="33"/>
  <c r="O43" i="33"/>
  <c r="E42" i="33"/>
  <c r="F42" i="33"/>
  <c r="G42" i="33"/>
  <c r="H42" i="33"/>
  <c r="I42" i="33"/>
  <c r="J42" i="33"/>
  <c r="K42" i="33"/>
  <c r="L42" i="33"/>
  <c r="M42" i="33"/>
  <c r="D42" i="33"/>
  <c r="E40" i="33"/>
  <c r="F40" i="33"/>
  <c r="G40" i="33"/>
  <c r="G48" i="33"/>
  <c r="H40" i="33"/>
  <c r="I40" i="33"/>
  <c r="J40" i="33"/>
  <c r="K40" i="33"/>
  <c r="L40" i="33"/>
  <c r="M40" i="33"/>
  <c r="M48" i="33" s="1"/>
  <c r="D40" i="33"/>
  <c r="N41" i="33"/>
  <c r="O41" i="33"/>
  <c r="N14" i="33"/>
  <c r="O14" i="33" s="1"/>
  <c r="N15" i="33"/>
  <c r="O15" i="33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/>
  <c r="N6" i="33"/>
  <c r="O6" i="33" s="1"/>
  <c r="N37" i="35"/>
  <c r="O37" i="35" s="1"/>
  <c r="N16" i="35"/>
  <c r="O16" i="35" s="1"/>
  <c r="D42" i="35"/>
  <c r="K48" i="33"/>
  <c r="M43" i="36"/>
  <c r="F43" i="36"/>
  <c r="N13" i="36"/>
  <c r="O13" i="36" s="1"/>
  <c r="N16" i="36"/>
  <c r="O16" i="36" s="1"/>
  <c r="D43" i="36"/>
  <c r="N5" i="37"/>
  <c r="O5" i="37" s="1"/>
  <c r="J50" i="37"/>
  <c r="E50" i="37"/>
  <c r="N5" i="38"/>
  <c r="O5" i="38" s="1"/>
  <c r="O41" i="38"/>
  <c r="D46" i="38"/>
  <c r="J44" i="39"/>
  <c r="N16" i="39"/>
  <c r="O16" i="39" s="1"/>
  <c r="N36" i="39"/>
  <c r="O36" i="39" s="1"/>
  <c r="D48" i="33"/>
  <c r="N13" i="37"/>
  <c r="O13" i="37"/>
  <c r="G42" i="35"/>
  <c r="N44" i="38"/>
  <c r="O44" i="38" s="1"/>
  <c r="I45" i="40"/>
  <c r="H45" i="40"/>
  <c r="N13" i="40"/>
  <c r="O13" i="40" s="1"/>
  <c r="E45" i="40"/>
  <c r="L47" i="41"/>
  <c r="K47" i="41"/>
  <c r="N45" i="41"/>
  <c r="O45" i="41" s="1"/>
  <c r="H47" i="41"/>
  <c r="E47" i="41"/>
  <c r="I47" i="41"/>
  <c r="L47" i="42"/>
  <c r="M47" i="42"/>
  <c r="G47" i="42"/>
  <c r="O45" i="42"/>
  <c r="K47" i="42"/>
  <c r="J47" i="42"/>
  <c r="N13" i="42"/>
  <c r="O13" i="42" s="1"/>
  <c r="N42" i="42"/>
  <c r="O42" i="42" s="1"/>
  <c r="D47" i="42"/>
  <c r="N5" i="42"/>
  <c r="O5" i="42" s="1"/>
  <c r="K47" i="43"/>
  <c r="N13" i="43"/>
  <c r="O13" i="43" s="1"/>
  <c r="G47" i="43"/>
  <c r="N40" i="43"/>
  <c r="O40" i="43" s="1"/>
  <c r="H47" i="43"/>
  <c r="N42" i="43"/>
  <c r="O42" i="43"/>
  <c r="I47" i="43"/>
  <c r="E45" i="44"/>
  <c r="J45" i="44"/>
  <c r="K45" i="44"/>
  <c r="H45" i="44"/>
  <c r="N42" i="44"/>
  <c r="O42" i="44" s="1"/>
  <c r="F45" i="44"/>
  <c r="D45" i="44"/>
  <c r="L44" i="45"/>
  <c r="N36" i="45"/>
  <c r="O36" i="45" s="1"/>
  <c r="N41" i="45"/>
  <c r="O41" i="45" s="1"/>
  <c r="I44" i="45"/>
  <c r="O17" i="46"/>
  <c r="P17" i="46"/>
  <c r="P13" i="46"/>
  <c r="F45" i="46"/>
  <c r="G45" i="46"/>
  <c r="I45" i="46"/>
  <c r="O44" i="47" l="1"/>
  <c r="P44" i="47" s="1"/>
  <c r="N45" i="40"/>
  <c r="O45" i="40" s="1"/>
  <c r="N48" i="33"/>
  <c r="O48" i="33" s="1"/>
  <c r="K45" i="40"/>
  <c r="N40" i="41"/>
  <c r="O40" i="41" s="1"/>
  <c r="E45" i="46"/>
  <c r="N5" i="41"/>
  <c r="O5" i="41" s="1"/>
  <c r="G47" i="34"/>
  <c r="N16" i="34"/>
  <c r="O16" i="34" s="1"/>
  <c r="K42" i="35"/>
  <c r="N23" i="35"/>
  <c r="O23" i="35" s="1"/>
  <c r="E47" i="42"/>
  <c r="O5" i="46"/>
  <c r="P5" i="46" s="1"/>
  <c r="D45" i="46"/>
  <c r="D47" i="34"/>
  <c r="N5" i="35"/>
  <c r="O5" i="35" s="1"/>
  <c r="J46" i="38"/>
  <c r="L42" i="35"/>
  <c r="N38" i="36"/>
  <c r="O38" i="36" s="1"/>
  <c r="F47" i="42"/>
  <c r="L45" i="46"/>
  <c r="D44" i="45"/>
  <c r="N44" i="45" s="1"/>
  <c r="O44" i="45" s="1"/>
  <c r="N5" i="39"/>
  <c r="O5" i="39" s="1"/>
  <c r="J47" i="43"/>
  <c r="N47" i="43" s="1"/>
  <c r="O47" i="43" s="1"/>
  <c r="N5" i="33"/>
  <c r="O5" i="33" s="1"/>
  <c r="N13" i="38"/>
  <c r="O13" i="38" s="1"/>
  <c r="F44" i="39"/>
  <c r="N40" i="34"/>
  <c r="O40" i="34" s="1"/>
  <c r="N42" i="34"/>
  <c r="O42" i="34" s="1"/>
  <c r="I43" i="36"/>
  <c r="H43" i="36"/>
  <c r="K50" i="37"/>
  <c r="N41" i="37"/>
  <c r="O41" i="37" s="1"/>
  <c r="L44" i="39"/>
  <c r="M45" i="40"/>
  <c r="N28" i="37"/>
  <c r="O28" i="37" s="1"/>
  <c r="N5" i="40"/>
  <c r="O5" i="40" s="1"/>
  <c r="N42" i="33"/>
  <c r="O42" i="33" s="1"/>
  <c r="N27" i="33"/>
  <c r="O27" i="33" s="1"/>
  <c r="N27" i="34"/>
  <c r="O27" i="34" s="1"/>
  <c r="F42" i="35"/>
  <c r="N42" i="35" s="1"/>
  <c r="O42" i="35" s="1"/>
  <c r="L50" i="37"/>
  <c r="N27" i="43"/>
  <c r="O27" i="43" s="1"/>
  <c r="N24" i="40"/>
  <c r="O24" i="40" s="1"/>
  <c r="G43" i="36"/>
  <c r="N43" i="36" s="1"/>
  <c r="O43" i="36" s="1"/>
  <c r="M47" i="43"/>
  <c r="D44" i="39"/>
  <c r="E48" i="33"/>
  <c r="L47" i="34"/>
  <c r="N43" i="37"/>
  <c r="O43" i="37" s="1"/>
  <c r="D50" i="37"/>
  <c r="M46" i="38"/>
  <c r="N13" i="44"/>
  <c r="O13" i="44" s="1"/>
  <c r="N26" i="45"/>
  <c r="O26" i="45" s="1"/>
  <c r="K45" i="46"/>
  <c r="O39" i="46"/>
  <c r="P39" i="46" s="1"/>
  <c r="N5" i="43"/>
  <c r="O5" i="43" s="1"/>
  <c r="N40" i="42"/>
  <c r="O40" i="42" s="1"/>
  <c r="N17" i="41"/>
  <c r="O17" i="41" s="1"/>
  <c r="N40" i="33"/>
  <c r="O40" i="33" s="1"/>
  <c r="N45" i="33"/>
  <c r="O45" i="33" s="1"/>
  <c r="H42" i="35"/>
  <c r="N45" i="43"/>
  <c r="O45" i="43" s="1"/>
  <c r="N5" i="44"/>
  <c r="O5" i="44" s="1"/>
  <c r="H44" i="45"/>
  <c r="H45" i="46"/>
  <c r="I45" i="44"/>
  <c r="N45" i="44" s="1"/>
  <c r="O45" i="44" s="1"/>
  <c r="N45" i="34"/>
  <c r="O45" i="34" s="1"/>
  <c r="N43" i="40"/>
  <c r="O43" i="40" s="1"/>
  <c r="N16" i="40"/>
  <c r="O16" i="40" s="1"/>
  <c r="I42" i="35"/>
  <c r="J43" i="36"/>
  <c r="L43" i="36"/>
  <c r="F46" i="38"/>
  <c r="N42" i="39"/>
  <c r="O42" i="39" s="1"/>
  <c r="J47" i="41"/>
  <c r="N26" i="41"/>
  <c r="O26" i="41" s="1"/>
  <c r="D47" i="41"/>
  <c r="N47" i="41" s="1"/>
  <c r="O47" i="41" s="1"/>
  <c r="N45" i="46"/>
  <c r="E46" i="38"/>
  <c r="N46" i="38" s="1"/>
  <c r="O46" i="38" s="1"/>
  <c r="N50" i="37" l="1"/>
  <c r="O50" i="37" s="1"/>
  <c r="N47" i="34"/>
  <c r="O47" i="34" s="1"/>
  <c r="N47" i="42"/>
  <c r="O47" i="42" s="1"/>
  <c r="O45" i="46"/>
  <c r="P45" i="46" s="1"/>
  <c r="N44" i="39"/>
  <c r="O44" i="39" s="1"/>
</calcChain>
</file>

<file path=xl/sharedStrings.xml><?xml version="1.0" encoding="utf-8"?>
<sst xmlns="http://schemas.openxmlformats.org/spreadsheetml/2006/main" count="926" uniqueCount="135">
  <si>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</si>
  <si>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</si>
  <si>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</si>
  <si>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</si>
  <si>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</si>
  <si>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</si>
  <si>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</si>
  <si>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</si>
  <si>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</si>
  <si>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</si>
  <si>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</si>
  <si>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</si>
  <si>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</si>
  <si>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</si>
  <si>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</si>
  <si>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</si>
  <si>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</si>
  <si>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Other Permits, Fees, and Special Assessments</t>
  </si>
  <si>
    <t>Federal Grant - Public Safety</t>
  </si>
  <si>
    <t>Intergovernmental Revenue</t>
  </si>
  <si>
    <t>Federal Grant - Physical Environment - Sewer / Wastewater</t>
  </si>
  <si>
    <t>State Grant - Physical Environment - Sewer / Wastewater</t>
  </si>
  <si>
    <t>State Grant - Human Services - Other Human Services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</si>
  <si>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</si>
  <si>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</si>
  <si>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</si>
  <si>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</si>
  <si>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</si>
  <si>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</si>
  <si>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</si>
  <si>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</si>
  <si>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</si>
  <si>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</si>
  <si>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</si>
  <si>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</si>
  <si>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</si>
  <si>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</si>
  <si>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</si>
  <si>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</si>
  <si>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</si>
  <si>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</si>
  <si>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</si>
  <si>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</si>
  <si>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</si>
  <si>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Human Services - Animal Control and Shelter Fees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</si>
  <si>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</si>
  <si>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</si>
  <si>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</si>
  <si>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</si>
  <si>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</si>
  <si>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Other Judgments, Fines, and Forfeits</t>
  </si>
  <si>
    <t>Interest and Other Earnings - Interest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</si>
  <si>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</si>
  <si>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</si>
  <si>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</si>
  <si>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</si>
  <si>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</si>
  <si>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</si>
  <si>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</si>
  <si>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</si>
  <si>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</si>
  <si>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</si>
  <si>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Graceville Revenues Reported by Account Code and Fund Type</t>
  </si>
  <si>
    <t>Local Fiscal Year Ended September 30, 2010</t>
  </si>
  <si>
    <t>Public Safety - Fire Protection</t>
  </si>
  <si>
    <t>Transportation (User Fees) - Other Transportation Charges</t>
  </si>
  <si>
    <t>Culture / Recreation - 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</si>
  <si>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</si>
  <si>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</si>
  <si>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</si>
  <si>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</si>
  <si>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</si>
  <si>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Grants from Other Local Units - Culture / Recreation</t>
  </si>
  <si>
    <t>Culture / Recreation - Special Events</t>
  </si>
  <si>
    <t>2012 Municipal Population:</t>
  </si>
  <si>
    <t>Local Fiscal Year Ended September 30, 2008</t>
  </si>
  <si>
    <t>Permits and Franchise Fees</t>
  </si>
  <si>
    <t>Other Permits and Fees</t>
  </si>
  <si>
    <t>State Grant - Public Safety</t>
  </si>
  <si>
    <t>State Grant - Physical Environment - Other Physical Environment</t>
  </si>
  <si>
    <t>Shared Revenue from Other Local Units</t>
  </si>
  <si>
    <t>Impact Fees - Other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</si>
  <si>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</si>
  <si>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</si>
  <si>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</si>
  <si>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</si>
  <si>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</si>
  <si>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</si>
  <si>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</si>
  <si>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</si>
  <si>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</si>
  <si>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Court-Ordered Judgments and Fines - Other Court-Ordered</t>
  </si>
  <si>
    <t>2013 Municipal Population:</t>
  </si>
  <si>
    <t>Local Fiscal Year Ended September 30, 2014</t>
  </si>
  <si>
    <t>2014 Municipal Population:</t>
  </si>
  <si>
    <t>Local Fiscal Year Ended September 30, 2015</t>
  </si>
  <si>
    <t>Federal Grant - Economic Environment</t>
  </si>
  <si>
    <t>2015 Municipal Population:</t>
  </si>
  <si>
    <t>Local Fiscal Year Ended September 30, 2016</t>
  </si>
  <si>
    <t>Franchise Fee - Solid Waste</t>
  </si>
  <si>
    <t>State Grant - Transportation - Other Transportation</t>
  </si>
  <si>
    <t>Grants from Other Local Units - Other</t>
  </si>
  <si>
    <t>2016 Municipal Population:</t>
  </si>
  <si>
    <t>Local Fiscal Year Ended September 30, 2017</t>
  </si>
  <si>
    <t>Physical Environment - Water / Sewer Combination Utility</t>
  </si>
  <si>
    <t>2017 Municipal Population:</t>
  </si>
  <si>
    <t>Local Fiscal Year Ended September 30, 2018</t>
  </si>
  <si>
    <t>Federal Grant - Physical Environment - Water Supply System</t>
  </si>
  <si>
    <t>State Grant - Physical Environment - Water Supply System</t>
  </si>
  <si>
    <t>2018 Municipal Population:</t>
  </si>
  <si>
    <t>Local Fiscal Year Ended September 30, 2019</t>
  </si>
  <si>
    <t>Non-Operating - Extraordinary Items (Gain)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</si>
  <si>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</si>
  <si>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</si>
  <si>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</si>
  <si>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</si>
  <si>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</si>
  <si>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</si>
  <si>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</si>
  <si>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</si>
  <si>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</si>
  <si>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</si>
  <si>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</si>
  <si>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</si>
  <si>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</si>
  <si>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Other General Taxes</t>
  </si>
  <si>
    <t>Other Fees and Special Assessments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</si>
  <si>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</si>
  <si>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</si>
  <si>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</si>
  <si>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</si>
  <si>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Contributions and Donations from Private Sources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</si>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</sst>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118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119</v>
      </c>
      <c r="N4" s="35" t="s">
        <v>8</v>
      </c>
      <c r="O4" s="35" t="s">
        <v>120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>SUM(D6:D12)</f>
        <v>1140064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1140064</v>
      </c>
      <c r="P5" s="33">
        <f>(O5/P$46)</f>
        <v>540.31469194312797</v>
      </c>
      <c r="Q5" s="6"/>
    </row>
    <row r="6" spans="1:134">
      <c r="A6" s="12"/>
      <c r="B6" s="25">
        <v>311</v>
      </c>
      <c r="C6" s="20" t="s">
        <v>1</v>
      </c>
      <c r="D6" s="46">
        <v>353860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353860</v>
      </c>
      <c r="P6" s="47">
        <f>(O6/P$46)</f>
        <v>167.70616113744074</v>
      </c>
      <c r="Q6" s="9"/>
    </row>
    <row r="7" spans="1:134">
      <c r="A7" s="12"/>
      <c r="B7" s="25">
        <v>312.41000000000003</v>
      </c>
      <c r="C7" s="20" t="s">
        <v>122</v>
      </c>
      <c r="D7" s="46">
        <v>143394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143394</v>
      </c>
      <c r="P7" s="47">
        <f>(O7/P$46)</f>
        <v>67.959241706161137</v>
      </c>
      <c r="Q7" s="9"/>
    </row>
    <row r="8" spans="1:134">
      <c r="A8" s="12"/>
      <c r="B8" s="25">
        <v>312.43</v>
      </c>
      <c r="C8" s="20" t="s">
        <v>123</v>
      </c>
      <c r="D8" s="46">
        <v>23070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23070</v>
      </c>
      <c r="P8" s="47">
        <f>(O8/P$46)</f>
        <v>10.933649289099526</v>
      </c>
      <c r="Q8" s="9"/>
    </row>
    <row r="9" spans="1:134">
      <c r="A9" s="12"/>
      <c r="B9" s="25">
        <v>314.10000000000002</v>
      </c>
      <c r="C9" s="20" t="s">
        <v>12</v>
      </c>
      <c r="D9" s="46">
        <v>210233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210233</v>
      </c>
      <c r="P9" s="47">
        <f>(O9/P$46)</f>
        <v>99.636492890995257</v>
      </c>
      <c r="Q9" s="9"/>
    </row>
    <row r="10" spans="1:134">
      <c r="A10" s="12"/>
      <c r="B10" s="25">
        <v>314.8</v>
      </c>
      <c r="C10" s="20" t="s">
        <v>13</v>
      </c>
      <c r="D10" s="46">
        <v>13217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13217</v>
      </c>
      <c r="P10" s="47">
        <f>(O10/P$46)</f>
        <v>6.2639810426540281</v>
      </c>
      <c r="Q10" s="9"/>
    </row>
    <row r="11" spans="1:134">
      <c r="A11" s="12"/>
      <c r="B11" s="25">
        <v>315.10000000000002</v>
      </c>
      <c r="C11" s="20" t="s">
        <v>124</v>
      </c>
      <c r="D11" s="46">
        <v>83389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83389</v>
      </c>
      <c r="P11" s="47">
        <f>(O11/P$46)</f>
        <v>39.52085308056872</v>
      </c>
      <c r="Q11" s="9"/>
    </row>
    <row r="12" spans="1:134">
      <c r="A12" s="12"/>
      <c r="B12" s="25">
        <v>319.89999999999998</v>
      </c>
      <c r="C12" s="20" t="s">
        <v>125</v>
      </c>
      <c r="D12" s="46">
        <v>312901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312901</v>
      </c>
      <c r="P12" s="47">
        <f>(O12/P$46)</f>
        <v>148.29431279620854</v>
      </c>
      <c r="Q12" s="9"/>
    </row>
    <row r="13" spans="1:134" ht="15.75">
      <c r="A13" s="29" t="s">
        <v>15</v>
      </c>
      <c r="B13" s="30"/>
      <c r="C13" s="31"/>
      <c r="D13" s="32">
        <f>SUM(D14:D16)</f>
        <v>144202</v>
      </c>
      <c r="E13" s="32">
        <f>SUM(E14:E16)</f>
        <v>0</v>
      </c>
      <c r="F13" s="32">
        <f>SUM(F14:F16)</f>
        <v>0</v>
      </c>
      <c r="G13" s="32">
        <f>SUM(G14:G16)</f>
        <v>0</v>
      </c>
      <c r="H13" s="32">
        <f>SUM(H14:H16)</f>
        <v>0</v>
      </c>
      <c r="I13" s="32">
        <f>SUM(I14:I16)</f>
        <v>0</v>
      </c>
      <c r="J13" s="32">
        <f>SUM(J14:J16)</f>
        <v>0</v>
      </c>
      <c r="K13" s="32">
        <f>SUM(K14:K16)</f>
        <v>0</v>
      </c>
      <c r="L13" s="32">
        <f>SUM(L14:L16)</f>
        <v>0</v>
      </c>
      <c r="M13" s="32">
        <f>SUM(M14:M16)</f>
        <v>0</v>
      </c>
      <c r="N13" s="32">
        <f>SUM(N14:N16)</f>
        <v>0</v>
      </c>
      <c r="O13" s="44">
        <f>SUM(D13:N13)</f>
        <v>144202</v>
      </c>
      <c r="P13" s="45">
        <f>(O13/P$46)</f>
        <v>68.342180094786727</v>
      </c>
      <c r="Q13" s="10"/>
    </row>
    <row r="14" spans="1:134">
      <c r="A14" s="12"/>
      <c r="B14" s="25">
        <v>323.10000000000002</v>
      </c>
      <c r="C14" s="20" t="s">
        <v>16</v>
      </c>
      <c r="D14" s="46">
        <v>123022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6" si="1">SUM(D14:N14)</f>
        <v>123022</v>
      </c>
      <c r="P14" s="47">
        <f>(O14/P$46)</f>
        <v>58.304265402843605</v>
      </c>
      <c r="Q14" s="9"/>
    </row>
    <row r="15" spans="1:134">
      <c r="A15" s="12"/>
      <c r="B15" s="25">
        <v>323.7</v>
      </c>
      <c r="C15" s="20" t="s">
        <v>99</v>
      </c>
      <c r="D15" s="46">
        <v>10604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10604</v>
      </c>
      <c r="P15" s="47">
        <f>(O15/P$46)</f>
        <v>5.0255924170616115</v>
      </c>
      <c r="Q15" s="9"/>
    </row>
    <row r="16" spans="1:134">
      <c r="A16" s="12"/>
      <c r="B16" s="25">
        <v>329.5</v>
      </c>
      <c r="C16" s="20" t="s">
        <v>126</v>
      </c>
      <c r="D16" s="46">
        <v>10576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10576</v>
      </c>
      <c r="P16" s="47">
        <f>(O16/P$46)</f>
        <v>5.0123222748815168</v>
      </c>
      <c r="Q16" s="9"/>
    </row>
    <row r="17" spans="1:17" ht="15.75">
      <c r="A17" s="29" t="s">
        <v>127</v>
      </c>
      <c r="B17" s="30"/>
      <c r="C17" s="31"/>
      <c r="D17" s="32">
        <f>SUM(D18:D26)</f>
        <v>631956</v>
      </c>
      <c r="E17" s="32">
        <f>SUM(E18:E26)</f>
        <v>0</v>
      </c>
      <c r="F17" s="32">
        <f>SUM(F18:F26)</f>
        <v>0</v>
      </c>
      <c r="G17" s="32">
        <f>SUM(G18:G26)</f>
        <v>0</v>
      </c>
      <c r="H17" s="32">
        <f>SUM(H18:H26)</f>
        <v>0</v>
      </c>
      <c r="I17" s="32">
        <f>SUM(I18:I26)</f>
        <v>496500</v>
      </c>
      <c r="J17" s="32">
        <f>SUM(J18:J26)</f>
        <v>0</v>
      </c>
      <c r="K17" s="32">
        <f>SUM(K18:K26)</f>
        <v>0</v>
      </c>
      <c r="L17" s="32">
        <f>SUM(L18:L26)</f>
        <v>0</v>
      </c>
      <c r="M17" s="32">
        <f>SUM(M18:M26)</f>
        <v>0</v>
      </c>
      <c r="N17" s="32">
        <f>SUM(N18:N26)</f>
        <v>0</v>
      </c>
      <c r="O17" s="44">
        <f>SUM(D17:N17)</f>
        <v>1128456</v>
      </c>
      <c r="P17" s="45">
        <f>(O17/P$46)</f>
        <v>534.81327014218004</v>
      </c>
      <c r="Q17" s="10"/>
    </row>
    <row r="18" spans="1:17">
      <c r="A18" s="12"/>
      <c r="B18" s="25">
        <v>331.1</v>
      </c>
      <c r="C18" s="20" t="s">
        <v>128</v>
      </c>
      <c r="D18" s="46">
        <v>91178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91178</v>
      </c>
      <c r="P18" s="47">
        <f>(O18/P$46)</f>
        <v>43.212322274881515</v>
      </c>
      <c r="Q18" s="9"/>
    </row>
    <row r="19" spans="1:17">
      <c r="A19" s="12"/>
      <c r="B19" s="25">
        <v>334.35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496500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2">SUM(D19:N19)</f>
        <v>496500</v>
      </c>
      <c r="P19" s="47">
        <f>(O19/P$46)</f>
        <v>235.30805687203792</v>
      </c>
      <c r="Q19" s="9"/>
    </row>
    <row r="20" spans="1:17">
      <c r="A20" s="12"/>
      <c r="B20" s="25">
        <v>334.49</v>
      </c>
      <c r="C20" s="20" t="s">
        <v>100</v>
      </c>
      <c r="D20" s="46">
        <v>239204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239204</v>
      </c>
      <c r="P20" s="47">
        <f>(O20/P$46)</f>
        <v>113.36682464454977</v>
      </c>
      <c r="Q20" s="9"/>
    </row>
    <row r="21" spans="1:17">
      <c r="A21" s="12"/>
      <c r="B21" s="25">
        <v>335.125</v>
      </c>
      <c r="C21" s="20" t="s">
        <v>129</v>
      </c>
      <c r="D21" s="46">
        <v>119846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119846</v>
      </c>
      <c r="P21" s="47">
        <f>(O21/P$46)</f>
        <v>56.799052132701419</v>
      </c>
      <c r="Q21" s="9"/>
    </row>
    <row r="22" spans="1:17">
      <c r="A22" s="12"/>
      <c r="B22" s="25">
        <v>335.14</v>
      </c>
      <c r="C22" s="20" t="s">
        <v>86</v>
      </c>
      <c r="D22" s="46">
        <v>969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969</v>
      </c>
      <c r="P22" s="47">
        <f>(O22/P$46)</f>
        <v>0.45924170616113746</v>
      </c>
      <c r="Q22" s="9"/>
    </row>
    <row r="23" spans="1:17">
      <c r="A23" s="12"/>
      <c r="B23" s="25">
        <v>335.15</v>
      </c>
      <c r="C23" s="20" t="s">
        <v>87</v>
      </c>
      <c r="D23" s="46">
        <v>667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667</v>
      </c>
      <c r="P23" s="47">
        <f>(O23/P$46)</f>
        <v>0.31611374407582937</v>
      </c>
      <c r="Q23" s="9"/>
    </row>
    <row r="24" spans="1:17">
      <c r="A24" s="12"/>
      <c r="B24" s="25">
        <v>335.18</v>
      </c>
      <c r="C24" s="20" t="s">
        <v>130</v>
      </c>
      <c r="D24" s="46">
        <v>149851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149851</v>
      </c>
      <c r="P24" s="47">
        <f>(O24/P$46)</f>
        <v>71.019431279620846</v>
      </c>
      <c r="Q24" s="9"/>
    </row>
    <row r="25" spans="1:17">
      <c r="A25" s="12"/>
      <c r="B25" s="25">
        <v>337.2</v>
      </c>
      <c r="C25" s="20" t="s">
        <v>28</v>
      </c>
      <c r="D25" s="46">
        <v>20000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6" si="3">SUM(D25:N25)</f>
        <v>20000</v>
      </c>
      <c r="P25" s="47">
        <f>(O25/P$46)</f>
        <v>9.4786729857819907</v>
      </c>
      <c r="Q25" s="9"/>
    </row>
    <row r="26" spans="1:17">
      <c r="A26" s="12"/>
      <c r="B26" s="25">
        <v>337.7</v>
      </c>
      <c r="C26" s="20" t="s">
        <v>72</v>
      </c>
      <c r="D26" s="46">
        <v>10241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10241</v>
      </c>
      <c r="P26" s="47">
        <f>(O26/P$46)</f>
        <v>4.8535545023696685</v>
      </c>
      <c r="Q26" s="9"/>
    </row>
    <row r="27" spans="1:17" ht="15.75">
      <c r="A27" s="29" t="s">
        <v>33</v>
      </c>
      <c r="B27" s="30"/>
      <c r="C27" s="31"/>
      <c r="D27" s="32">
        <f>SUM(D28:D36)</f>
        <v>326873</v>
      </c>
      <c r="E27" s="32">
        <f>SUM(E28:E36)</f>
        <v>0</v>
      </c>
      <c r="F27" s="32">
        <f>SUM(F28:F36)</f>
        <v>0</v>
      </c>
      <c r="G27" s="32">
        <f>SUM(G28:G36)</f>
        <v>0</v>
      </c>
      <c r="H27" s="32">
        <f>SUM(H28:H36)</f>
        <v>0</v>
      </c>
      <c r="I27" s="32">
        <f>SUM(I28:I36)</f>
        <v>1386912</v>
      </c>
      <c r="J27" s="32">
        <f>SUM(J28:J36)</f>
        <v>0</v>
      </c>
      <c r="K27" s="32">
        <f>SUM(K28:K36)</f>
        <v>0</v>
      </c>
      <c r="L27" s="32">
        <f>SUM(L28:L36)</f>
        <v>0</v>
      </c>
      <c r="M27" s="32">
        <f>SUM(M28:M36)</f>
        <v>0</v>
      </c>
      <c r="N27" s="32">
        <f>SUM(N28:N36)</f>
        <v>0</v>
      </c>
      <c r="O27" s="32">
        <f>SUM(D27:N27)</f>
        <v>1713785</v>
      </c>
      <c r="P27" s="45">
        <f>(O27/P$46)</f>
        <v>812.22037914691941</v>
      </c>
      <c r="Q27" s="10"/>
    </row>
    <row r="28" spans="1:17">
      <c r="A28" s="12"/>
      <c r="B28" s="25">
        <v>341.9</v>
      </c>
      <c r="C28" s="20" t="s">
        <v>89</v>
      </c>
      <c r="D28" s="46">
        <v>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4">SUM(D28:N28)</f>
        <v>15</v>
      </c>
      <c r="P28" s="47">
        <f>(O28/P$46)</f>
        <v>7.1090047393364926E-3</v>
      </c>
      <c r="Q28" s="9"/>
    </row>
    <row r="29" spans="1:17">
      <c r="A29" s="12"/>
      <c r="B29" s="25">
        <v>342.1</v>
      </c>
      <c r="C29" s="20" t="s">
        <v>37</v>
      </c>
      <c r="D29" s="46">
        <v>21983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21983</v>
      </c>
      <c r="P29" s="47">
        <f>(O29/P$46)</f>
        <v>10.418483412322274</v>
      </c>
      <c r="Q29" s="9"/>
    </row>
    <row r="30" spans="1:17">
      <c r="A30" s="12"/>
      <c r="B30" s="25">
        <v>342.2</v>
      </c>
      <c r="C30" s="20" t="s">
        <v>64</v>
      </c>
      <c r="D30" s="46">
        <v>25928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25928</v>
      </c>
      <c r="P30" s="47">
        <f>(O30/P$46)</f>
        <v>12.288151658767772</v>
      </c>
      <c r="Q30" s="9"/>
    </row>
    <row r="31" spans="1:17">
      <c r="A31" s="12"/>
      <c r="B31" s="25">
        <v>343.4</v>
      </c>
      <c r="C31" s="20" t="s">
        <v>40</v>
      </c>
      <c r="D31" s="46">
        <v>232399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232399</v>
      </c>
      <c r="P31" s="47">
        <f>(O31/P$46)</f>
        <v>110.14170616113744</v>
      </c>
      <c r="Q31" s="9"/>
    </row>
    <row r="32" spans="1:17">
      <c r="A32" s="12"/>
      <c r="B32" s="25">
        <v>343.6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1386912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1386912</v>
      </c>
      <c r="P32" s="47">
        <f>(O32/P$46)</f>
        <v>657.30426540284361</v>
      </c>
      <c r="Q32" s="9"/>
    </row>
    <row r="33" spans="1:120">
      <c r="A33" s="12"/>
      <c r="B33" s="25">
        <v>343.8</v>
      </c>
      <c r="C33" s="20" t="s">
        <v>42</v>
      </c>
      <c r="D33" s="46">
        <v>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4000</v>
      </c>
      <c r="P33" s="47">
        <f>(O33/P$46)</f>
        <v>1.8957345971563981</v>
      </c>
      <c r="Q33" s="9"/>
    </row>
    <row r="34" spans="1:120">
      <c r="A34" s="12"/>
      <c r="B34" s="25">
        <v>344.9</v>
      </c>
      <c r="C34" s="20" t="s">
        <v>90</v>
      </c>
      <c r="D34" s="46">
        <v>9930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9930</v>
      </c>
      <c r="P34" s="47">
        <f>(O34/P$46)</f>
        <v>4.7061611374407581</v>
      </c>
      <c r="Q34" s="9"/>
    </row>
    <row r="35" spans="1:120">
      <c r="A35" s="12"/>
      <c r="B35" s="25">
        <v>347.4</v>
      </c>
      <c r="C35" s="20" t="s">
        <v>73</v>
      </c>
      <c r="D35" s="46">
        <v>25749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25749</v>
      </c>
      <c r="P35" s="47">
        <f>(O35/P$46)</f>
        <v>12.203317535545024</v>
      </c>
      <c r="Q35" s="9"/>
    </row>
    <row r="36" spans="1:120">
      <c r="A36" s="12"/>
      <c r="B36" s="25">
        <v>347.5</v>
      </c>
      <c r="C36" s="20" t="s">
        <v>46</v>
      </c>
      <c r="D36" s="46">
        <v>6869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6869</v>
      </c>
      <c r="P36" s="47">
        <f>(O36/P$46)</f>
        <v>3.2554502369668246</v>
      </c>
      <c r="Q36" s="9"/>
    </row>
    <row r="37" spans="1:120" ht="15.75">
      <c r="A37" s="29" t="s">
        <v>34</v>
      </c>
      <c r="B37" s="30"/>
      <c r="C37" s="31"/>
      <c r="D37" s="32">
        <f>SUM(D38:D38)</f>
        <v>3188</v>
      </c>
      <c r="E37" s="32">
        <f>SUM(E38:E38)</f>
        <v>0</v>
      </c>
      <c r="F37" s="32">
        <f>SUM(F38:F38)</f>
        <v>0</v>
      </c>
      <c r="G37" s="32">
        <f>SUM(G38:G38)</f>
        <v>0</v>
      </c>
      <c r="H37" s="32">
        <f>SUM(H38:H38)</f>
        <v>0</v>
      </c>
      <c r="I37" s="32">
        <f>SUM(I38:I38)</f>
        <v>0</v>
      </c>
      <c r="J37" s="32">
        <f>SUM(J38:J38)</f>
        <v>0</v>
      </c>
      <c r="K37" s="32">
        <f>SUM(K38:K38)</f>
        <v>0</v>
      </c>
      <c r="L37" s="32">
        <f>SUM(L38:L38)</f>
        <v>0</v>
      </c>
      <c r="M37" s="32">
        <f>SUM(M38:M38)</f>
        <v>0</v>
      </c>
      <c r="N37" s="32">
        <f>SUM(N38:N38)</f>
        <v>0</v>
      </c>
      <c r="O37" s="32">
        <f>SUM(D37:N37)</f>
        <v>3188</v>
      </c>
      <c r="P37" s="45">
        <f>(O37/P$46)</f>
        <v>1.5109004739336493</v>
      </c>
      <c r="Q37" s="10"/>
    </row>
    <row r="38" spans="1:120">
      <c r="A38" s="13"/>
      <c r="B38" s="39">
        <v>359</v>
      </c>
      <c r="C38" s="21" t="s">
        <v>50</v>
      </c>
      <c r="D38" s="46">
        <v>3188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5">SUM(D38:N38)</f>
        <v>3188</v>
      </c>
      <c r="P38" s="47">
        <f>(O38/P$46)</f>
        <v>1.5109004739336493</v>
      </c>
      <c r="Q38" s="9"/>
    </row>
    <row r="39" spans="1:120" ht="15.75">
      <c r="A39" s="29" t="s">
        <v>2</v>
      </c>
      <c r="B39" s="30"/>
      <c r="C39" s="31"/>
      <c r="D39" s="32">
        <f>SUM(D40:D41)</f>
        <v>69352</v>
      </c>
      <c r="E39" s="32">
        <f>SUM(E40:E41)</f>
        <v>1</v>
      </c>
      <c r="F39" s="32">
        <f>SUM(F40:F41)</f>
        <v>0</v>
      </c>
      <c r="G39" s="32">
        <f>SUM(G40:G41)</f>
        <v>0</v>
      </c>
      <c r="H39" s="32">
        <f>SUM(H40:H41)</f>
        <v>0</v>
      </c>
      <c r="I39" s="32">
        <f>SUM(I40:I41)</f>
        <v>22788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92141</v>
      </c>
      <c r="P39" s="45">
        <f>(O39/P$46)</f>
        <v>43.668720379146919</v>
      </c>
      <c r="Q39" s="10"/>
    </row>
    <row r="40" spans="1:120">
      <c r="A40" s="12"/>
      <c r="B40" s="25">
        <v>361.1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44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44</v>
      </c>
      <c r="P40" s="47">
        <f>(O40/P$46)</f>
        <v>2.0853080568720379E-2</v>
      </c>
      <c r="Q40" s="9"/>
    </row>
    <row r="41" spans="1:120">
      <c r="A41" s="12"/>
      <c r="B41" s="25">
        <v>369.9</v>
      </c>
      <c r="C41" s="20" t="s">
        <v>52</v>
      </c>
      <c r="D41" s="46">
        <v>69352</v>
      </c>
      <c r="E41" s="46">
        <v>1</v>
      </c>
      <c r="F41" s="46">
        <v>0</v>
      </c>
      <c r="G41" s="46">
        <v>0</v>
      </c>
      <c r="H41" s="46">
        <v>0</v>
      </c>
      <c r="I41" s="46">
        <v>22744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6">SUM(D41:N41)</f>
        <v>92097</v>
      </c>
      <c r="P41" s="47">
        <f>(O41/P$46)</f>
        <v>43.647867298578198</v>
      </c>
      <c r="Q41" s="9"/>
    </row>
    <row r="42" spans="1:120" ht="15.75">
      <c r="A42" s="29" t="s">
        <v>35</v>
      </c>
      <c r="B42" s="30"/>
      <c r="C42" s="31"/>
      <c r="D42" s="32">
        <f>SUM(D43:D43)</f>
        <v>305000</v>
      </c>
      <c r="E42" s="32">
        <f>SUM(E43:E43)</f>
        <v>0</v>
      </c>
      <c r="F42" s="32">
        <f>SUM(F43:F43)</f>
        <v>0</v>
      </c>
      <c r="G42" s="32">
        <f>SUM(G43:G43)</f>
        <v>0</v>
      </c>
      <c r="H42" s="32">
        <f>SUM(H43:H43)</f>
        <v>0</v>
      </c>
      <c r="I42" s="32">
        <f>SUM(I43:I43)</f>
        <v>95358</v>
      </c>
      <c r="J42" s="32">
        <f>SUM(J43:J43)</f>
        <v>0</v>
      </c>
      <c r="K42" s="32">
        <f>SUM(K43:K43)</f>
        <v>0</v>
      </c>
      <c r="L42" s="32">
        <f>SUM(L43:L43)</f>
        <v>0</v>
      </c>
      <c r="M42" s="32">
        <f>SUM(M43:M43)</f>
        <v>0</v>
      </c>
      <c r="N42" s="32">
        <f>SUM(N43:N43)</f>
        <v>0</v>
      </c>
      <c r="O42" s="32">
        <f t="shared" si="6"/>
        <v>400358</v>
      </c>
      <c r="P42" s="45">
        <f>(O42/P$46)</f>
        <v>189.74312796208531</v>
      </c>
      <c r="Q42" s="9"/>
    </row>
    <row r="43" spans="1:120" ht="15.75" thickBot="1">
      <c r="A43" s="12"/>
      <c r="B43" s="25">
        <v>381</v>
      </c>
      <c r="C43" s="20" t="s">
        <v>53</v>
      </c>
      <c r="D43" s="46">
        <v>305000</v>
      </c>
      <c r="E43" s="46">
        <v>0</v>
      </c>
      <c r="F43" s="46">
        <v>0</v>
      </c>
      <c r="G43" s="46">
        <v>0</v>
      </c>
      <c r="H43" s="46">
        <v>0</v>
      </c>
      <c r="I43" s="46">
        <v>95358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400358</v>
      </c>
      <c r="P43" s="47">
        <f>(O43/P$46)</f>
        <v>189.74312796208531</v>
      </c>
      <c r="Q43" s="9"/>
    </row>
    <row r="44" spans="1:120" ht="16.5" thickBot="1">
      <c r="A44" s="14" t="s">
        <v>48</v>
      </c>
      <c r="B44" s="23"/>
      <c r="C44" s="22"/>
      <c r="D44" s="15">
        <f>SUM(D5,D13,D17,D27,D37,D39,D42)</f>
        <v>2620635</v>
      </c>
      <c r="E44" s="15">
        <f>SUM(E5,E13,E17,E27,E37,E39,E42)</f>
        <v>1</v>
      </c>
      <c r="F44" s="15">
        <f>SUM(F5,F13,F17,F27,F37,F39,F42)</f>
        <v>0</v>
      </c>
      <c r="G44" s="15">
        <f>SUM(G5,G13,G17,G27,G37,G39,G42)</f>
        <v>0</v>
      </c>
      <c r="H44" s="15">
        <f>SUM(H5,H13,H17,H27,H37,H39,H42)</f>
        <v>0</v>
      </c>
      <c r="I44" s="15">
        <f>SUM(I5,I13,I17,I27,I37,I39,I42)</f>
        <v>2001558</v>
      </c>
      <c r="J44" s="15">
        <f>SUM(J5,J13,J17,J27,J37,J39,J42)</f>
        <v>0</v>
      </c>
      <c r="K44" s="15">
        <f>SUM(K5,K13,K17,K27,K37,K39,K42)</f>
        <v>0</v>
      </c>
      <c r="L44" s="15">
        <f>SUM(L5,L13,L17,L27,L37,L39,L42)</f>
        <v>0</v>
      </c>
      <c r="M44" s="15">
        <f>SUM(M5,M13,M17,M27,M37,M39,M42)</f>
        <v>0</v>
      </c>
      <c r="N44" s="15">
        <f>SUM(N5,N13,N17,N27,N37,N39,N42)</f>
        <v>0</v>
      </c>
      <c r="O44" s="15">
        <f>SUM(D44:N44)</f>
        <v>4622194</v>
      </c>
      <c r="P44" s="38">
        <f>(O44/P$46)</f>
        <v>2190.6132701421802</v>
      </c>
      <c r="Q44" s="6"/>
      <c r="R44" s="2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</row>
    <row r="45" spans="1:120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9"/>
    </row>
    <row r="46" spans="1:120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51" t="s">
        <v>134</v>
      </c>
      <c r="N46" s="51"/>
      <c r="O46" s="51"/>
      <c r="P46" s="43">
        <v>2110</v>
      </c>
    </row>
    <row r="47" spans="1:120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  <row r="48" spans="1:120" ht="15.75" customHeight="1" thickBot="1">
      <c r="A48" s="55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</row>
  </sheetData>
  <mergeCells count="10">
    <mergeCell ref="M46:O46"/>
    <mergeCell ref="A47:P47"/>
    <mergeCell ref="A48:P4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842535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842535</v>
      </c>
      <c r="O5" s="33">
        <f t="shared" ref="O5:O46" si="1">(N5/O$48)</f>
        <v>379.17866786678667</v>
      </c>
      <c r="P5" s="6"/>
    </row>
    <row r="6" spans="1:133">
      <c r="A6" s="12"/>
      <c r="B6" s="25">
        <v>311</v>
      </c>
      <c r="C6" s="20" t="s">
        <v>1</v>
      </c>
      <c r="D6" s="46">
        <v>262386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262386</v>
      </c>
      <c r="O6" s="47">
        <f t="shared" si="1"/>
        <v>118.08550855085508</v>
      </c>
      <c r="P6" s="9"/>
    </row>
    <row r="7" spans="1:133">
      <c r="A7" s="12"/>
      <c r="B7" s="25">
        <v>312.10000000000002</v>
      </c>
      <c r="C7" s="20" t="s">
        <v>9</v>
      </c>
      <c r="D7" s="46">
        <v>123726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123726</v>
      </c>
      <c r="O7" s="47">
        <f t="shared" si="1"/>
        <v>55.682268226822686</v>
      </c>
      <c r="P7" s="9"/>
    </row>
    <row r="8" spans="1:133">
      <c r="A8" s="12"/>
      <c r="B8" s="25">
        <v>312.3</v>
      </c>
      <c r="C8" s="20" t="s">
        <v>10</v>
      </c>
      <c r="D8" s="46">
        <v>22388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22388</v>
      </c>
      <c r="O8" s="47">
        <f t="shared" si="1"/>
        <v>10.075607560756076</v>
      </c>
      <c r="P8" s="9"/>
    </row>
    <row r="9" spans="1:133">
      <c r="A9" s="12"/>
      <c r="B9" s="25">
        <v>312.60000000000002</v>
      </c>
      <c r="C9" s="20" t="s">
        <v>11</v>
      </c>
      <c r="D9" s="46">
        <v>186616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186616</v>
      </c>
      <c r="O9" s="47">
        <f t="shared" si="1"/>
        <v>83.985598559855987</v>
      </c>
      <c r="P9" s="9"/>
    </row>
    <row r="10" spans="1:133">
      <c r="A10" s="12"/>
      <c r="B10" s="25">
        <v>314.10000000000002</v>
      </c>
      <c r="C10" s="20" t="s">
        <v>12</v>
      </c>
      <c r="D10" s="46">
        <v>149338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149338</v>
      </c>
      <c r="O10" s="47">
        <f t="shared" si="1"/>
        <v>67.208820882088204</v>
      </c>
      <c r="P10" s="9"/>
    </row>
    <row r="11" spans="1:133">
      <c r="A11" s="12"/>
      <c r="B11" s="25">
        <v>314.8</v>
      </c>
      <c r="C11" s="20" t="s">
        <v>13</v>
      </c>
      <c r="D11" s="46">
        <v>5020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5020</v>
      </c>
      <c r="O11" s="47">
        <f t="shared" si="1"/>
        <v>2.2592259225922593</v>
      </c>
      <c r="P11" s="9"/>
    </row>
    <row r="12" spans="1:133">
      <c r="A12" s="12"/>
      <c r="B12" s="25">
        <v>315</v>
      </c>
      <c r="C12" s="20" t="s">
        <v>84</v>
      </c>
      <c r="D12" s="46">
        <v>93061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93061</v>
      </c>
      <c r="O12" s="47">
        <f t="shared" si="1"/>
        <v>41.881638163816383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96451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96451</v>
      </c>
      <c r="O13" s="45">
        <f t="shared" si="1"/>
        <v>43.407290729072905</v>
      </c>
      <c r="P13" s="10"/>
    </row>
    <row r="14" spans="1:133">
      <c r="A14" s="12"/>
      <c r="B14" s="25">
        <v>323.10000000000002</v>
      </c>
      <c r="C14" s="20" t="s">
        <v>16</v>
      </c>
      <c r="D14" s="46">
        <v>86886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86886</v>
      </c>
      <c r="O14" s="47">
        <f t="shared" si="1"/>
        <v>39.102610261026101</v>
      </c>
      <c r="P14" s="9"/>
    </row>
    <row r="15" spans="1:133">
      <c r="A15" s="12"/>
      <c r="B15" s="25">
        <v>329</v>
      </c>
      <c r="C15" s="20" t="s">
        <v>17</v>
      </c>
      <c r="D15" s="46">
        <v>9565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9565</v>
      </c>
      <c r="O15" s="47">
        <f t="shared" si="1"/>
        <v>4.3046804680468043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SUM(D17:D24)</f>
        <v>254323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514466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768789</v>
      </c>
      <c r="O16" s="45">
        <f t="shared" si="1"/>
        <v>345.9896489648965</v>
      </c>
      <c r="P16" s="10"/>
    </row>
    <row r="17" spans="1:16">
      <c r="A17" s="12"/>
      <c r="B17" s="25">
        <v>331.2</v>
      </c>
      <c r="C17" s="20" t="s">
        <v>18</v>
      </c>
      <c r="D17" s="46">
        <v>38000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38000</v>
      </c>
      <c r="O17" s="47">
        <f t="shared" si="1"/>
        <v>17.101710171017103</v>
      </c>
      <c r="P17" s="9"/>
    </row>
    <row r="18" spans="1:16">
      <c r="A18" s="12"/>
      <c r="B18" s="25">
        <v>331.35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514466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514466</v>
      </c>
      <c r="O18" s="47">
        <f t="shared" si="1"/>
        <v>231.53285328532854</v>
      </c>
      <c r="P18" s="9"/>
    </row>
    <row r="19" spans="1:16">
      <c r="A19" s="12"/>
      <c r="B19" s="25">
        <v>335.12</v>
      </c>
      <c r="C19" s="20" t="s">
        <v>85</v>
      </c>
      <c r="D19" s="46">
        <v>91815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91815</v>
      </c>
      <c r="O19" s="47">
        <f t="shared" si="1"/>
        <v>41.320882088208819</v>
      </c>
      <c r="P19" s="9"/>
    </row>
    <row r="20" spans="1:16">
      <c r="A20" s="12"/>
      <c r="B20" s="25">
        <v>335.14</v>
      </c>
      <c r="C20" s="20" t="s">
        <v>86</v>
      </c>
      <c r="D20" s="46">
        <v>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499</v>
      </c>
      <c r="O20" s="47">
        <f t="shared" si="1"/>
        <v>0.22457245724572458</v>
      </c>
      <c r="P20" s="9"/>
    </row>
    <row r="21" spans="1:16">
      <c r="A21" s="12"/>
      <c r="B21" s="25">
        <v>335.15</v>
      </c>
      <c r="C21" s="20" t="s">
        <v>87</v>
      </c>
      <c r="D21" s="46">
        <v>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</v>
      </c>
      <c r="O21" s="47">
        <f t="shared" si="1"/>
        <v>1.2601260126012601E-2</v>
      </c>
      <c r="P21" s="9"/>
    </row>
    <row r="22" spans="1:16">
      <c r="A22" s="12"/>
      <c r="B22" s="25">
        <v>335.18</v>
      </c>
      <c r="C22" s="20" t="s">
        <v>88</v>
      </c>
      <c r="D22" s="46">
        <v>101480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101480</v>
      </c>
      <c r="O22" s="47">
        <f t="shared" si="1"/>
        <v>45.670567056705671</v>
      </c>
      <c r="P22" s="9"/>
    </row>
    <row r="23" spans="1:16">
      <c r="A23" s="12"/>
      <c r="B23" s="25">
        <v>337.2</v>
      </c>
      <c r="C23" s="20" t="s">
        <v>28</v>
      </c>
      <c r="D23" s="46">
        <v>12500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12500</v>
      </c>
      <c r="O23" s="47">
        <f t="shared" si="1"/>
        <v>5.625562556255626</v>
      </c>
      <c r="P23" s="9"/>
    </row>
    <row r="24" spans="1:16">
      <c r="A24" s="12"/>
      <c r="B24" s="25">
        <v>337.7</v>
      </c>
      <c r="C24" s="20" t="s">
        <v>72</v>
      </c>
      <c r="D24" s="46">
        <v>10001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10001</v>
      </c>
      <c r="O24" s="47">
        <f t="shared" si="1"/>
        <v>4.5009000900090008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SUM(D26:D37)</f>
        <v>268580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1275097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1543677</v>
      </c>
      <c r="O25" s="45">
        <f t="shared" si="1"/>
        <v>694.72412241224117</v>
      </c>
      <c r="P25" s="10"/>
    </row>
    <row r="26" spans="1:16">
      <c r="A26" s="12"/>
      <c r="B26" s="25">
        <v>341.9</v>
      </c>
      <c r="C26" s="20" t="s">
        <v>89</v>
      </c>
      <c r="D26" s="46">
        <v>180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7" si="7">SUM(D26:M26)</f>
        <v>180</v>
      </c>
      <c r="O26" s="47">
        <f t="shared" si="1"/>
        <v>8.1008100810081002E-2</v>
      </c>
      <c r="P26" s="9"/>
    </row>
    <row r="27" spans="1:16">
      <c r="A27" s="12"/>
      <c r="B27" s="25">
        <v>342.1</v>
      </c>
      <c r="C27" s="20" t="s">
        <v>37</v>
      </c>
      <c r="D27" s="46">
        <v>23162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23162</v>
      </c>
      <c r="O27" s="47">
        <f t="shared" si="1"/>
        <v>10.423942394239424</v>
      </c>
      <c r="P27" s="9"/>
    </row>
    <row r="28" spans="1:16">
      <c r="A28" s="12"/>
      <c r="B28" s="25">
        <v>342.2</v>
      </c>
      <c r="C28" s="20" t="s">
        <v>64</v>
      </c>
      <c r="D28" s="46">
        <v>19745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19745</v>
      </c>
      <c r="O28" s="47">
        <f t="shared" si="1"/>
        <v>8.8861386138613856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536527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536527</v>
      </c>
      <c r="O29" s="47">
        <f t="shared" si="1"/>
        <v>241.46129612961298</v>
      </c>
      <c r="P29" s="9"/>
    </row>
    <row r="30" spans="1:16">
      <c r="A30" s="12"/>
      <c r="B30" s="25">
        <v>343.4</v>
      </c>
      <c r="C30" s="20" t="s">
        <v>40</v>
      </c>
      <c r="D30" s="46">
        <v>196248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196248</v>
      </c>
      <c r="O30" s="47">
        <f t="shared" si="1"/>
        <v>88.32043204320432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738570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738570</v>
      </c>
      <c r="O31" s="47">
        <f t="shared" si="1"/>
        <v>332.38973897389741</v>
      </c>
      <c r="P31" s="9"/>
    </row>
    <row r="32" spans="1:16">
      <c r="A32" s="12"/>
      <c r="B32" s="25">
        <v>343.8</v>
      </c>
      <c r="C32" s="20" t="s">
        <v>42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1000</v>
      </c>
      <c r="O32" s="47">
        <f t="shared" si="1"/>
        <v>0.45004500450045004</v>
      </c>
      <c r="P32" s="9"/>
    </row>
    <row r="33" spans="1:119">
      <c r="A33" s="12"/>
      <c r="B33" s="25">
        <v>344.9</v>
      </c>
      <c r="C33" s="20" t="s">
        <v>90</v>
      </c>
      <c r="D33" s="46">
        <v>11777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11777</v>
      </c>
      <c r="O33" s="47">
        <f t="shared" si="1"/>
        <v>5.3001800180018002</v>
      </c>
      <c r="P33" s="9"/>
    </row>
    <row r="34" spans="1:119">
      <c r="A34" s="12"/>
      <c r="B34" s="25">
        <v>346.4</v>
      </c>
      <c r="C34" s="20" t="s">
        <v>44</v>
      </c>
      <c r="D34" s="46">
        <v>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57</v>
      </c>
      <c r="O34" s="47">
        <f t="shared" si="1"/>
        <v>2.5652565256525654E-2</v>
      </c>
      <c r="P34" s="9"/>
    </row>
    <row r="35" spans="1:119">
      <c r="A35" s="12"/>
      <c r="B35" s="25">
        <v>347.2</v>
      </c>
      <c r="C35" s="20" t="s">
        <v>45</v>
      </c>
      <c r="D35" s="46">
        <v>7460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7460</v>
      </c>
      <c r="O35" s="47">
        <f t="shared" si="1"/>
        <v>3.3573357335733571</v>
      </c>
      <c r="P35" s="9"/>
    </row>
    <row r="36" spans="1:119">
      <c r="A36" s="12"/>
      <c r="B36" s="25">
        <v>347.4</v>
      </c>
      <c r="C36" s="20" t="s">
        <v>73</v>
      </c>
      <c r="D36" s="46">
        <v>4374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4374</v>
      </c>
      <c r="O36" s="47">
        <f t="shared" si="1"/>
        <v>1.9684968496849684</v>
      </c>
      <c r="P36" s="9"/>
    </row>
    <row r="37" spans="1:119">
      <c r="A37" s="12"/>
      <c r="B37" s="25">
        <v>347.5</v>
      </c>
      <c r="C37" s="20" t="s">
        <v>46</v>
      </c>
      <c r="D37" s="46">
        <v>4577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4577</v>
      </c>
      <c r="O37" s="47">
        <f t="shared" si="1"/>
        <v>2.0598559855985599</v>
      </c>
      <c r="P37" s="9"/>
    </row>
    <row r="38" spans="1:119" ht="15.75">
      <c r="A38" s="29" t="s">
        <v>34</v>
      </c>
      <c r="B38" s="30"/>
      <c r="C38" s="31"/>
      <c r="D38" s="32">
        <f t="shared" ref="D38:M38" si="8">SUM(D39:D40)</f>
        <v>3072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6" si="9">SUM(D38:M38)</f>
        <v>3072</v>
      </c>
      <c r="O38" s="45">
        <f t="shared" si="1"/>
        <v>1.3825382538253825</v>
      </c>
      <c r="P38" s="10"/>
    </row>
    <row r="39" spans="1:119">
      <c r="A39" s="13"/>
      <c r="B39" s="39">
        <v>351.9</v>
      </c>
      <c r="C39" s="21" t="s">
        <v>91</v>
      </c>
      <c r="D39" s="46">
        <v>553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553</v>
      </c>
      <c r="O39" s="47">
        <f t="shared" si="1"/>
        <v>0.24887488748874886</v>
      </c>
      <c r="P39" s="9"/>
    </row>
    <row r="40" spans="1:119">
      <c r="A40" s="13"/>
      <c r="B40" s="39">
        <v>359</v>
      </c>
      <c r="C40" s="21" t="s">
        <v>50</v>
      </c>
      <c r="D40" s="46">
        <v>2519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2519</v>
      </c>
      <c r="O40" s="47">
        <f t="shared" si="1"/>
        <v>1.1336633663366336</v>
      </c>
      <c r="P40" s="9"/>
    </row>
    <row r="41" spans="1:119" ht="15.75">
      <c r="A41" s="29" t="s">
        <v>2</v>
      </c>
      <c r="B41" s="30"/>
      <c r="C41" s="31"/>
      <c r="D41" s="32">
        <f t="shared" ref="D41:M41" si="10">SUM(D42:D43)</f>
        <v>57574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7430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65004</v>
      </c>
      <c r="O41" s="45">
        <f t="shared" si="1"/>
        <v>29.254725472547253</v>
      </c>
      <c r="P41" s="10"/>
    </row>
    <row r="42" spans="1:119">
      <c r="A42" s="12"/>
      <c r="B42" s="25">
        <v>361.1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3304</v>
      </c>
      <c r="O42" s="47">
        <f t="shared" si="1"/>
        <v>1.486948694869487</v>
      </c>
      <c r="P42" s="9"/>
    </row>
    <row r="43" spans="1:119">
      <c r="A43" s="12"/>
      <c r="B43" s="25">
        <v>369.9</v>
      </c>
      <c r="C43" s="20" t="s">
        <v>52</v>
      </c>
      <c r="D43" s="46">
        <v>57574</v>
      </c>
      <c r="E43" s="46">
        <v>0</v>
      </c>
      <c r="F43" s="46">
        <v>0</v>
      </c>
      <c r="G43" s="46">
        <v>0</v>
      </c>
      <c r="H43" s="46">
        <v>0</v>
      </c>
      <c r="I43" s="46">
        <v>4126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61700</v>
      </c>
      <c r="O43" s="47">
        <f t="shared" si="1"/>
        <v>27.767776777677767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SUM(D45:D45)</f>
        <v>425020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425020</v>
      </c>
      <c r="O44" s="45">
        <f t="shared" si="1"/>
        <v>191.27812781278126</v>
      </c>
      <c r="P44" s="9"/>
    </row>
    <row r="45" spans="1:119" ht="15.75" thickBot="1">
      <c r="A45" s="12"/>
      <c r="B45" s="25">
        <v>381</v>
      </c>
      <c r="C45" s="20" t="s">
        <v>53</v>
      </c>
      <c r="D45" s="46">
        <v>425020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425020</v>
      </c>
      <c r="O45" s="47">
        <f t="shared" si="1"/>
        <v>191.27812781278126</v>
      </c>
      <c r="P45" s="9"/>
    </row>
    <row r="46" spans="1:119" ht="16.5" thickBot="1">
      <c r="A46" s="14" t="s">
        <v>48</v>
      </c>
      <c r="B46" s="23"/>
      <c r="C46" s="22"/>
      <c r="D46" s="15">
        <f t="shared" ref="D46:M46" si="12">SUM(D5,D13,D16,D25,D38,D41,D44)</f>
        <v>1947555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1796993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3744548</v>
      </c>
      <c r="O46" s="38">
        <f t="shared" si="1"/>
        <v>1685.2151215121512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92</v>
      </c>
      <c r="M48" s="51"/>
      <c r="N48" s="51"/>
      <c r="O48" s="43">
        <v>2222</v>
      </c>
    </row>
    <row r="49" spans="1: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68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848628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848628</v>
      </c>
      <c r="O5" s="33">
        <f t="shared" ref="O5:O43" si="1">(N5/O$45)</f>
        <v>381.40584269662924</v>
      </c>
      <c r="P5" s="6"/>
    </row>
    <row r="6" spans="1:133">
      <c r="A6" s="12"/>
      <c r="B6" s="25">
        <v>311</v>
      </c>
      <c r="C6" s="20" t="s">
        <v>1</v>
      </c>
      <c r="D6" s="46">
        <v>265338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265338</v>
      </c>
      <c r="O6" s="47">
        <f t="shared" si="1"/>
        <v>119.25303370786517</v>
      </c>
      <c r="P6" s="9"/>
    </row>
    <row r="7" spans="1:133">
      <c r="A7" s="12"/>
      <c r="B7" s="25">
        <v>312.10000000000002</v>
      </c>
      <c r="C7" s="20" t="s">
        <v>9</v>
      </c>
      <c r="D7" s="46">
        <v>128803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128803</v>
      </c>
      <c r="O7" s="47">
        <f t="shared" si="1"/>
        <v>57.888988764044946</v>
      </c>
      <c r="P7" s="9"/>
    </row>
    <row r="8" spans="1:133">
      <c r="A8" s="12"/>
      <c r="B8" s="25">
        <v>312.3</v>
      </c>
      <c r="C8" s="20" t="s">
        <v>10</v>
      </c>
      <c r="D8" s="46">
        <v>23349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23349</v>
      </c>
      <c r="O8" s="47">
        <f t="shared" si="1"/>
        <v>10.493932584269663</v>
      </c>
      <c r="P8" s="9"/>
    </row>
    <row r="9" spans="1:133">
      <c r="A9" s="12"/>
      <c r="B9" s="25">
        <v>312.60000000000002</v>
      </c>
      <c r="C9" s="20" t="s">
        <v>11</v>
      </c>
      <c r="D9" s="46">
        <v>181350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181350</v>
      </c>
      <c r="O9" s="47">
        <f t="shared" si="1"/>
        <v>81.50561797752809</v>
      </c>
      <c r="P9" s="9"/>
    </row>
    <row r="10" spans="1:133">
      <c r="A10" s="12"/>
      <c r="B10" s="25">
        <v>314.10000000000002</v>
      </c>
      <c r="C10" s="20" t="s">
        <v>12</v>
      </c>
      <c r="D10" s="46">
        <v>145810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145810</v>
      </c>
      <c r="O10" s="47">
        <f t="shared" si="1"/>
        <v>65.532584269662919</v>
      </c>
      <c r="P10" s="9"/>
    </row>
    <row r="11" spans="1:133">
      <c r="A11" s="12"/>
      <c r="B11" s="25">
        <v>314.8</v>
      </c>
      <c r="C11" s="20" t="s">
        <v>13</v>
      </c>
      <c r="D11" s="46">
        <v>11634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11634</v>
      </c>
      <c r="O11" s="47">
        <f t="shared" si="1"/>
        <v>5.2287640449438202</v>
      </c>
      <c r="P11" s="9"/>
    </row>
    <row r="12" spans="1:133">
      <c r="A12" s="12"/>
      <c r="B12" s="25">
        <v>315</v>
      </c>
      <c r="C12" s="20" t="s">
        <v>14</v>
      </c>
      <c r="D12" s="46">
        <v>92344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92344</v>
      </c>
      <c r="O12" s="47">
        <f t="shared" si="1"/>
        <v>41.502921348314608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101345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101345</v>
      </c>
      <c r="O13" s="45">
        <f t="shared" si="1"/>
        <v>45.54831460674157</v>
      </c>
      <c r="P13" s="10"/>
    </row>
    <row r="14" spans="1:133">
      <c r="A14" s="12"/>
      <c r="B14" s="25">
        <v>323.10000000000002</v>
      </c>
      <c r="C14" s="20" t="s">
        <v>16</v>
      </c>
      <c r="D14" s="46">
        <v>91883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91883</v>
      </c>
      <c r="O14" s="47">
        <f t="shared" si="1"/>
        <v>41.295730337078652</v>
      </c>
      <c r="P14" s="9"/>
    </row>
    <row r="15" spans="1:133">
      <c r="A15" s="12"/>
      <c r="B15" s="25">
        <v>329</v>
      </c>
      <c r="C15" s="20" t="s">
        <v>17</v>
      </c>
      <c r="D15" s="46">
        <v>9462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9462</v>
      </c>
      <c r="O15" s="47">
        <f t="shared" si="1"/>
        <v>4.252584269662921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206458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191534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397992</v>
      </c>
      <c r="O16" s="45">
        <f t="shared" si="1"/>
        <v>178.87280898876404</v>
      </c>
      <c r="P16" s="10"/>
    </row>
    <row r="17" spans="1:16">
      <c r="A17" s="12"/>
      <c r="B17" s="25">
        <v>331.35</v>
      </c>
      <c r="C17" s="20" t="s">
        <v>20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191534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191534</v>
      </c>
      <c r="O17" s="47">
        <f t="shared" si="1"/>
        <v>86.082696629213487</v>
      </c>
      <c r="P17" s="9"/>
    </row>
    <row r="18" spans="1:16">
      <c r="A18" s="12"/>
      <c r="B18" s="25">
        <v>335.12</v>
      </c>
      <c r="C18" s="20" t="s">
        <v>24</v>
      </c>
      <c r="D18" s="46">
        <v>91856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91856</v>
      </c>
      <c r="O18" s="47">
        <f t="shared" si="1"/>
        <v>41.283595505617974</v>
      </c>
      <c r="P18" s="9"/>
    </row>
    <row r="19" spans="1:16">
      <c r="A19" s="12"/>
      <c r="B19" s="25">
        <v>335.14</v>
      </c>
      <c r="C19" s="20" t="s">
        <v>25</v>
      </c>
      <c r="D19" s="46">
        <v>527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527</v>
      </c>
      <c r="O19" s="47">
        <f t="shared" si="1"/>
        <v>0.23685393258426965</v>
      </c>
      <c r="P19" s="9"/>
    </row>
    <row r="20" spans="1:16">
      <c r="A20" s="12"/>
      <c r="B20" s="25">
        <v>335.15</v>
      </c>
      <c r="C20" s="20" t="s">
        <v>26</v>
      </c>
      <c r="D20" s="46">
        <v>2907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2907</v>
      </c>
      <c r="O20" s="47">
        <f t="shared" si="1"/>
        <v>1.3065168539325842</v>
      </c>
      <c r="P20" s="9"/>
    </row>
    <row r="21" spans="1:16">
      <c r="A21" s="12"/>
      <c r="B21" s="25">
        <v>335.18</v>
      </c>
      <c r="C21" s="20" t="s">
        <v>27</v>
      </c>
      <c r="D21" s="46">
        <v>96168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96168</v>
      </c>
      <c r="O21" s="47">
        <f t="shared" si="1"/>
        <v>43.221573033707863</v>
      </c>
      <c r="P21" s="9"/>
    </row>
    <row r="22" spans="1:16">
      <c r="A22" s="12"/>
      <c r="B22" s="25">
        <v>337.2</v>
      </c>
      <c r="C22" s="20" t="s">
        <v>28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</v>
      </c>
      <c r="O22" s="47">
        <f t="shared" si="1"/>
        <v>5.617977528089888</v>
      </c>
      <c r="P22" s="9"/>
    </row>
    <row r="23" spans="1:16">
      <c r="A23" s="12"/>
      <c r="B23" s="25">
        <v>337.7</v>
      </c>
      <c r="C23" s="20" t="s">
        <v>72</v>
      </c>
      <c r="D23" s="46">
        <v>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2500</v>
      </c>
      <c r="O23" s="47">
        <f t="shared" si="1"/>
        <v>1.1235955056179776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SUM(D25:D35)</f>
        <v>265427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1292556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1557983</v>
      </c>
      <c r="O24" s="45">
        <f t="shared" si="1"/>
        <v>700.21707865168537</v>
      </c>
      <c r="P24" s="10"/>
    </row>
    <row r="25" spans="1:16">
      <c r="A25" s="12"/>
      <c r="B25" s="25">
        <v>341.9</v>
      </c>
      <c r="C25" s="20" t="s">
        <v>36</v>
      </c>
      <c r="D25" s="46">
        <v>170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7">SUM(D25:M25)</f>
        <v>170</v>
      </c>
      <c r="O25" s="47">
        <f t="shared" si="1"/>
        <v>7.6404494382022473E-2</v>
      </c>
      <c r="P25" s="9"/>
    </row>
    <row r="26" spans="1:16">
      <c r="A26" s="12"/>
      <c r="B26" s="25">
        <v>342.1</v>
      </c>
      <c r="C26" s="20" t="s">
        <v>37</v>
      </c>
      <c r="D26" s="46">
        <v>23940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23940</v>
      </c>
      <c r="O26" s="47">
        <f t="shared" si="1"/>
        <v>10.759550561797752</v>
      </c>
      <c r="P26" s="9"/>
    </row>
    <row r="27" spans="1:16">
      <c r="A27" s="12"/>
      <c r="B27" s="25">
        <v>342.2</v>
      </c>
      <c r="C27" s="20" t="s">
        <v>64</v>
      </c>
      <c r="D27" s="46">
        <v>22885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22885</v>
      </c>
      <c r="O27" s="47">
        <f t="shared" si="1"/>
        <v>10.285393258426966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594452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594452</v>
      </c>
      <c r="O28" s="47">
        <f t="shared" si="1"/>
        <v>267.16943820224719</v>
      </c>
      <c r="P28" s="9"/>
    </row>
    <row r="29" spans="1:16">
      <c r="A29" s="12"/>
      <c r="B29" s="25">
        <v>343.4</v>
      </c>
      <c r="C29" s="20" t="s">
        <v>40</v>
      </c>
      <c r="D29" s="46">
        <v>175229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175229</v>
      </c>
      <c r="O29" s="47">
        <f t="shared" si="1"/>
        <v>78.754606741573028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698104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698104</v>
      </c>
      <c r="O30" s="47">
        <f t="shared" si="1"/>
        <v>313.75460674157301</v>
      </c>
      <c r="P30" s="9"/>
    </row>
    <row r="31" spans="1:16">
      <c r="A31" s="12"/>
      <c r="B31" s="25">
        <v>343.8</v>
      </c>
      <c r="C31" s="20" t="s">
        <v>42</v>
      </c>
      <c r="D31" s="46">
        <v>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500</v>
      </c>
      <c r="O31" s="47">
        <f t="shared" si="1"/>
        <v>0.2247191011235955</v>
      </c>
      <c r="P31" s="9"/>
    </row>
    <row r="32" spans="1:16">
      <c r="A32" s="12"/>
      <c r="B32" s="25">
        <v>344.9</v>
      </c>
      <c r="C32" s="20" t="s">
        <v>65</v>
      </c>
      <c r="D32" s="46">
        <v>11777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11777</v>
      </c>
      <c r="O32" s="47">
        <f t="shared" si="1"/>
        <v>5.2930337078651686</v>
      </c>
      <c r="P32" s="9"/>
    </row>
    <row r="33" spans="1:119">
      <c r="A33" s="12"/>
      <c r="B33" s="25">
        <v>347.2</v>
      </c>
      <c r="C33" s="20" t="s">
        <v>45</v>
      </c>
      <c r="D33" s="46">
        <v>18919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18919</v>
      </c>
      <c r="O33" s="47">
        <f t="shared" si="1"/>
        <v>8.5029213483146062</v>
      </c>
      <c r="P33" s="9"/>
    </row>
    <row r="34" spans="1:119">
      <c r="A34" s="12"/>
      <c r="B34" s="25">
        <v>347.4</v>
      </c>
      <c r="C34" s="20" t="s">
        <v>73</v>
      </c>
      <c r="D34" s="46">
        <v>5821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5821</v>
      </c>
      <c r="O34" s="47">
        <f t="shared" si="1"/>
        <v>2.6161797752808988</v>
      </c>
      <c r="P34" s="9"/>
    </row>
    <row r="35" spans="1:119">
      <c r="A35" s="12"/>
      <c r="B35" s="25">
        <v>347.9</v>
      </c>
      <c r="C35" s="20" t="s">
        <v>47</v>
      </c>
      <c r="D35" s="46">
        <v>6186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6186</v>
      </c>
      <c r="O35" s="47">
        <f t="shared" si="1"/>
        <v>2.7802247191011236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3282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3" si="9">SUM(D36:M36)</f>
        <v>3282</v>
      </c>
      <c r="O36" s="45">
        <f t="shared" si="1"/>
        <v>1.4750561797752808</v>
      </c>
      <c r="P36" s="10"/>
    </row>
    <row r="37" spans="1:119">
      <c r="A37" s="13"/>
      <c r="B37" s="39">
        <v>359</v>
      </c>
      <c r="C37" s="21" t="s">
        <v>50</v>
      </c>
      <c r="D37" s="46">
        <v>3282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3282</v>
      </c>
      <c r="O37" s="47">
        <f t="shared" si="1"/>
        <v>1.4750561797752808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SUM(D39:D40)</f>
        <v>83508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22604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106112</v>
      </c>
      <c r="O38" s="45">
        <f t="shared" si="1"/>
        <v>47.690786516853933</v>
      </c>
      <c r="P38" s="10"/>
    </row>
    <row r="39" spans="1:119">
      <c r="A39" s="12"/>
      <c r="B39" s="25">
        <v>361.1</v>
      </c>
      <c r="C39" s="20" t="s">
        <v>51</v>
      </c>
      <c r="D39" s="46">
        <v>3</v>
      </c>
      <c r="E39" s="46">
        <v>0</v>
      </c>
      <c r="F39" s="46">
        <v>0</v>
      </c>
      <c r="G39" s="46">
        <v>0</v>
      </c>
      <c r="H39" s="46">
        <v>0</v>
      </c>
      <c r="I39" s="46">
        <v>3077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3080</v>
      </c>
      <c r="O39" s="47">
        <f t="shared" si="1"/>
        <v>1.3842696629213482</v>
      </c>
      <c r="P39" s="9"/>
    </row>
    <row r="40" spans="1:119">
      <c r="A40" s="12"/>
      <c r="B40" s="25">
        <v>369.9</v>
      </c>
      <c r="C40" s="20" t="s">
        <v>52</v>
      </c>
      <c r="D40" s="46">
        <v>83505</v>
      </c>
      <c r="E40" s="46">
        <v>0</v>
      </c>
      <c r="F40" s="46">
        <v>0</v>
      </c>
      <c r="G40" s="46">
        <v>0</v>
      </c>
      <c r="H40" s="46">
        <v>0</v>
      </c>
      <c r="I40" s="46">
        <v>19527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103032</v>
      </c>
      <c r="O40" s="47">
        <f t="shared" si="1"/>
        <v>46.306516853932585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SUM(D42:D42)</f>
        <v>390000</v>
      </c>
      <c r="E41" s="32">
        <f t="shared" si="11"/>
        <v>0</v>
      </c>
      <c r="F41" s="32">
        <f t="shared" si="11"/>
        <v>22125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412125</v>
      </c>
      <c r="O41" s="45">
        <f t="shared" si="1"/>
        <v>185.22471910112358</v>
      </c>
      <c r="P41" s="9"/>
    </row>
    <row r="42" spans="1:119" ht="15.75" thickBot="1">
      <c r="A42" s="12"/>
      <c r="B42" s="25">
        <v>381</v>
      </c>
      <c r="C42" s="20" t="s">
        <v>53</v>
      </c>
      <c r="D42" s="46">
        <v>390000</v>
      </c>
      <c r="E42" s="46">
        <v>0</v>
      </c>
      <c r="F42" s="46">
        <v>22125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412125</v>
      </c>
      <c r="O42" s="47">
        <f t="shared" si="1"/>
        <v>185.22471910112358</v>
      </c>
      <c r="P42" s="9"/>
    </row>
    <row r="43" spans="1:119" ht="16.5" thickBot="1">
      <c r="A43" s="14" t="s">
        <v>48</v>
      </c>
      <c r="B43" s="23"/>
      <c r="C43" s="22"/>
      <c r="D43" s="15">
        <f t="shared" ref="D43:M43" si="12">SUM(D5,D13,D16,D24,D36,D38,D41)</f>
        <v>1898648</v>
      </c>
      <c r="E43" s="15">
        <f t="shared" si="12"/>
        <v>0</v>
      </c>
      <c r="F43" s="15">
        <f t="shared" si="12"/>
        <v>22125</v>
      </c>
      <c r="G43" s="15">
        <f t="shared" si="12"/>
        <v>0</v>
      </c>
      <c r="H43" s="15">
        <f t="shared" si="12"/>
        <v>0</v>
      </c>
      <c r="I43" s="15">
        <f t="shared" si="12"/>
        <v>1506694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9"/>
        <v>3427467</v>
      </c>
      <c r="O43" s="38">
        <f t="shared" si="1"/>
        <v>1540.4346067415731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51" t="s">
        <v>74</v>
      </c>
      <c r="M45" s="51"/>
      <c r="N45" s="51"/>
      <c r="O45" s="43">
        <v>2225</v>
      </c>
    </row>
    <row r="46" spans="1:119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  <row r="47" spans="1:119" ht="15.75" customHeight="1" thickBot="1">
      <c r="A47" s="55" t="s">
        <v>68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868664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868664</v>
      </c>
      <c r="O5" s="33">
        <f t="shared" ref="O5:O42" si="1">(N5/O$44)</f>
        <v>381.32748024582969</v>
      </c>
      <c r="P5" s="6"/>
    </row>
    <row r="6" spans="1:133">
      <c r="A6" s="12"/>
      <c r="B6" s="25">
        <v>311</v>
      </c>
      <c r="C6" s="20" t="s">
        <v>1</v>
      </c>
      <c r="D6" s="46">
        <v>270779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270779</v>
      </c>
      <c r="O6" s="47">
        <f t="shared" si="1"/>
        <v>118.86698858647937</v>
      </c>
      <c r="P6" s="9"/>
    </row>
    <row r="7" spans="1:133">
      <c r="A7" s="12"/>
      <c r="B7" s="25">
        <v>312.10000000000002</v>
      </c>
      <c r="C7" s="20" t="s">
        <v>9</v>
      </c>
      <c r="D7" s="46">
        <v>137189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137189</v>
      </c>
      <c r="O7" s="47">
        <f t="shared" si="1"/>
        <v>60.223441615452153</v>
      </c>
      <c r="P7" s="9"/>
    </row>
    <row r="8" spans="1:133">
      <c r="A8" s="12"/>
      <c r="B8" s="25">
        <v>312.3</v>
      </c>
      <c r="C8" s="20" t="s">
        <v>10</v>
      </c>
      <c r="D8" s="46">
        <v>24780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24780</v>
      </c>
      <c r="O8" s="47">
        <f t="shared" si="1"/>
        <v>10.877963125548726</v>
      </c>
      <c r="P8" s="9"/>
    </row>
    <row r="9" spans="1:133">
      <c r="A9" s="12"/>
      <c r="B9" s="25">
        <v>312.60000000000002</v>
      </c>
      <c r="C9" s="20" t="s">
        <v>11</v>
      </c>
      <c r="D9" s="46">
        <v>178909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178909</v>
      </c>
      <c r="O9" s="47">
        <f t="shared" si="1"/>
        <v>78.537752414398597</v>
      </c>
      <c r="P9" s="9"/>
    </row>
    <row r="10" spans="1:133">
      <c r="A10" s="12"/>
      <c r="B10" s="25">
        <v>314.10000000000002</v>
      </c>
      <c r="C10" s="20" t="s">
        <v>12</v>
      </c>
      <c r="D10" s="46">
        <v>151725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151725</v>
      </c>
      <c r="O10" s="47">
        <f t="shared" si="1"/>
        <v>66.604477611940297</v>
      </c>
      <c r="P10" s="9"/>
    </row>
    <row r="11" spans="1:133">
      <c r="A11" s="12"/>
      <c r="B11" s="25">
        <v>314.8</v>
      </c>
      <c r="C11" s="20" t="s">
        <v>13</v>
      </c>
      <c r="D11" s="46">
        <v>12210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12210</v>
      </c>
      <c r="O11" s="47">
        <f t="shared" si="1"/>
        <v>5.3599648814749781</v>
      </c>
      <c r="P11" s="9"/>
    </row>
    <row r="12" spans="1:133">
      <c r="A12" s="12"/>
      <c r="B12" s="25">
        <v>315</v>
      </c>
      <c r="C12" s="20" t="s">
        <v>14</v>
      </c>
      <c r="D12" s="46">
        <v>93072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93072</v>
      </c>
      <c r="O12" s="47">
        <f t="shared" si="1"/>
        <v>40.85689201053556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111174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111174</v>
      </c>
      <c r="O13" s="45">
        <f t="shared" si="1"/>
        <v>48.803336259877085</v>
      </c>
      <c r="P13" s="10"/>
    </row>
    <row r="14" spans="1:133">
      <c r="A14" s="12"/>
      <c r="B14" s="25">
        <v>323.10000000000002</v>
      </c>
      <c r="C14" s="20" t="s">
        <v>16</v>
      </c>
      <c r="D14" s="46">
        <v>100544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100544</v>
      </c>
      <c r="O14" s="47">
        <f t="shared" si="1"/>
        <v>44.1369622475856</v>
      </c>
      <c r="P14" s="9"/>
    </row>
    <row r="15" spans="1:133">
      <c r="A15" s="12"/>
      <c r="B15" s="25">
        <v>329</v>
      </c>
      <c r="C15" s="20" t="s">
        <v>17</v>
      </c>
      <c r="D15" s="46">
        <v>10630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10630</v>
      </c>
      <c r="O15" s="47">
        <f t="shared" si="1"/>
        <v>4.6663740122914836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SUM(D17:D22)</f>
        <v>392909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727590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1120499</v>
      </c>
      <c r="O16" s="45">
        <f t="shared" si="1"/>
        <v>491.87840210711153</v>
      </c>
      <c r="P16" s="10"/>
    </row>
    <row r="17" spans="1:16">
      <c r="A17" s="12"/>
      <c r="B17" s="25">
        <v>331.2</v>
      </c>
      <c r="C17" s="20" t="s">
        <v>18</v>
      </c>
      <c r="D17" s="46">
        <v>190000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190000</v>
      </c>
      <c r="O17" s="47">
        <f t="shared" si="1"/>
        <v>83.406496927129055</v>
      </c>
      <c r="P17" s="9"/>
    </row>
    <row r="18" spans="1:16">
      <c r="A18" s="12"/>
      <c r="B18" s="25">
        <v>331.35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727590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727590</v>
      </c>
      <c r="O18" s="47">
        <f t="shared" si="1"/>
        <v>319.39859525899914</v>
      </c>
      <c r="P18" s="9"/>
    </row>
    <row r="19" spans="1:16">
      <c r="A19" s="12"/>
      <c r="B19" s="25">
        <v>335.12</v>
      </c>
      <c r="C19" s="20" t="s">
        <v>24</v>
      </c>
      <c r="D19" s="46">
        <v>92082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92082</v>
      </c>
      <c r="O19" s="47">
        <f t="shared" si="1"/>
        <v>40.422300263388941</v>
      </c>
      <c r="P19" s="9"/>
    </row>
    <row r="20" spans="1:16">
      <c r="A20" s="12"/>
      <c r="B20" s="25">
        <v>335.14</v>
      </c>
      <c r="C20" s="20" t="s">
        <v>25</v>
      </c>
      <c r="D20" s="46">
        <v>455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455</v>
      </c>
      <c r="O20" s="47">
        <f t="shared" si="1"/>
        <v>0.1997366110623354</v>
      </c>
      <c r="P20" s="9"/>
    </row>
    <row r="21" spans="1:16">
      <c r="A21" s="12"/>
      <c r="B21" s="25">
        <v>335.18</v>
      </c>
      <c r="C21" s="20" t="s">
        <v>27</v>
      </c>
      <c r="D21" s="46">
        <v>97872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97872</v>
      </c>
      <c r="O21" s="47">
        <f t="shared" si="1"/>
        <v>42.964003511852503</v>
      </c>
      <c r="P21" s="9"/>
    </row>
    <row r="22" spans="1:16">
      <c r="A22" s="12"/>
      <c r="B22" s="25">
        <v>337.2</v>
      </c>
      <c r="C22" s="20" t="s">
        <v>28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</v>
      </c>
      <c r="O22" s="47">
        <f t="shared" si="1"/>
        <v>5.4872695346795437</v>
      </c>
      <c r="P22" s="9"/>
    </row>
    <row r="23" spans="1:16" ht="15.75">
      <c r="A23" s="29" t="s">
        <v>33</v>
      </c>
      <c r="B23" s="30"/>
      <c r="C23" s="31"/>
      <c r="D23" s="32">
        <f t="shared" ref="D23:M23" si="6">SUM(D24:D34)</f>
        <v>280973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1311714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1592687</v>
      </c>
      <c r="O23" s="45">
        <f t="shared" si="1"/>
        <v>699.16022827041263</v>
      </c>
      <c r="P23" s="10"/>
    </row>
    <row r="24" spans="1:16">
      <c r="A24" s="12"/>
      <c r="B24" s="25">
        <v>341.9</v>
      </c>
      <c r="C24" s="20" t="s">
        <v>36</v>
      </c>
      <c r="D24" s="46">
        <v>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7">SUM(D24:M24)</f>
        <v>210</v>
      </c>
      <c r="O24" s="47">
        <f t="shared" si="1"/>
        <v>9.2186128182616331E-2</v>
      </c>
      <c r="P24" s="9"/>
    </row>
    <row r="25" spans="1:16">
      <c r="A25" s="12"/>
      <c r="B25" s="25">
        <v>342.1</v>
      </c>
      <c r="C25" s="20" t="s">
        <v>37</v>
      </c>
      <c r="D25" s="46">
        <v>25108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25108</v>
      </c>
      <c r="O25" s="47">
        <f t="shared" si="1"/>
        <v>11.021949078138718</v>
      </c>
      <c r="P25" s="9"/>
    </row>
    <row r="26" spans="1:16">
      <c r="A26" s="12"/>
      <c r="B26" s="25">
        <v>342.9</v>
      </c>
      <c r="C26" s="20" t="s">
        <v>38</v>
      </c>
      <c r="D26" s="46">
        <v>27064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27064</v>
      </c>
      <c r="O26" s="47">
        <f t="shared" si="1"/>
        <v>11.880597014925373</v>
      </c>
      <c r="P26" s="9"/>
    </row>
    <row r="27" spans="1:16">
      <c r="A27" s="12"/>
      <c r="B27" s="25">
        <v>343.3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612185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612185</v>
      </c>
      <c r="O27" s="47">
        <f t="shared" si="1"/>
        <v>268.7379280070237</v>
      </c>
      <c r="P27" s="9"/>
    </row>
    <row r="28" spans="1:16">
      <c r="A28" s="12"/>
      <c r="B28" s="25">
        <v>343.4</v>
      </c>
      <c r="C28" s="20" t="s">
        <v>40</v>
      </c>
      <c r="D28" s="46">
        <v>176713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176713</v>
      </c>
      <c r="O28" s="47">
        <f t="shared" si="1"/>
        <v>77.573748902546086</v>
      </c>
      <c r="P28" s="9"/>
    </row>
    <row r="29" spans="1:16">
      <c r="A29" s="12"/>
      <c r="B29" s="25">
        <v>343.5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699529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699529</v>
      </c>
      <c r="O29" s="47">
        <f t="shared" si="1"/>
        <v>307.08033362598769</v>
      </c>
      <c r="P29" s="9"/>
    </row>
    <row r="30" spans="1:16">
      <c r="A30" s="12"/>
      <c r="B30" s="25">
        <v>343.8</v>
      </c>
      <c r="C30" s="20" t="s">
        <v>42</v>
      </c>
      <c r="D30" s="46">
        <v>3600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3600</v>
      </c>
      <c r="O30" s="47">
        <f t="shared" si="1"/>
        <v>1.5803336259877085</v>
      </c>
      <c r="P30" s="9"/>
    </row>
    <row r="31" spans="1:16">
      <c r="A31" s="12"/>
      <c r="B31" s="25">
        <v>343.9</v>
      </c>
      <c r="C31" s="20" t="s">
        <v>43</v>
      </c>
      <c r="D31" s="46">
        <v>12662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12662</v>
      </c>
      <c r="O31" s="47">
        <f t="shared" si="1"/>
        <v>5.5583845478489904</v>
      </c>
      <c r="P31" s="9"/>
    </row>
    <row r="32" spans="1:16">
      <c r="A32" s="12"/>
      <c r="B32" s="25">
        <v>346.4</v>
      </c>
      <c r="C32" s="20" t="s">
        <v>44</v>
      </c>
      <c r="D32" s="46">
        <v>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150</v>
      </c>
      <c r="O32" s="47">
        <f t="shared" si="1"/>
        <v>6.5847234416154518E-2</v>
      </c>
      <c r="P32" s="9"/>
    </row>
    <row r="33" spans="1:119">
      <c r="A33" s="12"/>
      <c r="B33" s="25">
        <v>347.2</v>
      </c>
      <c r="C33" s="20" t="s">
        <v>45</v>
      </c>
      <c r="D33" s="46">
        <v>24196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24196</v>
      </c>
      <c r="O33" s="47">
        <f t="shared" si="1"/>
        <v>10.621597892888499</v>
      </c>
      <c r="P33" s="9"/>
    </row>
    <row r="34" spans="1:119">
      <c r="A34" s="12"/>
      <c r="B34" s="25">
        <v>347.5</v>
      </c>
      <c r="C34" s="20" t="s">
        <v>46</v>
      </c>
      <c r="D34" s="46">
        <v>11270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11270</v>
      </c>
      <c r="O34" s="47">
        <f t="shared" si="1"/>
        <v>4.9473222124670766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SUM(D36:D36)</f>
        <v>2301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2" si="9">SUM(D35:M35)</f>
        <v>2301</v>
      </c>
      <c r="O35" s="45">
        <f t="shared" si="1"/>
        <v>1.0100965759438103</v>
      </c>
      <c r="P35" s="10"/>
    </row>
    <row r="36" spans="1:119">
      <c r="A36" s="13"/>
      <c r="B36" s="39">
        <v>359</v>
      </c>
      <c r="C36" s="21" t="s">
        <v>50</v>
      </c>
      <c r="D36" s="46">
        <v>2301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2301</v>
      </c>
      <c r="O36" s="47">
        <f t="shared" si="1"/>
        <v>1.0100965759438103</v>
      </c>
      <c r="P36" s="9"/>
    </row>
    <row r="37" spans="1:119" ht="15.75">
      <c r="A37" s="29" t="s">
        <v>2</v>
      </c>
      <c r="B37" s="30"/>
      <c r="C37" s="31"/>
      <c r="D37" s="32">
        <f t="shared" ref="D37:M37" si="10">SUM(D38:D39)</f>
        <v>91638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23475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115113</v>
      </c>
      <c r="O37" s="45">
        <f t="shared" si="1"/>
        <v>50.532484635645304</v>
      </c>
      <c r="P37" s="10"/>
    </row>
    <row r="38" spans="1:119">
      <c r="A38" s="12"/>
      <c r="B38" s="25">
        <v>361.1</v>
      </c>
      <c r="C38" s="20" t="s">
        <v>51</v>
      </c>
      <c r="D38" s="46">
        <v>10</v>
      </c>
      <c r="E38" s="46">
        <v>0</v>
      </c>
      <c r="F38" s="46">
        <v>0</v>
      </c>
      <c r="G38" s="46">
        <v>0</v>
      </c>
      <c r="H38" s="46">
        <v>0</v>
      </c>
      <c r="I38" s="46">
        <v>13966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13976</v>
      </c>
      <c r="O38" s="47">
        <f t="shared" si="1"/>
        <v>6.1352063213345041</v>
      </c>
      <c r="P38" s="9"/>
    </row>
    <row r="39" spans="1:119">
      <c r="A39" s="12"/>
      <c r="B39" s="25">
        <v>369.9</v>
      </c>
      <c r="C39" s="20" t="s">
        <v>52</v>
      </c>
      <c r="D39" s="46">
        <v>91628</v>
      </c>
      <c r="E39" s="46">
        <v>0</v>
      </c>
      <c r="F39" s="46">
        <v>0</v>
      </c>
      <c r="G39" s="46">
        <v>0</v>
      </c>
      <c r="H39" s="46">
        <v>0</v>
      </c>
      <c r="I39" s="46">
        <v>9509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101137</v>
      </c>
      <c r="O39" s="47">
        <f t="shared" si="1"/>
        <v>44.397278314310796</v>
      </c>
      <c r="P39" s="9"/>
    </row>
    <row r="40" spans="1:119" ht="15.75">
      <c r="A40" s="29" t="s">
        <v>35</v>
      </c>
      <c r="B40" s="30"/>
      <c r="C40" s="31"/>
      <c r="D40" s="32">
        <f t="shared" ref="D40:M40" si="11">SUM(D41:D41)</f>
        <v>425500</v>
      </c>
      <c r="E40" s="32">
        <f t="shared" si="11"/>
        <v>0</v>
      </c>
      <c r="F40" s="32">
        <f t="shared" si="11"/>
        <v>32058</v>
      </c>
      <c r="G40" s="32">
        <f t="shared" si="11"/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457558</v>
      </c>
      <c r="O40" s="45">
        <f t="shared" si="1"/>
        <v>200.8595258999122</v>
      </c>
      <c r="P40" s="9"/>
    </row>
    <row r="41" spans="1:119" ht="15.75" thickBot="1">
      <c r="A41" s="12"/>
      <c r="B41" s="25">
        <v>381</v>
      </c>
      <c r="C41" s="20" t="s">
        <v>53</v>
      </c>
      <c r="D41" s="46">
        <v>425500</v>
      </c>
      <c r="E41" s="46">
        <v>0</v>
      </c>
      <c r="F41" s="46">
        <v>32058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457558</v>
      </c>
      <c r="O41" s="47">
        <f t="shared" si="1"/>
        <v>200.8595258999122</v>
      </c>
      <c r="P41" s="9"/>
    </row>
    <row r="42" spans="1:119" ht="16.5" thickBot="1">
      <c r="A42" s="14" t="s">
        <v>48</v>
      </c>
      <c r="B42" s="23"/>
      <c r="C42" s="22"/>
      <c r="D42" s="15">
        <f t="shared" ref="D42:M42" si="12">SUM(D5,D13,D16,D23,D35,D37,D40)</f>
        <v>2173159</v>
      </c>
      <c r="E42" s="15">
        <f t="shared" si="12"/>
        <v>0</v>
      </c>
      <c r="F42" s="15">
        <f t="shared" si="12"/>
        <v>32058</v>
      </c>
      <c r="G42" s="15">
        <f t="shared" si="12"/>
        <v>0</v>
      </c>
      <c r="H42" s="15">
        <f t="shared" si="12"/>
        <v>0</v>
      </c>
      <c r="I42" s="15">
        <f t="shared" si="12"/>
        <v>2062779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9"/>
        <v>4267996</v>
      </c>
      <c r="O42" s="38">
        <f t="shared" si="1"/>
        <v>1873.5715539947323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70</v>
      </c>
      <c r="M44" s="51"/>
      <c r="N44" s="51"/>
      <c r="O44" s="43">
        <v>2278</v>
      </c>
    </row>
    <row r="45" spans="1:119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19" ht="15.75" customHeight="1" thickBot="1">
      <c r="A46" s="55" t="s">
        <v>68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888915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888915</v>
      </c>
      <c r="O5" s="33">
        <f t="shared" ref="O5:O47" si="1">(N5/O$49)</f>
        <v>390.21729587357333</v>
      </c>
      <c r="P5" s="6"/>
    </row>
    <row r="6" spans="1:133">
      <c r="A6" s="12"/>
      <c r="B6" s="25">
        <v>311</v>
      </c>
      <c r="C6" s="20" t="s">
        <v>1</v>
      </c>
      <c r="D6" s="46">
        <v>264115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264115</v>
      </c>
      <c r="O6" s="47">
        <f t="shared" si="1"/>
        <v>115.94161545215101</v>
      </c>
      <c r="P6" s="9"/>
    </row>
    <row r="7" spans="1:133">
      <c r="A7" s="12"/>
      <c r="B7" s="25">
        <v>312.10000000000002</v>
      </c>
      <c r="C7" s="20" t="s">
        <v>9</v>
      </c>
      <c r="D7" s="46">
        <v>143989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143989</v>
      </c>
      <c r="O7" s="47">
        <f t="shared" si="1"/>
        <v>63.20851624231782</v>
      </c>
      <c r="P7" s="9"/>
    </row>
    <row r="8" spans="1:133">
      <c r="A8" s="12"/>
      <c r="B8" s="25">
        <v>312.3</v>
      </c>
      <c r="C8" s="20" t="s">
        <v>10</v>
      </c>
      <c r="D8" s="46">
        <v>26073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26073</v>
      </c>
      <c r="O8" s="47">
        <f t="shared" si="1"/>
        <v>11.445566286215978</v>
      </c>
      <c r="P8" s="9"/>
    </row>
    <row r="9" spans="1:133">
      <c r="A9" s="12"/>
      <c r="B9" s="25">
        <v>312.60000000000002</v>
      </c>
      <c r="C9" s="20" t="s">
        <v>11</v>
      </c>
      <c r="D9" s="46">
        <v>183788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183788</v>
      </c>
      <c r="O9" s="47">
        <f t="shared" si="1"/>
        <v>80.67954345917471</v>
      </c>
      <c r="P9" s="9"/>
    </row>
    <row r="10" spans="1:133">
      <c r="A10" s="12"/>
      <c r="B10" s="25">
        <v>314.10000000000002</v>
      </c>
      <c r="C10" s="20" t="s">
        <v>12</v>
      </c>
      <c r="D10" s="46">
        <v>155458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155458</v>
      </c>
      <c r="O10" s="47">
        <f t="shared" si="1"/>
        <v>68.243195785777004</v>
      </c>
      <c r="P10" s="9"/>
    </row>
    <row r="11" spans="1:133">
      <c r="A11" s="12"/>
      <c r="B11" s="25">
        <v>314.8</v>
      </c>
      <c r="C11" s="20" t="s">
        <v>13</v>
      </c>
      <c r="D11" s="46">
        <v>13677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13677</v>
      </c>
      <c r="O11" s="47">
        <f t="shared" si="1"/>
        <v>6.0039508340649697</v>
      </c>
      <c r="P11" s="9"/>
    </row>
    <row r="12" spans="1:133">
      <c r="A12" s="12"/>
      <c r="B12" s="25">
        <v>315</v>
      </c>
      <c r="C12" s="20" t="s">
        <v>14</v>
      </c>
      <c r="D12" s="46">
        <v>101815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101815</v>
      </c>
      <c r="O12" s="47">
        <f t="shared" si="1"/>
        <v>44.694907813871815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114466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114466</v>
      </c>
      <c r="O13" s="45">
        <f t="shared" si="1"/>
        <v>50.24846356453029</v>
      </c>
      <c r="P13" s="10"/>
    </row>
    <row r="14" spans="1:133">
      <c r="A14" s="12"/>
      <c r="B14" s="25">
        <v>323.10000000000002</v>
      </c>
      <c r="C14" s="20" t="s">
        <v>16</v>
      </c>
      <c r="D14" s="46">
        <v>102036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102036</v>
      </c>
      <c r="O14" s="47">
        <f t="shared" si="1"/>
        <v>44.791922739244953</v>
      </c>
      <c r="P14" s="9"/>
    </row>
    <row r="15" spans="1:133">
      <c r="A15" s="12"/>
      <c r="B15" s="25">
        <v>329</v>
      </c>
      <c r="C15" s="20" t="s">
        <v>17</v>
      </c>
      <c r="D15" s="46">
        <v>12430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12430</v>
      </c>
      <c r="O15" s="47">
        <f t="shared" si="1"/>
        <v>5.4565408252853382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SUM(D17:D26)</f>
        <v>1662652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2299320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3961972</v>
      </c>
      <c r="O16" s="45">
        <f t="shared" si="1"/>
        <v>1739.2326602282703</v>
      </c>
      <c r="P16" s="10"/>
    </row>
    <row r="17" spans="1:16">
      <c r="A17" s="12"/>
      <c r="B17" s="25">
        <v>331.2</v>
      </c>
      <c r="C17" s="20" t="s">
        <v>18</v>
      </c>
      <c r="D17" s="46">
        <v>5248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5248</v>
      </c>
      <c r="O17" s="47">
        <f t="shared" si="1"/>
        <v>2.3037752414398596</v>
      </c>
      <c r="P17" s="9"/>
    </row>
    <row r="18" spans="1:16">
      <c r="A18" s="12"/>
      <c r="B18" s="25">
        <v>331.35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2234267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2234267</v>
      </c>
      <c r="O18" s="47">
        <f t="shared" si="1"/>
        <v>980.80201931518877</v>
      </c>
      <c r="P18" s="9"/>
    </row>
    <row r="19" spans="1:16">
      <c r="A19" s="12"/>
      <c r="B19" s="25">
        <v>334.35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65053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65053</v>
      </c>
      <c r="O19" s="47">
        <f t="shared" si="1"/>
        <v>28.557067603160668</v>
      </c>
      <c r="P19" s="9"/>
    </row>
    <row r="20" spans="1:16">
      <c r="A20" s="12"/>
      <c r="B20" s="25">
        <v>334.69</v>
      </c>
      <c r="C20" s="20" t="s">
        <v>22</v>
      </c>
      <c r="D20" s="46">
        <v>1235065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1235065</v>
      </c>
      <c r="O20" s="47">
        <f t="shared" si="1"/>
        <v>542.17076382791925</v>
      </c>
      <c r="P20" s="9"/>
    </row>
    <row r="21" spans="1:16">
      <c r="A21" s="12"/>
      <c r="B21" s="25">
        <v>334.7</v>
      </c>
      <c r="C21" s="20" t="s">
        <v>23</v>
      </c>
      <c r="D21" s="46">
        <v>215483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215483</v>
      </c>
      <c r="O21" s="47">
        <f t="shared" si="1"/>
        <v>94.593064091308165</v>
      </c>
      <c r="P21" s="9"/>
    </row>
    <row r="22" spans="1:16">
      <c r="A22" s="12"/>
      <c r="B22" s="25">
        <v>335.12</v>
      </c>
      <c r="C22" s="20" t="s">
        <v>24</v>
      </c>
      <c r="D22" s="46">
        <v>91804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91804</v>
      </c>
      <c r="O22" s="47">
        <f t="shared" si="1"/>
        <v>40.300263388937665</v>
      </c>
      <c r="P22" s="9"/>
    </row>
    <row r="23" spans="1:16">
      <c r="A23" s="12"/>
      <c r="B23" s="25">
        <v>335.14</v>
      </c>
      <c r="C23" s="20" t="s">
        <v>25</v>
      </c>
      <c r="D23" s="46">
        <v>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648</v>
      </c>
      <c r="O23" s="47">
        <f t="shared" si="1"/>
        <v>0.28446005267778751</v>
      </c>
      <c r="P23" s="9"/>
    </row>
    <row r="24" spans="1:16">
      <c r="A24" s="12"/>
      <c r="B24" s="25">
        <v>335.15</v>
      </c>
      <c r="C24" s="20" t="s">
        <v>26</v>
      </c>
      <c r="D24" s="46">
        <v>411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411</v>
      </c>
      <c r="O24" s="47">
        <f t="shared" si="1"/>
        <v>0.1804214223002634</v>
      </c>
      <c r="P24" s="9"/>
    </row>
    <row r="25" spans="1:16">
      <c r="A25" s="12"/>
      <c r="B25" s="25">
        <v>335.18</v>
      </c>
      <c r="C25" s="20" t="s">
        <v>27</v>
      </c>
      <c r="D25" s="46">
        <v>101493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101493</v>
      </c>
      <c r="O25" s="47">
        <f t="shared" si="1"/>
        <v>44.553555750658475</v>
      </c>
      <c r="P25" s="9"/>
    </row>
    <row r="26" spans="1:16">
      <c r="A26" s="12"/>
      <c r="B26" s="25">
        <v>337.2</v>
      </c>
      <c r="C26" s="20" t="s">
        <v>28</v>
      </c>
      <c r="D26" s="46">
        <v>12500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12500</v>
      </c>
      <c r="O26" s="47">
        <f t="shared" si="1"/>
        <v>5.4872695346795437</v>
      </c>
      <c r="P26" s="9"/>
    </row>
    <row r="27" spans="1:16" ht="15.75">
      <c r="A27" s="29" t="s">
        <v>33</v>
      </c>
      <c r="B27" s="30"/>
      <c r="C27" s="31"/>
      <c r="D27" s="32">
        <f t="shared" ref="D27:M27" si="7">SUM(D28:D39)</f>
        <v>273777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1340153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1613930</v>
      </c>
      <c r="O27" s="45">
        <f t="shared" si="1"/>
        <v>708.48551360842839</v>
      </c>
      <c r="P27" s="10"/>
    </row>
    <row r="28" spans="1:16">
      <c r="A28" s="12"/>
      <c r="B28" s="25">
        <v>341.9</v>
      </c>
      <c r="C28" s="20" t="s">
        <v>36</v>
      </c>
      <c r="D28" s="46">
        <v>140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8">SUM(D28:M28)</f>
        <v>140</v>
      </c>
      <c r="O28" s="47">
        <f t="shared" si="1"/>
        <v>6.1457418788410885E-2</v>
      </c>
      <c r="P28" s="9"/>
    </row>
    <row r="29" spans="1:16">
      <c r="A29" s="12"/>
      <c r="B29" s="25">
        <v>342.1</v>
      </c>
      <c r="C29" s="20" t="s">
        <v>37</v>
      </c>
      <c r="D29" s="46">
        <v>12405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12405</v>
      </c>
      <c r="O29" s="47">
        <f t="shared" si="1"/>
        <v>5.4455662862159793</v>
      </c>
      <c r="P29" s="9"/>
    </row>
    <row r="30" spans="1:16">
      <c r="A30" s="12"/>
      <c r="B30" s="25">
        <v>342.2</v>
      </c>
      <c r="C30" s="20" t="s">
        <v>64</v>
      </c>
      <c r="D30" s="46">
        <v>10384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10384</v>
      </c>
      <c r="O30" s="47">
        <f t="shared" si="1"/>
        <v>4.5583845478489904</v>
      </c>
      <c r="P30" s="9"/>
    </row>
    <row r="31" spans="1:16">
      <c r="A31" s="12"/>
      <c r="B31" s="25">
        <v>342.9</v>
      </c>
      <c r="C31" s="20" t="s">
        <v>38</v>
      </c>
      <c r="D31" s="46">
        <v>16748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16748</v>
      </c>
      <c r="O31" s="47">
        <f t="shared" si="1"/>
        <v>7.3520632133450396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637289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637289</v>
      </c>
      <c r="O32" s="47">
        <f t="shared" si="1"/>
        <v>279.75812115891131</v>
      </c>
      <c r="P32" s="9"/>
    </row>
    <row r="33" spans="1:119">
      <c r="A33" s="12"/>
      <c r="B33" s="25">
        <v>343.4</v>
      </c>
      <c r="C33" s="20" t="s">
        <v>40</v>
      </c>
      <c r="D33" s="46">
        <v>179242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179242</v>
      </c>
      <c r="O33" s="47">
        <f t="shared" si="1"/>
        <v>78.683933274802456</v>
      </c>
      <c r="P33" s="9"/>
    </row>
    <row r="34" spans="1:119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702864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702864</v>
      </c>
      <c r="O34" s="47">
        <f t="shared" si="1"/>
        <v>308.54433713784022</v>
      </c>
      <c r="P34" s="9"/>
    </row>
    <row r="35" spans="1:119">
      <c r="A35" s="12"/>
      <c r="B35" s="25">
        <v>343.8</v>
      </c>
      <c r="C35" s="20" t="s">
        <v>42</v>
      </c>
      <c r="D35" s="46">
        <v>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1000</v>
      </c>
      <c r="O35" s="47">
        <f t="shared" si="1"/>
        <v>0.43898156277436345</v>
      </c>
      <c r="P35" s="9"/>
    </row>
    <row r="36" spans="1:119">
      <c r="A36" s="12"/>
      <c r="B36" s="25">
        <v>344.9</v>
      </c>
      <c r="C36" s="20" t="s">
        <v>65</v>
      </c>
      <c r="D36" s="46">
        <v>12031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12031</v>
      </c>
      <c r="O36" s="47">
        <f t="shared" si="1"/>
        <v>5.2813871817383671</v>
      </c>
      <c r="P36" s="9"/>
    </row>
    <row r="37" spans="1:119">
      <c r="A37" s="12"/>
      <c r="B37" s="25">
        <v>346.4</v>
      </c>
      <c r="C37" s="20" t="s">
        <v>44</v>
      </c>
      <c r="D37" s="46">
        <v>408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408</v>
      </c>
      <c r="O37" s="47">
        <f t="shared" si="1"/>
        <v>0.17910447761194029</v>
      </c>
      <c r="P37" s="9"/>
    </row>
    <row r="38" spans="1:119">
      <c r="A38" s="12"/>
      <c r="B38" s="25">
        <v>347.2</v>
      </c>
      <c r="C38" s="20" t="s">
        <v>45</v>
      </c>
      <c r="D38" s="46">
        <v>24742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24742</v>
      </c>
      <c r="O38" s="47">
        <f t="shared" si="1"/>
        <v>10.861281826163301</v>
      </c>
      <c r="P38" s="9"/>
    </row>
    <row r="39" spans="1:119">
      <c r="A39" s="12"/>
      <c r="B39" s="25">
        <v>347.3</v>
      </c>
      <c r="C39" s="20" t="s">
        <v>66</v>
      </c>
      <c r="D39" s="46">
        <v>16677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16677</v>
      </c>
      <c r="O39" s="47">
        <f t="shared" si="1"/>
        <v>7.3208955223880601</v>
      </c>
      <c r="P39" s="9"/>
    </row>
    <row r="40" spans="1:119" ht="15.75">
      <c r="A40" s="29" t="s">
        <v>34</v>
      </c>
      <c r="B40" s="30"/>
      <c r="C40" s="31"/>
      <c r="D40" s="32">
        <f t="shared" ref="D40:M40" si="9">SUM(D41:D41)</f>
        <v>2342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7" si="10">SUM(D40:M40)</f>
        <v>2342</v>
      </c>
      <c r="O40" s="45">
        <f t="shared" si="1"/>
        <v>1.0280948200175593</v>
      </c>
      <c r="P40" s="10"/>
    </row>
    <row r="41" spans="1:119">
      <c r="A41" s="13"/>
      <c r="B41" s="39">
        <v>359</v>
      </c>
      <c r="C41" s="21" t="s">
        <v>50</v>
      </c>
      <c r="D41" s="46">
        <v>2342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2342</v>
      </c>
      <c r="O41" s="47">
        <f t="shared" si="1"/>
        <v>1.0280948200175593</v>
      </c>
      <c r="P41" s="9"/>
    </row>
    <row r="42" spans="1:119" ht="15.75">
      <c r="A42" s="29" t="s">
        <v>2</v>
      </c>
      <c r="B42" s="30"/>
      <c r="C42" s="31"/>
      <c r="D42" s="32">
        <f t="shared" ref="D42:M42" si="11">SUM(D43:D44)</f>
        <v>99480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20389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119869</v>
      </c>
      <c r="O42" s="45">
        <f t="shared" si="1"/>
        <v>52.620280948200175</v>
      </c>
      <c r="P42" s="10"/>
    </row>
    <row r="43" spans="1:119">
      <c r="A43" s="12"/>
      <c r="B43" s="25">
        <v>361.1</v>
      </c>
      <c r="C43" s="20" t="s">
        <v>51</v>
      </c>
      <c r="D43" s="46">
        <v>13</v>
      </c>
      <c r="E43" s="46">
        <v>0</v>
      </c>
      <c r="F43" s="46">
        <v>0</v>
      </c>
      <c r="G43" s="46">
        <v>0</v>
      </c>
      <c r="H43" s="46">
        <v>0</v>
      </c>
      <c r="I43" s="46">
        <v>15625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15638</v>
      </c>
      <c r="O43" s="47">
        <f t="shared" si="1"/>
        <v>6.8647936786654959</v>
      </c>
      <c r="P43" s="9"/>
    </row>
    <row r="44" spans="1:119">
      <c r="A44" s="12"/>
      <c r="B44" s="25">
        <v>369.9</v>
      </c>
      <c r="C44" s="20" t="s">
        <v>52</v>
      </c>
      <c r="D44" s="46">
        <v>99467</v>
      </c>
      <c r="E44" s="46">
        <v>0</v>
      </c>
      <c r="F44" s="46">
        <v>0</v>
      </c>
      <c r="G44" s="46">
        <v>0</v>
      </c>
      <c r="H44" s="46">
        <v>0</v>
      </c>
      <c r="I44" s="46">
        <v>4764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104231</v>
      </c>
      <c r="O44" s="47">
        <f t="shared" si="1"/>
        <v>45.755487269534683</v>
      </c>
      <c r="P44" s="9"/>
    </row>
    <row r="45" spans="1:119" ht="15.75">
      <c r="A45" s="29" t="s">
        <v>35</v>
      </c>
      <c r="B45" s="30"/>
      <c r="C45" s="31"/>
      <c r="D45" s="32">
        <f t="shared" ref="D45:M45" si="12">SUM(D46:D46)</f>
        <v>376000</v>
      </c>
      <c r="E45" s="32">
        <f t="shared" si="12"/>
        <v>0</v>
      </c>
      <c r="F45" s="32">
        <f t="shared" si="12"/>
        <v>61214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437214</v>
      </c>
      <c r="O45" s="45">
        <f t="shared" si="1"/>
        <v>191.92888498683055</v>
      </c>
      <c r="P45" s="9"/>
    </row>
    <row r="46" spans="1:119" ht="15.75" thickBot="1">
      <c r="A46" s="12"/>
      <c r="B46" s="25">
        <v>381</v>
      </c>
      <c r="C46" s="20" t="s">
        <v>53</v>
      </c>
      <c r="D46" s="46">
        <v>376000</v>
      </c>
      <c r="E46" s="46">
        <v>0</v>
      </c>
      <c r="F46" s="46">
        <v>61214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437214</v>
      </c>
      <c r="O46" s="47">
        <f t="shared" si="1"/>
        <v>191.92888498683055</v>
      </c>
      <c r="P46" s="9"/>
    </row>
    <row r="47" spans="1:119" ht="16.5" thickBot="1">
      <c r="A47" s="14" t="s">
        <v>48</v>
      </c>
      <c r="B47" s="23"/>
      <c r="C47" s="22"/>
      <c r="D47" s="15">
        <f t="shared" ref="D47:M47" si="13">SUM(D5,D13,D16,D27,D40,D42,D45)</f>
        <v>3417632</v>
      </c>
      <c r="E47" s="15">
        <f t="shared" si="13"/>
        <v>0</v>
      </c>
      <c r="F47" s="15">
        <f t="shared" si="13"/>
        <v>61214</v>
      </c>
      <c r="G47" s="15">
        <f t="shared" si="13"/>
        <v>0</v>
      </c>
      <c r="H47" s="15">
        <f t="shared" si="13"/>
        <v>0</v>
      </c>
      <c r="I47" s="15">
        <f t="shared" si="13"/>
        <v>3659862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7138708</v>
      </c>
      <c r="O47" s="38">
        <f t="shared" si="1"/>
        <v>3133.7611940298507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67</v>
      </c>
      <c r="M49" s="51"/>
      <c r="N49" s="51"/>
      <c r="O49" s="43">
        <v>2278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thickBot="1">
      <c r="A51" s="55" t="s">
        <v>68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875254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875254</v>
      </c>
      <c r="O5" s="33">
        <f t="shared" ref="O5:O48" si="1">(N5/O$50)</f>
        <v>353.78092158447856</v>
      </c>
      <c r="P5" s="6"/>
    </row>
    <row r="6" spans="1:133">
      <c r="A6" s="12"/>
      <c r="B6" s="25">
        <v>311</v>
      </c>
      <c r="C6" s="20" t="s">
        <v>1</v>
      </c>
      <c r="D6" s="46">
        <v>278918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278918</v>
      </c>
      <c r="O6" s="47">
        <f t="shared" si="1"/>
        <v>112.7396928051738</v>
      </c>
      <c r="P6" s="9"/>
    </row>
    <row r="7" spans="1:133">
      <c r="A7" s="12"/>
      <c r="B7" s="25">
        <v>312.10000000000002</v>
      </c>
      <c r="C7" s="20" t="s">
        <v>9</v>
      </c>
      <c r="D7" s="46">
        <v>143068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143068</v>
      </c>
      <c r="O7" s="47">
        <f t="shared" si="1"/>
        <v>57.828617623282135</v>
      </c>
      <c r="P7" s="9"/>
    </row>
    <row r="8" spans="1:133">
      <c r="A8" s="12"/>
      <c r="B8" s="25">
        <v>312.3</v>
      </c>
      <c r="C8" s="20" t="s">
        <v>10</v>
      </c>
      <c r="D8" s="46">
        <v>25920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25920</v>
      </c>
      <c r="O8" s="47">
        <f t="shared" si="1"/>
        <v>10.47696038803557</v>
      </c>
      <c r="P8" s="9"/>
    </row>
    <row r="9" spans="1:133">
      <c r="A9" s="12"/>
      <c r="B9" s="25">
        <v>312.60000000000002</v>
      </c>
      <c r="C9" s="20" t="s">
        <v>11</v>
      </c>
      <c r="D9" s="46">
        <v>183160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183160</v>
      </c>
      <c r="O9" s="47">
        <f t="shared" si="1"/>
        <v>74.033953112368636</v>
      </c>
      <c r="P9" s="9"/>
    </row>
    <row r="10" spans="1:133">
      <c r="A10" s="12"/>
      <c r="B10" s="25">
        <v>314.10000000000002</v>
      </c>
      <c r="C10" s="20" t="s">
        <v>12</v>
      </c>
      <c r="D10" s="46">
        <v>133077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133077</v>
      </c>
      <c r="O10" s="47">
        <f t="shared" si="1"/>
        <v>53.790218270008083</v>
      </c>
      <c r="P10" s="9"/>
    </row>
    <row r="11" spans="1:133">
      <c r="A11" s="12"/>
      <c r="B11" s="25">
        <v>314.8</v>
      </c>
      <c r="C11" s="20" t="s">
        <v>13</v>
      </c>
      <c r="D11" s="46">
        <v>14203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14203</v>
      </c>
      <c r="O11" s="47">
        <f t="shared" si="1"/>
        <v>5.7409054163298299</v>
      </c>
      <c r="P11" s="9"/>
    </row>
    <row r="12" spans="1:133">
      <c r="A12" s="12"/>
      <c r="B12" s="25">
        <v>315</v>
      </c>
      <c r="C12" s="20" t="s">
        <v>14</v>
      </c>
      <c r="D12" s="46">
        <v>96908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96908</v>
      </c>
      <c r="O12" s="47">
        <f t="shared" si="1"/>
        <v>39.170573969280518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108853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108853</v>
      </c>
      <c r="O13" s="45">
        <f t="shared" si="1"/>
        <v>43.998787388843979</v>
      </c>
      <c r="P13" s="10"/>
    </row>
    <row r="14" spans="1:133">
      <c r="A14" s="12"/>
      <c r="B14" s="25">
        <v>323.10000000000002</v>
      </c>
      <c r="C14" s="20" t="s">
        <v>16</v>
      </c>
      <c r="D14" s="46">
        <v>98497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98497</v>
      </c>
      <c r="O14" s="47">
        <f t="shared" si="1"/>
        <v>39.812853678253838</v>
      </c>
      <c r="P14" s="9"/>
    </row>
    <row r="15" spans="1:133">
      <c r="A15" s="12"/>
      <c r="B15" s="25">
        <v>329</v>
      </c>
      <c r="C15" s="20" t="s">
        <v>17</v>
      </c>
      <c r="D15" s="46">
        <v>10356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10356</v>
      </c>
      <c r="O15" s="47">
        <f t="shared" si="1"/>
        <v>4.1859337105901373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1953064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813667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2766731</v>
      </c>
      <c r="O16" s="45">
        <f t="shared" si="1"/>
        <v>1118.3229587712208</v>
      </c>
      <c r="P16" s="10"/>
    </row>
    <row r="17" spans="1:16">
      <c r="A17" s="12"/>
      <c r="B17" s="25">
        <v>331.2</v>
      </c>
      <c r="C17" s="20" t="s">
        <v>18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1000</v>
      </c>
      <c r="O17" s="47">
        <f t="shared" si="1"/>
        <v>0.40420371867421179</v>
      </c>
      <c r="P17" s="9"/>
    </row>
    <row r="18" spans="1:16">
      <c r="A18" s="12"/>
      <c r="B18" s="25">
        <v>331.35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565514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565514</v>
      </c>
      <c r="O18" s="47">
        <f t="shared" si="1"/>
        <v>228.58286176232821</v>
      </c>
      <c r="P18" s="9"/>
    </row>
    <row r="19" spans="1:16">
      <c r="A19" s="12"/>
      <c r="B19" s="25">
        <v>334.35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248153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248153</v>
      </c>
      <c r="O19" s="47">
        <f t="shared" si="1"/>
        <v>100.30436540016169</v>
      </c>
      <c r="P19" s="9"/>
    </row>
    <row r="20" spans="1:16">
      <c r="A20" s="12"/>
      <c r="B20" s="25">
        <v>334.69</v>
      </c>
      <c r="C20" s="20" t="s">
        <v>22</v>
      </c>
      <c r="D20" s="46">
        <v>1707097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1707097</v>
      </c>
      <c r="O20" s="47">
        <f t="shared" si="1"/>
        <v>690.01495553759094</v>
      </c>
      <c r="P20" s="9"/>
    </row>
    <row r="21" spans="1:16">
      <c r="A21" s="12"/>
      <c r="B21" s="25">
        <v>334.7</v>
      </c>
      <c r="C21" s="20" t="s">
        <v>23</v>
      </c>
      <c r="D21" s="46">
        <v>39143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39143</v>
      </c>
      <c r="O21" s="47">
        <f t="shared" si="1"/>
        <v>15.821746160064672</v>
      </c>
      <c r="P21" s="9"/>
    </row>
    <row r="22" spans="1:16">
      <c r="A22" s="12"/>
      <c r="B22" s="25">
        <v>335.12</v>
      </c>
      <c r="C22" s="20" t="s">
        <v>24</v>
      </c>
      <c r="D22" s="46">
        <v>91870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91870</v>
      </c>
      <c r="O22" s="47">
        <f t="shared" si="1"/>
        <v>37.134195634599841</v>
      </c>
      <c r="P22" s="9"/>
    </row>
    <row r="23" spans="1:16">
      <c r="A23" s="12"/>
      <c r="B23" s="25">
        <v>335.14</v>
      </c>
      <c r="C23" s="20" t="s">
        <v>25</v>
      </c>
      <c r="D23" s="46">
        <v>807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807</v>
      </c>
      <c r="O23" s="47">
        <f t="shared" si="1"/>
        <v>0.32619240097008895</v>
      </c>
      <c r="P23" s="9"/>
    </row>
    <row r="24" spans="1:16">
      <c r="A24" s="12"/>
      <c r="B24" s="25">
        <v>335.15</v>
      </c>
      <c r="C24" s="20" t="s">
        <v>26</v>
      </c>
      <c r="D24" s="46">
        <v>941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941</v>
      </c>
      <c r="O24" s="47">
        <f t="shared" si="1"/>
        <v>0.38035569927243329</v>
      </c>
      <c r="P24" s="9"/>
    </row>
    <row r="25" spans="1:16">
      <c r="A25" s="12"/>
      <c r="B25" s="25">
        <v>335.18</v>
      </c>
      <c r="C25" s="20" t="s">
        <v>27</v>
      </c>
      <c r="D25" s="46">
        <v>102206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102206</v>
      </c>
      <c r="O25" s="47">
        <f t="shared" si="1"/>
        <v>41.31204527081649</v>
      </c>
      <c r="P25" s="9"/>
    </row>
    <row r="26" spans="1:16">
      <c r="A26" s="12"/>
      <c r="B26" s="25">
        <v>337.2</v>
      </c>
      <c r="C26" s="20" t="s">
        <v>28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10000</v>
      </c>
      <c r="O26" s="47">
        <f t="shared" si="1"/>
        <v>4.0420371867421183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SUM(D28:D39)</f>
        <v>245135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1413817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1658952</v>
      </c>
      <c r="O27" s="45">
        <f t="shared" si="1"/>
        <v>670.55456750202097</v>
      </c>
      <c r="P27" s="10"/>
    </row>
    <row r="28" spans="1:16">
      <c r="A28" s="12"/>
      <c r="B28" s="25">
        <v>341.9</v>
      </c>
      <c r="C28" s="20" t="s">
        <v>36</v>
      </c>
      <c r="D28" s="46">
        <v>165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7">SUM(D28:M28)</f>
        <v>165</v>
      </c>
      <c r="O28" s="47">
        <f t="shared" si="1"/>
        <v>6.6693613581244954E-2</v>
      </c>
      <c r="P28" s="9"/>
    </row>
    <row r="29" spans="1:16">
      <c r="A29" s="12"/>
      <c r="B29" s="25">
        <v>342.1</v>
      </c>
      <c r="C29" s="20" t="s">
        <v>37</v>
      </c>
      <c r="D29" s="46">
        <v>2165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2165</v>
      </c>
      <c r="O29" s="47">
        <f t="shared" si="1"/>
        <v>0.8751010509296685</v>
      </c>
      <c r="P29" s="9"/>
    </row>
    <row r="30" spans="1:16">
      <c r="A30" s="12"/>
      <c r="B30" s="25">
        <v>342.9</v>
      </c>
      <c r="C30" s="20" t="s">
        <v>38</v>
      </c>
      <c r="D30" s="46">
        <v>17143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17143</v>
      </c>
      <c r="O30" s="47">
        <f t="shared" si="1"/>
        <v>6.929264349232013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793129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793129</v>
      </c>
      <c r="O31" s="47">
        <f t="shared" si="1"/>
        <v>320.58569118835891</v>
      </c>
      <c r="P31" s="9"/>
    </row>
    <row r="32" spans="1:16">
      <c r="A32" s="12"/>
      <c r="B32" s="25">
        <v>343.4</v>
      </c>
      <c r="C32" s="20" t="s">
        <v>40</v>
      </c>
      <c r="D32" s="46">
        <v>179205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179205</v>
      </c>
      <c r="O32" s="47">
        <f t="shared" si="1"/>
        <v>72.435327405012131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620688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620688</v>
      </c>
      <c r="O33" s="47">
        <f t="shared" si="1"/>
        <v>250.88439773645916</v>
      </c>
      <c r="P33" s="9"/>
    </row>
    <row r="34" spans="1:119">
      <c r="A34" s="12"/>
      <c r="B34" s="25">
        <v>343.8</v>
      </c>
      <c r="C34" s="20" t="s">
        <v>42</v>
      </c>
      <c r="D34" s="46">
        <v>2100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2100</v>
      </c>
      <c r="O34" s="47">
        <f t="shared" si="1"/>
        <v>0.84882780921584478</v>
      </c>
      <c r="P34" s="9"/>
    </row>
    <row r="35" spans="1:119">
      <c r="A35" s="12"/>
      <c r="B35" s="25">
        <v>343.9</v>
      </c>
      <c r="C35" s="20" t="s">
        <v>43</v>
      </c>
      <c r="D35" s="46">
        <v>8832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8832</v>
      </c>
      <c r="O35" s="47">
        <f t="shared" si="1"/>
        <v>3.5699272433306386</v>
      </c>
      <c r="P35" s="9"/>
    </row>
    <row r="36" spans="1:119">
      <c r="A36" s="12"/>
      <c r="B36" s="25">
        <v>346.4</v>
      </c>
      <c r="C36" s="20" t="s">
        <v>44</v>
      </c>
      <c r="D36" s="46">
        <v>225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225</v>
      </c>
      <c r="O36" s="47">
        <f t="shared" si="1"/>
        <v>9.094583670169766E-2</v>
      </c>
      <c r="P36" s="9"/>
    </row>
    <row r="37" spans="1:119">
      <c r="A37" s="12"/>
      <c r="B37" s="25">
        <v>347.2</v>
      </c>
      <c r="C37" s="20" t="s">
        <v>45</v>
      </c>
      <c r="D37" s="46">
        <v>14468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14468</v>
      </c>
      <c r="O37" s="47">
        <f t="shared" si="1"/>
        <v>5.8480194017784966</v>
      </c>
      <c r="P37" s="9"/>
    </row>
    <row r="38" spans="1:119">
      <c r="A38" s="12"/>
      <c r="B38" s="25">
        <v>347.5</v>
      </c>
      <c r="C38" s="20" t="s">
        <v>46</v>
      </c>
      <c r="D38" s="46">
        <v>3653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3653</v>
      </c>
      <c r="O38" s="47">
        <f t="shared" si="1"/>
        <v>1.4765561843168957</v>
      </c>
      <c r="P38" s="9"/>
    </row>
    <row r="39" spans="1:119">
      <c r="A39" s="12"/>
      <c r="B39" s="25">
        <v>347.9</v>
      </c>
      <c r="C39" s="20" t="s">
        <v>47</v>
      </c>
      <c r="D39" s="46">
        <v>17179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8">SUM(D39:M39)</f>
        <v>17179</v>
      </c>
      <c r="O39" s="47">
        <f t="shared" si="1"/>
        <v>6.943815683104285</v>
      </c>
      <c r="P39" s="9"/>
    </row>
    <row r="40" spans="1:119" ht="15.75">
      <c r="A40" s="29" t="s">
        <v>34</v>
      </c>
      <c r="B40" s="30"/>
      <c r="C40" s="31"/>
      <c r="D40" s="32">
        <f t="shared" ref="D40:M40" si="9">SUM(D41:D41)</f>
        <v>2124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8"/>
        <v>2124</v>
      </c>
      <c r="O40" s="45">
        <f t="shared" si="1"/>
        <v>0.85852869846402591</v>
      </c>
      <c r="P40" s="10"/>
    </row>
    <row r="41" spans="1:119">
      <c r="A41" s="13"/>
      <c r="B41" s="39">
        <v>359</v>
      </c>
      <c r="C41" s="21" t="s">
        <v>50</v>
      </c>
      <c r="D41" s="46">
        <v>2124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2124</v>
      </c>
      <c r="O41" s="47">
        <f t="shared" si="1"/>
        <v>0.85852869846402591</v>
      </c>
      <c r="P41" s="9"/>
    </row>
    <row r="42" spans="1:119" ht="15.75">
      <c r="A42" s="29" t="s">
        <v>2</v>
      </c>
      <c r="B42" s="30"/>
      <c r="C42" s="31"/>
      <c r="D42" s="32">
        <f t="shared" ref="D42:M42" si="10">SUM(D43:D44)</f>
        <v>56362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42500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98862</v>
      </c>
      <c r="O42" s="45">
        <f t="shared" si="1"/>
        <v>39.960388035569927</v>
      </c>
      <c r="P42" s="10"/>
    </row>
    <row r="43" spans="1:119">
      <c r="A43" s="12"/>
      <c r="B43" s="25">
        <v>361.1</v>
      </c>
      <c r="C43" s="20" t="s">
        <v>51</v>
      </c>
      <c r="D43" s="46">
        <v>22</v>
      </c>
      <c r="E43" s="46">
        <v>0</v>
      </c>
      <c r="F43" s="46">
        <v>0</v>
      </c>
      <c r="G43" s="46">
        <v>0</v>
      </c>
      <c r="H43" s="46">
        <v>0</v>
      </c>
      <c r="I43" s="46">
        <v>25752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25774</v>
      </c>
      <c r="O43" s="47">
        <f t="shared" si="1"/>
        <v>10.417946645109135</v>
      </c>
      <c r="P43" s="9"/>
    </row>
    <row r="44" spans="1:119">
      <c r="A44" s="12"/>
      <c r="B44" s="25">
        <v>369.9</v>
      </c>
      <c r="C44" s="20" t="s">
        <v>52</v>
      </c>
      <c r="D44" s="46">
        <v>56340</v>
      </c>
      <c r="E44" s="46">
        <v>0</v>
      </c>
      <c r="F44" s="46">
        <v>0</v>
      </c>
      <c r="G44" s="46">
        <v>0</v>
      </c>
      <c r="H44" s="46">
        <v>0</v>
      </c>
      <c r="I44" s="46">
        <v>16748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73088</v>
      </c>
      <c r="O44" s="47">
        <f t="shared" si="1"/>
        <v>29.542441390460791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SUM(D46:D47)</f>
        <v>446078</v>
      </c>
      <c r="E45" s="32">
        <f t="shared" si="11"/>
        <v>0</v>
      </c>
      <c r="F45" s="32">
        <f t="shared" si="11"/>
        <v>48112</v>
      </c>
      <c r="G45" s="32">
        <f t="shared" si="11"/>
        <v>0</v>
      </c>
      <c r="H45" s="32">
        <f t="shared" si="11"/>
        <v>0</v>
      </c>
      <c r="I45" s="32">
        <f t="shared" si="11"/>
        <v>3000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8"/>
        <v>497190</v>
      </c>
      <c r="O45" s="45">
        <f t="shared" si="1"/>
        <v>200.96604688763136</v>
      </c>
      <c r="P45" s="9"/>
    </row>
    <row r="46" spans="1:119">
      <c r="A46" s="12"/>
      <c r="B46" s="25">
        <v>381</v>
      </c>
      <c r="C46" s="20" t="s">
        <v>53</v>
      </c>
      <c r="D46" s="46">
        <v>413379</v>
      </c>
      <c r="E46" s="46">
        <v>0</v>
      </c>
      <c r="F46" s="46">
        <v>48112</v>
      </c>
      <c r="G46" s="46">
        <v>0</v>
      </c>
      <c r="H46" s="46">
        <v>0</v>
      </c>
      <c r="I46" s="46">
        <v>3000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464491</v>
      </c>
      <c r="O46" s="47">
        <f t="shared" si="1"/>
        <v>187.74898949070331</v>
      </c>
      <c r="P46" s="9"/>
    </row>
    <row r="47" spans="1:119" ht="15.75" thickBot="1">
      <c r="A47" s="12"/>
      <c r="B47" s="25">
        <v>384</v>
      </c>
      <c r="C47" s="20" t="s">
        <v>54</v>
      </c>
      <c r="D47" s="46">
        <v>32699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32699</v>
      </c>
      <c r="O47" s="47">
        <f t="shared" si="1"/>
        <v>13.217057396928052</v>
      </c>
      <c r="P47" s="9"/>
    </row>
    <row r="48" spans="1:119" ht="16.5" thickBot="1">
      <c r="A48" s="14" t="s">
        <v>48</v>
      </c>
      <c r="B48" s="23"/>
      <c r="C48" s="22"/>
      <c r="D48" s="15">
        <f t="shared" ref="D48:M48" si="12">SUM(D5,D13,D16,D27,D40,D42,D45)</f>
        <v>3686870</v>
      </c>
      <c r="E48" s="15">
        <f t="shared" si="12"/>
        <v>0</v>
      </c>
      <c r="F48" s="15">
        <f t="shared" si="12"/>
        <v>48112</v>
      </c>
      <c r="G48" s="15">
        <f t="shared" si="12"/>
        <v>0</v>
      </c>
      <c r="H48" s="15">
        <f t="shared" si="12"/>
        <v>0</v>
      </c>
      <c r="I48" s="15">
        <f t="shared" si="12"/>
        <v>2272984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8"/>
        <v>6007966</v>
      </c>
      <c r="O48" s="38">
        <f t="shared" si="1"/>
        <v>2428.4421988682298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61</v>
      </c>
      <c r="M50" s="51"/>
      <c r="N50" s="51"/>
      <c r="O50" s="43">
        <v>2474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68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A52:O52"/>
    <mergeCell ref="A51:O51"/>
    <mergeCell ref="L50:N5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875254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875254</v>
      </c>
      <c r="O5" s="33">
        <f t="shared" ref="O5:O50" si="1">(N5/O$52)</f>
        <v>347.73698847834726</v>
      </c>
      <c r="P5" s="6"/>
    </row>
    <row r="6" spans="1:133">
      <c r="A6" s="12"/>
      <c r="B6" s="25">
        <v>311</v>
      </c>
      <c r="C6" s="20" t="s">
        <v>1</v>
      </c>
      <c r="D6" s="46">
        <v>258642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258642</v>
      </c>
      <c r="O6" s="47">
        <f t="shared" si="1"/>
        <v>102.7580452920143</v>
      </c>
      <c r="P6" s="9"/>
    </row>
    <row r="7" spans="1:133">
      <c r="A7" s="12"/>
      <c r="B7" s="25">
        <v>312.10000000000002</v>
      </c>
      <c r="C7" s="20" t="s">
        <v>9</v>
      </c>
      <c r="D7" s="46">
        <v>150926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150926</v>
      </c>
      <c r="O7" s="47">
        <f t="shared" si="1"/>
        <v>59.962653953118789</v>
      </c>
      <c r="P7" s="9"/>
    </row>
    <row r="8" spans="1:133">
      <c r="A8" s="12"/>
      <c r="B8" s="25">
        <v>312.3</v>
      </c>
      <c r="C8" s="20" t="s">
        <v>10</v>
      </c>
      <c r="D8" s="46">
        <v>27347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27347</v>
      </c>
      <c r="O8" s="47">
        <f t="shared" si="1"/>
        <v>10.864918553833929</v>
      </c>
      <c r="P8" s="9"/>
    </row>
    <row r="9" spans="1:133">
      <c r="A9" s="12"/>
      <c r="B9" s="25">
        <v>312.60000000000002</v>
      </c>
      <c r="C9" s="20" t="s">
        <v>11</v>
      </c>
      <c r="D9" s="46">
        <v>193580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193580</v>
      </c>
      <c r="O9" s="47">
        <f t="shared" si="1"/>
        <v>76.909018673023439</v>
      </c>
      <c r="P9" s="9"/>
    </row>
    <row r="10" spans="1:133">
      <c r="A10" s="12"/>
      <c r="B10" s="25">
        <v>314.10000000000002</v>
      </c>
      <c r="C10" s="20" t="s">
        <v>12</v>
      </c>
      <c r="D10" s="46">
        <v>139213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139213</v>
      </c>
      <c r="O10" s="47">
        <f t="shared" si="1"/>
        <v>55.309098132697656</v>
      </c>
      <c r="P10" s="9"/>
    </row>
    <row r="11" spans="1:133">
      <c r="A11" s="12"/>
      <c r="B11" s="25">
        <v>314.8</v>
      </c>
      <c r="C11" s="20" t="s">
        <v>13</v>
      </c>
      <c r="D11" s="46">
        <v>12344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12344</v>
      </c>
      <c r="O11" s="47">
        <f t="shared" si="1"/>
        <v>4.9042510925705205</v>
      </c>
      <c r="P11" s="9"/>
    </row>
    <row r="12" spans="1:133">
      <c r="A12" s="12"/>
      <c r="B12" s="25">
        <v>315</v>
      </c>
      <c r="C12" s="20" t="s">
        <v>14</v>
      </c>
      <c r="D12" s="46">
        <v>93202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93202</v>
      </c>
      <c r="O12" s="47">
        <f t="shared" si="1"/>
        <v>37.0290027810886</v>
      </c>
      <c r="P12" s="9"/>
    </row>
    <row r="13" spans="1:133" ht="15.75">
      <c r="A13" s="29" t="s">
        <v>76</v>
      </c>
      <c r="B13" s="30"/>
      <c r="C13" s="31"/>
      <c r="D13" s="32">
        <f t="shared" ref="D13:M13" si="3">SUM(D14:D15)</f>
        <v>88808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88808</v>
      </c>
      <c r="O13" s="45">
        <f t="shared" si="1"/>
        <v>35.28327373857767</v>
      </c>
      <c r="P13" s="10"/>
    </row>
    <row r="14" spans="1:133">
      <c r="A14" s="12"/>
      <c r="B14" s="25">
        <v>323.10000000000002</v>
      </c>
      <c r="C14" s="20" t="s">
        <v>16</v>
      </c>
      <c r="D14" s="46">
        <v>77302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77302</v>
      </c>
      <c r="O14" s="47">
        <f t="shared" si="1"/>
        <v>30.711958680969406</v>
      </c>
      <c r="P14" s="9"/>
    </row>
    <row r="15" spans="1:133">
      <c r="A15" s="12"/>
      <c r="B15" s="25">
        <v>329</v>
      </c>
      <c r="C15" s="20" t="s">
        <v>77</v>
      </c>
      <c r="D15" s="46">
        <v>11506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11506</v>
      </c>
      <c r="O15" s="47">
        <f t="shared" si="1"/>
        <v>4.5713150576082642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SUM(D17:D27)</f>
        <v>1983881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2179076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>SUM(D16:M16)</f>
        <v>4162957</v>
      </c>
      <c r="O16" s="45">
        <f t="shared" si="1"/>
        <v>1653.9360349622566</v>
      </c>
      <c r="P16" s="10"/>
    </row>
    <row r="17" spans="1:16">
      <c r="A17" s="12"/>
      <c r="B17" s="25">
        <v>334.2</v>
      </c>
      <c r="C17" s="20" t="s">
        <v>78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1000</v>
      </c>
      <c r="O17" s="47">
        <f t="shared" si="1"/>
        <v>0.39729837107667859</v>
      </c>
      <c r="P17" s="9"/>
    </row>
    <row r="18" spans="1:16">
      <c r="A18" s="12"/>
      <c r="B18" s="25">
        <v>334.35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2179076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2179076</v>
      </c>
      <c r="O18" s="47">
        <f t="shared" si="1"/>
        <v>865.74334525228448</v>
      </c>
      <c r="P18" s="9"/>
    </row>
    <row r="19" spans="1:16">
      <c r="A19" s="12"/>
      <c r="B19" s="25">
        <v>334.39</v>
      </c>
      <c r="C19" s="20" t="s">
        <v>79</v>
      </c>
      <c r="D19" s="46">
        <v>234424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234424</v>
      </c>
      <c r="O19" s="47">
        <f t="shared" si="1"/>
        <v>93.136273341279306</v>
      </c>
      <c r="P19" s="9"/>
    </row>
    <row r="20" spans="1:16">
      <c r="A20" s="12"/>
      <c r="B20" s="25">
        <v>334.69</v>
      </c>
      <c r="C20" s="20" t="s">
        <v>22</v>
      </c>
      <c r="D20" s="46">
        <v>1412838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1412838</v>
      </c>
      <c r="O20" s="47">
        <f t="shared" si="1"/>
        <v>561.31823599523238</v>
      </c>
      <c r="P20" s="9"/>
    </row>
    <row r="21" spans="1:16">
      <c r="A21" s="12"/>
      <c r="B21" s="25">
        <v>334.7</v>
      </c>
      <c r="C21" s="20" t="s">
        <v>23</v>
      </c>
      <c r="D21" s="46">
        <v>114458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114458</v>
      </c>
      <c r="O21" s="47">
        <f t="shared" si="1"/>
        <v>45.473976956694479</v>
      </c>
      <c r="P21" s="9"/>
    </row>
    <row r="22" spans="1:16">
      <c r="A22" s="12"/>
      <c r="B22" s="25">
        <v>335.12</v>
      </c>
      <c r="C22" s="20" t="s">
        <v>24</v>
      </c>
      <c r="D22" s="46">
        <v>94473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94473</v>
      </c>
      <c r="O22" s="47">
        <f t="shared" si="1"/>
        <v>37.533969010727056</v>
      </c>
      <c r="P22" s="9"/>
    </row>
    <row r="23" spans="1:16">
      <c r="A23" s="12"/>
      <c r="B23" s="25">
        <v>335.14</v>
      </c>
      <c r="C23" s="20" t="s">
        <v>25</v>
      </c>
      <c r="D23" s="46">
        <v>824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824</v>
      </c>
      <c r="O23" s="47">
        <f t="shared" si="1"/>
        <v>0.32737385776718314</v>
      </c>
      <c r="P23" s="9"/>
    </row>
    <row r="24" spans="1:16">
      <c r="A24" s="12"/>
      <c r="B24" s="25">
        <v>335.15</v>
      </c>
      <c r="C24" s="20" t="s">
        <v>26</v>
      </c>
      <c r="D24" s="46">
        <v>162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162</v>
      </c>
      <c r="O24" s="47">
        <f t="shared" si="1"/>
        <v>6.4362336114421936E-2</v>
      </c>
      <c r="P24" s="9"/>
    </row>
    <row r="25" spans="1:16">
      <c r="A25" s="12"/>
      <c r="B25" s="25">
        <v>335.18</v>
      </c>
      <c r="C25" s="20" t="s">
        <v>27</v>
      </c>
      <c r="D25" s="46">
        <v>115427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115427</v>
      </c>
      <c r="O25" s="47">
        <f t="shared" si="1"/>
        <v>45.85895907826778</v>
      </c>
      <c r="P25" s="9"/>
    </row>
    <row r="26" spans="1:16">
      <c r="A26" s="12"/>
      <c r="B26" s="25">
        <v>337.2</v>
      </c>
      <c r="C26" s="20" t="s">
        <v>28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10000</v>
      </c>
      <c r="O26" s="47">
        <f t="shared" si="1"/>
        <v>3.972983710766786</v>
      </c>
      <c r="P26" s="9"/>
    </row>
    <row r="27" spans="1:16">
      <c r="A27" s="12"/>
      <c r="B27" s="25">
        <v>338</v>
      </c>
      <c r="C27" s="20" t="s">
        <v>80</v>
      </c>
      <c r="D27" s="46">
        <v>275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275</v>
      </c>
      <c r="O27" s="47">
        <f t="shared" si="1"/>
        <v>0.10925705204608661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SUM(D29:D40)</f>
        <v>239465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1084856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1324321</v>
      </c>
      <c r="O28" s="45">
        <f t="shared" si="1"/>
        <v>526.15057608263805</v>
      </c>
      <c r="P28" s="10"/>
    </row>
    <row r="29" spans="1:16">
      <c r="A29" s="12"/>
      <c r="B29" s="25">
        <v>342.1</v>
      </c>
      <c r="C29" s="20" t="s">
        <v>37</v>
      </c>
      <c r="D29" s="46">
        <v>1873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1" si="7">SUM(D29:M29)</f>
        <v>1873</v>
      </c>
      <c r="O29" s="47">
        <f t="shared" si="1"/>
        <v>0.744139849026619</v>
      </c>
      <c r="P29" s="9"/>
    </row>
    <row r="30" spans="1:16">
      <c r="A30" s="12"/>
      <c r="B30" s="25">
        <v>342.2</v>
      </c>
      <c r="C30" s="20" t="s">
        <v>64</v>
      </c>
      <c r="D30" s="46">
        <v>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1000</v>
      </c>
      <c r="O30" s="47">
        <f t="shared" si="1"/>
        <v>0.39729837107667859</v>
      </c>
      <c r="P30" s="9"/>
    </row>
    <row r="31" spans="1:16">
      <c r="A31" s="12"/>
      <c r="B31" s="25">
        <v>342.9</v>
      </c>
      <c r="C31" s="20" t="s">
        <v>38</v>
      </c>
      <c r="D31" s="46">
        <v>14512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14512</v>
      </c>
      <c r="O31" s="47">
        <f t="shared" si="1"/>
        <v>5.7655939610647593</v>
      </c>
      <c r="P31" s="9"/>
    </row>
    <row r="32" spans="1:16">
      <c r="A32" s="12"/>
      <c r="B32" s="25">
        <v>343.3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494240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494240</v>
      </c>
      <c r="O32" s="47">
        <f t="shared" si="1"/>
        <v>196.36074692093763</v>
      </c>
      <c r="P32" s="9"/>
    </row>
    <row r="33" spans="1:16">
      <c r="A33" s="12"/>
      <c r="B33" s="25">
        <v>343.4</v>
      </c>
      <c r="C33" s="20" t="s">
        <v>40</v>
      </c>
      <c r="D33" s="46">
        <v>180774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180774</v>
      </c>
      <c r="O33" s="47">
        <f t="shared" si="1"/>
        <v>71.821215733015492</v>
      </c>
      <c r="P33" s="9"/>
    </row>
    <row r="34" spans="1:16">
      <c r="A34" s="12"/>
      <c r="B34" s="25">
        <v>343.5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590616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590616</v>
      </c>
      <c r="O34" s="47">
        <f t="shared" si="1"/>
        <v>234.65077473182359</v>
      </c>
      <c r="P34" s="9"/>
    </row>
    <row r="35" spans="1:16">
      <c r="A35" s="12"/>
      <c r="B35" s="25">
        <v>343.8</v>
      </c>
      <c r="C35" s="20" t="s">
        <v>42</v>
      </c>
      <c r="D35" s="46">
        <v>2200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2200</v>
      </c>
      <c r="O35" s="47">
        <f t="shared" si="1"/>
        <v>0.87405641636869291</v>
      </c>
      <c r="P35" s="9"/>
    </row>
    <row r="36" spans="1:16">
      <c r="A36" s="12"/>
      <c r="B36" s="25">
        <v>343.9</v>
      </c>
      <c r="C36" s="20" t="s">
        <v>43</v>
      </c>
      <c r="D36" s="46">
        <v>11777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11777</v>
      </c>
      <c r="O36" s="47">
        <f t="shared" si="1"/>
        <v>4.6789829161700434</v>
      </c>
      <c r="P36" s="9"/>
    </row>
    <row r="37" spans="1:16">
      <c r="A37" s="12"/>
      <c r="B37" s="25">
        <v>346.4</v>
      </c>
      <c r="C37" s="20" t="s">
        <v>44</v>
      </c>
      <c r="D37" s="46">
        <v>114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114</v>
      </c>
      <c r="O37" s="47">
        <f t="shared" si="1"/>
        <v>4.5292014302741358E-2</v>
      </c>
      <c r="P37" s="9"/>
    </row>
    <row r="38" spans="1:16">
      <c r="A38" s="12"/>
      <c r="B38" s="25">
        <v>347.2</v>
      </c>
      <c r="C38" s="20" t="s">
        <v>45</v>
      </c>
      <c r="D38" s="46">
        <v>9690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9690</v>
      </c>
      <c r="O38" s="47">
        <f t="shared" si="1"/>
        <v>3.8498212157330154</v>
      </c>
      <c r="P38" s="9"/>
    </row>
    <row r="39" spans="1:16">
      <c r="A39" s="12"/>
      <c r="B39" s="25">
        <v>347.5</v>
      </c>
      <c r="C39" s="20" t="s">
        <v>46</v>
      </c>
      <c r="D39" s="46">
        <v>5688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5688</v>
      </c>
      <c r="O39" s="47">
        <f t="shared" si="1"/>
        <v>2.2598331346841478</v>
      </c>
      <c r="P39" s="9"/>
    </row>
    <row r="40" spans="1:16">
      <c r="A40" s="12"/>
      <c r="B40" s="25">
        <v>347.9</v>
      </c>
      <c r="C40" s="20" t="s">
        <v>47</v>
      </c>
      <c r="D40" s="46">
        <v>11837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11837</v>
      </c>
      <c r="O40" s="47">
        <f t="shared" si="1"/>
        <v>4.7028208184346445</v>
      </c>
      <c r="P40" s="9"/>
    </row>
    <row r="41" spans="1:16" ht="15.75">
      <c r="A41" s="29" t="s">
        <v>34</v>
      </c>
      <c r="B41" s="30"/>
      <c r="C41" s="31"/>
      <c r="D41" s="32">
        <f t="shared" ref="D41:M41" si="8">SUM(D42:D42)</f>
        <v>2795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7"/>
        <v>2795</v>
      </c>
      <c r="O41" s="45">
        <f t="shared" si="1"/>
        <v>1.1104489471593166</v>
      </c>
      <c r="P41" s="10"/>
    </row>
    <row r="42" spans="1:16">
      <c r="A42" s="13"/>
      <c r="B42" s="39">
        <v>359</v>
      </c>
      <c r="C42" s="21" t="s">
        <v>50</v>
      </c>
      <c r="D42" s="46">
        <v>2795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2795</v>
      </c>
      <c r="O42" s="47">
        <f t="shared" si="1"/>
        <v>1.1104489471593166</v>
      </c>
      <c r="P42" s="9"/>
    </row>
    <row r="43" spans="1:16" ht="15.75">
      <c r="A43" s="29" t="s">
        <v>2</v>
      </c>
      <c r="B43" s="30"/>
      <c r="C43" s="31"/>
      <c r="D43" s="32">
        <f t="shared" ref="D43:M43" si="10">SUM(D44:D46)</f>
        <v>99015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81411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180426</v>
      </c>
      <c r="O43" s="45">
        <f t="shared" si="1"/>
        <v>71.68295589988081</v>
      </c>
      <c r="P43" s="10"/>
    </row>
    <row r="44" spans="1:16">
      <c r="A44" s="12"/>
      <c r="B44" s="25">
        <v>361.1</v>
      </c>
      <c r="C44" s="20" t="s">
        <v>51</v>
      </c>
      <c r="D44" s="46">
        <v>1650</v>
      </c>
      <c r="E44" s="46">
        <v>0</v>
      </c>
      <c r="F44" s="46">
        <v>0</v>
      </c>
      <c r="G44" s="46">
        <v>0</v>
      </c>
      <c r="H44" s="46">
        <v>0</v>
      </c>
      <c r="I44" s="46">
        <v>52365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54015</v>
      </c>
      <c r="O44" s="47">
        <f t="shared" si="1"/>
        <v>21.460071513706794</v>
      </c>
      <c r="P44" s="9"/>
    </row>
    <row r="45" spans="1:16">
      <c r="A45" s="12"/>
      <c r="B45" s="25">
        <v>363.29</v>
      </c>
      <c r="C45" s="20" t="s">
        <v>81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5376</v>
      </c>
      <c r="O45" s="47">
        <f t="shared" si="1"/>
        <v>2.1358760429082242</v>
      </c>
      <c r="P45" s="9"/>
    </row>
    <row r="46" spans="1:16">
      <c r="A46" s="12"/>
      <c r="B46" s="25">
        <v>369.9</v>
      </c>
      <c r="C46" s="20" t="s">
        <v>52</v>
      </c>
      <c r="D46" s="46">
        <v>97365</v>
      </c>
      <c r="E46" s="46">
        <v>0</v>
      </c>
      <c r="F46" s="46">
        <v>0</v>
      </c>
      <c r="G46" s="46">
        <v>0</v>
      </c>
      <c r="H46" s="46">
        <v>0</v>
      </c>
      <c r="I46" s="46">
        <v>23670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121035</v>
      </c>
      <c r="O46" s="47">
        <f t="shared" si="1"/>
        <v>48.087008343265794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SUM(D48:D49)</f>
        <v>427351</v>
      </c>
      <c r="E47" s="32">
        <f t="shared" si="11"/>
        <v>0</v>
      </c>
      <c r="F47" s="32">
        <f t="shared" si="11"/>
        <v>234856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662207</v>
      </c>
      <c r="O47" s="45">
        <f t="shared" si="1"/>
        <v>263.09376241557408</v>
      </c>
      <c r="P47" s="9"/>
    </row>
    <row r="48" spans="1:16">
      <c r="A48" s="12"/>
      <c r="B48" s="25">
        <v>381</v>
      </c>
      <c r="C48" s="20" t="s">
        <v>53</v>
      </c>
      <c r="D48" s="46">
        <v>227000</v>
      </c>
      <c r="E48" s="46">
        <v>0</v>
      </c>
      <c r="F48" s="46">
        <v>234856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461856</v>
      </c>
      <c r="O48" s="47">
        <f t="shared" si="1"/>
        <v>183.49463647199048</v>
      </c>
      <c r="P48" s="9"/>
    </row>
    <row r="49" spans="1:119" ht="15.75" thickBot="1">
      <c r="A49" s="12"/>
      <c r="B49" s="25">
        <v>384</v>
      </c>
      <c r="C49" s="20" t="s">
        <v>54</v>
      </c>
      <c r="D49" s="46">
        <v>200351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200351</v>
      </c>
      <c r="O49" s="47">
        <f t="shared" si="1"/>
        <v>79.59912594358363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2">SUM(D5,D13,D16,D28,D41,D43,D47)</f>
        <v>3716569</v>
      </c>
      <c r="E50" s="15">
        <f t="shared" si="12"/>
        <v>0</v>
      </c>
      <c r="F50" s="15">
        <f t="shared" si="12"/>
        <v>234856</v>
      </c>
      <c r="G50" s="15">
        <f t="shared" si="12"/>
        <v>0</v>
      </c>
      <c r="H50" s="15">
        <f t="shared" si="12"/>
        <v>0</v>
      </c>
      <c r="I50" s="15">
        <f t="shared" si="12"/>
        <v>3345343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7296768</v>
      </c>
      <c r="O50" s="38">
        <f t="shared" si="1"/>
        <v>2898.9940405244338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82</v>
      </c>
      <c r="M52" s="51"/>
      <c r="N52" s="51"/>
      <c r="O52" s="43">
        <v>2517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68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118</v>
      </c>
      <c r="Q3" s="11"/>
      <c r="R3"/>
    </row>
    <row r="4" spans="1:134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119</v>
      </c>
      <c r="N4" s="35" t="s">
        <v>8</v>
      </c>
      <c r="O4" s="35" t="s">
        <v>120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SUM(D6:D12)</f>
        <v>1080603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1080603</v>
      </c>
      <c r="P5" s="33">
        <f t="shared" ref="P5:P45" si="2">(O5/P$47)</f>
        <v>500.51088466882817</v>
      </c>
      <c r="Q5" s="6"/>
    </row>
    <row r="6" spans="1:134">
      <c r="A6" s="12"/>
      <c r="B6" s="25">
        <v>311</v>
      </c>
      <c r="C6" s="20" t="s">
        <v>1</v>
      </c>
      <c r="D6" s="46">
        <v>336354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336354</v>
      </c>
      <c r="P6" s="47">
        <f t="shared" si="2"/>
        <v>155.79157017137564</v>
      </c>
      <c r="Q6" s="9"/>
    </row>
    <row r="7" spans="1:134">
      <c r="A7" s="12"/>
      <c r="B7" s="25">
        <v>312.41000000000003</v>
      </c>
      <c r="C7" s="20" t="s">
        <v>122</v>
      </c>
      <c r="D7" s="46">
        <v>151327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151327</v>
      </c>
      <c r="P7" s="47">
        <f t="shared" si="2"/>
        <v>70.091245947197777</v>
      </c>
      <c r="Q7" s="9"/>
    </row>
    <row r="8" spans="1:134">
      <c r="A8" s="12"/>
      <c r="B8" s="25">
        <v>312.43</v>
      </c>
      <c r="C8" s="20" t="s">
        <v>123</v>
      </c>
      <c r="D8" s="46">
        <v>25177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25177</v>
      </c>
      <c r="P8" s="47">
        <f t="shared" si="2"/>
        <v>11.661417322834646</v>
      </c>
      <c r="Q8" s="9"/>
    </row>
    <row r="9" spans="1:134">
      <c r="A9" s="12"/>
      <c r="B9" s="25">
        <v>314.10000000000002</v>
      </c>
      <c r="C9" s="20" t="s">
        <v>12</v>
      </c>
      <c r="D9" s="46">
        <v>199841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199841</v>
      </c>
      <c r="P9" s="47">
        <f t="shared" si="2"/>
        <v>92.561834182491893</v>
      </c>
      <c r="Q9" s="9"/>
    </row>
    <row r="10" spans="1:134">
      <c r="A10" s="12"/>
      <c r="B10" s="25">
        <v>314.8</v>
      </c>
      <c r="C10" s="20" t="s">
        <v>13</v>
      </c>
      <c r="D10" s="46">
        <v>10344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10344</v>
      </c>
      <c r="P10" s="47">
        <f t="shared" si="2"/>
        <v>4.7911069939786941</v>
      </c>
      <c r="Q10" s="9"/>
    </row>
    <row r="11" spans="1:134">
      <c r="A11" s="12"/>
      <c r="B11" s="25">
        <v>315.10000000000002</v>
      </c>
      <c r="C11" s="20" t="s">
        <v>124</v>
      </c>
      <c r="D11" s="46">
        <v>82766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82766</v>
      </c>
      <c r="P11" s="47">
        <f t="shared" si="2"/>
        <v>38.335340435386755</v>
      </c>
      <c r="Q11" s="9"/>
    </row>
    <row r="12" spans="1:134">
      <c r="A12" s="12"/>
      <c r="B12" s="25">
        <v>319.89999999999998</v>
      </c>
      <c r="C12" s="20" t="s">
        <v>125</v>
      </c>
      <c r="D12" s="46">
        <v>274794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274794</v>
      </c>
      <c r="P12" s="47">
        <f t="shared" si="2"/>
        <v>127.27836961556277</v>
      </c>
      <c r="Q12" s="9"/>
    </row>
    <row r="13" spans="1:134" ht="15.75">
      <c r="A13" s="29" t="s">
        <v>15</v>
      </c>
      <c r="B13" s="30"/>
      <c r="C13" s="31"/>
      <c r="D13" s="32">
        <f t="shared" ref="D13:N13" si="3">SUM(D14:D16)</f>
        <v>126428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si="1"/>
        <v>126428</v>
      </c>
      <c r="P13" s="45">
        <f t="shared" si="2"/>
        <v>58.558591940713292</v>
      </c>
      <c r="Q13" s="10"/>
    </row>
    <row r="14" spans="1:134">
      <c r="A14" s="12"/>
      <c r="B14" s="25">
        <v>323.10000000000002</v>
      </c>
      <c r="C14" s="20" t="s">
        <v>16</v>
      </c>
      <c r="D14" s="46">
        <v>110460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110460</v>
      </c>
      <c r="P14" s="47">
        <f t="shared" si="2"/>
        <v>51.162575266327003</v>
      </c>
      <c r="Q14" s="9"/>
    </row>
    <row r="15" spans="1:134">
      <c r="A15" s="12"/>
      <c r="B15" s="25">
        <v>323.7</v>
      </c>
      <c r="C15" s="20" t="s">
        <v>99</v>
      </c>
      <c r="D15" s="46">
        <v>9117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9117</v>
      </c>
      <c r="P15" s="47">
        <f t="shared" si="2"/>
        <v>4.2227883279295968</v>
      </c>
      <c r="Q15" s="9"/>
    </row>
    <row r="16" spans="1:134">
      <c r="A16" s="12"/>
      <c r="B16" s="25">
        <v>329.5</v>
      </c>
      <c r="C16" s="20" t="s">
        <v>126</v>
      </c>
      <c r="D16" s="46">
        <v>6851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6851</v>
      </c>
      <c r="P16" s="47">
        <f t="shared" si="2"/>
        <v>3.173228346456693</v>
      </c>
      <c r="Q16" s="9"/>
    </row>
    <row r="17" spans="1:17" ht="15.75">
      <c r="A17" s="29" t="s">
        <v>127</v>
      </c>
      <c r="B17" s="30"/>
      <c r="C17" s="31"/>
      <c r="D17" s="32">
        <f t="shared" ref="D17:N17" si="4">SUM(D18:D26)</f>
        <v>1122478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795679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1918157</v>
      </c>
      <c r="P17" s="45">
        <f t="shared" si="2"/>
        <v>888.44696618805006</v>
      </c>
      <c r="Q17" s="10"/>
    </row>
    <row r="18" spans="1:17">
      <c r="A18" s="12"/>
      <c r="B18" s="25">
        <v>331.1</v>
      </c>
      <c r="C18" s="20" t="s">
        <v>128</v>
      </c>
      <c r="D18" s="46">
        <v>350596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350596</v>
      </c>
      <c r="P18" s="47">
        <f t="shared" si="2"/>
        <v>162.38814265863826</v>
      </c>
      <c r="Q18" s="9"/>
    </row>
    <row r="19" spans="1:17">
      <c r="A19" s="12"/>
      <c r="B19" s="25">
        <v>334.35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795679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5">SUM(D19:N19)</f>
        <v>795679</v>
      </c>
      <c r="P19" s="47">
        <f t="shared" si="2"/>
        <v>368.54052802223254</v>
      </c>
      <c r="Q19" s="9"/>
    </row>
    <row r="20" spans="1:17">
      <c r="A20" s="12"/>
      <c r="B20" s="25">
        <v>334.49</v>
      </c>
      <c r="C20" s="20" t="s">
        <v>100</v>
      </c>
      <c r="D20" s="46">
        <v>497376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497376</v>
      </c>
      <c r="P20" s="47">
        <f t="shared" si="2"/>
        <v>230.37332098193608</v>
      </c>
      <c r="Q20" s="9"/>
    </row>
    <row r="21" spans="1:17">
      <c r="A21" s="12"/>
      <c r="B21" s="25">
        <v>335.125</v>
      </c>
      <c r="C21" s="20" t="s">
        <v>129</v>
      </c>
      <c r="D21" s="46">
        <v>99676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99676</v>
      </c>
      <c r="P21" s="47">
        <f t="shared" si="2"/>
        <v>46.167670217693377</v>
      </c>
      <c r="Q21" s="9"/>
    </row>
    <row r="22" spans="1:17">
      <c r="A22" s="12"/>
      <c r="B22" s="25">
        <v>335.14</v>
      </c>
      <c r="C22" s="20" t="s">
        <v>86</v>
      </c>
      <c r="D22" s="46">
        <v>593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593</v>
      </c>
      <c r="P22" s="47">
        <f t="shared" si="2"/>
        <v>0.27466419638721629</v>
      </c>
      <c r="Q22" s="9"/>
    </row>
    <row r="23" spans="1:17">
      <c r="A23" s="12"/>
      <c r="B23" s="25">
        <v>335.15</v>
      </c>
      <c r="C23" s="20" t="s">
        <v>87</v>
      </c>
      <c r="D23" s="46">
        <v>2631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2631</v>
      </c>
      <c r="P23" s="47">
        <f t="shared" si="2"/>
        <v>1.2186197313571099</v>
      </c>
      <c r="Q23" s="9"/>
    </row>
    <row r="24" spans="1:17">
      <c r="A24" s="12"/>
      <c r="B24" s="25">
        <v>335.18</v>
      </c>
      <c r="C24" s="20" t="s">
        <v>130</v>
      </c>
      <c r="D24" s="46">
        <v>141347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141347</v>
      </c>
      <c r="P24" s="47">
        <f t="shared" si="2"/>
        <v>65.46873552570635</v>
      </c>
      <c r="Q24" s="9"/>
    </row>
    <row r="25" spans="1:17">
      <c r="A25" s="12"/>
      <c r="B25" s="25">
        <v>337.2</v>
      </c>
      <c r="C25" s="20" t="s">
        <v>28</v>
      </c>
      <c r="D25" s="46">
        <v>20000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20000</v>
      </c>
      <c r="P25" s="47">
        <f t="shared" si="2"/>
        <v>9.263547938860583</v>
      </c>
      <c r="Q25" s="9"/>
    </row>
    <row r="26" spans="1:17">
      <c r="A26" s="12"/>
      <c r="B26" s="25">
        <v>337.7</v>
      </c>
      <c r="C26" s="20" t="s">
        <v>72</v>
      </c>
      <c r="D26" s="46">
        <v>10259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10259</v>
      </c>
      <c r="P26" s="47">
        <f t="shared" si="2"/>
        <v>4.7517369152385367</v>
      </c>
      <c r="Q26" s="9"/>
    </row>
    <row r="27" spans="1:17" ht="15.75">
      <c r="A27" s="29" t="s">
        <v>33</v>
      </c>
      <c r="B27" s="30"/>
      <c r="C27" s="31"/>
      <c r="D27" s="32">
        <f t="shared" ref="D27:N27" si="6">SUM(D28:D36)</f>
        <v>333108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1362612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>SUM(D27:N27)</f>
        <v>1695720</v>
      </c>
      <c r="P27" s="45">
        <f t="shared" si="2"/>
        <v>785.41917554423344</v>
      </c>
      <c r="Q27" s="10"/>
    </row>
    <row r="28" spans="1:17">
      <c r="A28" s="12"/>
      <c r="B28" s="25">
        <v>341.9</v>
      </c>
      <c r="C28" s="20" t="s">
        <v>89</v>
      </c>
      <c r="D28" s="46">
        <v>306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6" si="7">SUM(D28:N28)</f>
        <v>306</v>
      </c>
      <c r="P28" s="47">
        <f t="shared" si="2"/>
        <v>0.14173228346456693</v>
      </c>
      <c r="Q28" s="9"/>
    </row>
    <row r="29" spans="1:17">
      <c r="A29" s="12"/>
      <c r="B29" s="25">
        <v>342.1</v>
      </c>
      <c r="C29" s="20" t="s">
        <v>37</v>
      </c>
      <c r="D29" s="46">
        <v>22338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22338</v>
      </c>
      <c r="P29" s="47">
        <f t="shared" si="2"/>
        <v>10.346456692913385</v>
      </c>
      <c r="Q29" s="9"/>
    </row>
    <row r="30" spans="1:17">
      <c r="A30" s="12"/>
      <c r="B30" s="25">
        <v>342.2</v>
      </c>
      <c r="C30" s="20" t="s">
        <v>64</v>
      </c>
      <c r="D30" s="46">
        <v>17607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17607</v>
      </c>
      <c r="P30" s="47">
        <f t="shared" si="2"/>
        <v>8.1551644279759152</v>
      </c>
      <c r="Q30" s="9"/>
    </row>
    <row r="31" spans="1:17">
      <c r="A31" s="12"/>
      <c r="B31" s="25">
        <v>343.4</v>
      </c>
      <c r="C31" s="20" t="s">
        <v>40</v>
      </c>
      <c r="D31" s="46">
        <v>232705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232705</v>
      </c>
      <c r="P31" s="47">
        <f t="shared" si="2"/>
        <v>107.78369615562761</v>
      </c>
      <c r="Q31" s="9"/>
    </row>
    <row r="32" spans="1:17">
      <c r="A32" s="12"/>
      <c r="B32" s="25">
        <v>343.6</v>
      </c>
      <c r="C32" s="20" t="s">
        <v>104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1362612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1362612</v>
      </c>
      <c r="P32" s="47">
        <f t="shared" si="2"/>
        <v>631.13107920333482</v>
      </c>
      <c r="Q32" s="9"/>
    </row>
    <row r="33" spans="1:120">
      <c r="A33" s="12"/>
      <c r="B33" s="25">
        <v>343.8</v>
      </c>
      <c r="C33" s="20" t="s">
        <v>42</v>
      </c>
      <c r="D33" s="46">
        <v>11500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11500</v>
      </c>
      <c r="P33" s="47">
        <f t="shared" si="2"/>
        <v>5.3265400648448358</v>
      </c>
      <c r="Q33" s="9"/>
    </row>
    <row r="34" spans="1:120">
      <c r="A34" s="12"/>
      <c r="B34" s="25">
        <v>344.9</v>
      </c>
      <c r="C34" s="20" t="s">
        <v>90</v>
      </c>
      <c r="D34" s="46">
        <v>27142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27142</v>
      </c>
      <c r="P34" s="47">
        <f t="shared" si="2"/>
        <v>12.571560907827697</v>
      </c>
      <c r="Q34" s="9"/>
    </row>
    <row r="35" spans="1:120">
      <c r="A35" s="12"/>
      <c r="B35" s="25">
        <v>347.4</v>
      </c>
      <c r="C35" s="20" t="s">
        <v>73</v>
      </c>
      <c r="D35" s="46">
        <v>12960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12960</v>
      </c>
      <c r="P35" s="47">
        <f t="shared" si="2"/>
        <v>6.0027790643816585</v>
      </c>
      <c r="Q35" s="9"/>
    </row>
    <row r="36" spans="1:120">
      <c r="A36" s="12"/>
      <c r="B36" s="25">
        <v>347.5</v>
      </c>
      <c r="C36" s="20" t="s">
        <v>46</v>
      </c>
      <c r="D36" s="46">
        <v>8550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8550</v>
      </c>
      <c r="P36" s="47">
        <f t="shared" si="2"/>
        <v>3.9601667438628994</v>
      </c>
      <c r="Q36" s="9"/>
    </row>
    <row r="37" spans="1:120" ht="15.75">
      <c r="A37" s="29" t="s">
        <v>34</v>
      </c>
      <c r="B37" s="30"/>
      <c r="C37" s="31"/>
      <c r="D37" s="32">
        <f t="shared" ref="D37:N37" si="8">SUM(D38:D38)</f>
        <v>4194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ref="O37:O45" si="9">SUM(D37:N37)</f>
        <v>4194</v>
      </c>
      <c r="P37" s="45">
        <f t="shared" si="2"/>
        <v>1.9425660027790643</v>
      </c>
      <c r="Q37" s="10"/>
    </row>
    <row r="38" spans="1:120">
      <c r="A38" s="13"/>
      <c r="B38" s="39">
        <v>359</v>
      </c>
      <c r="C38" s="21" t="s">
        <v>50</v>
      </c>
      <c r="D38" s="46">
        <v>4194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4194</v>
      </c>
      <c r="P38" s="47">
        <f t="shared" si="2"/>
        <v>1.9425660027790643</v>
      </c>
      <c r="Q38" s="9"/>
    </row>
    <row r="39" spans="1:120" ht="15.75">
      <c r="A39" s="29" t="s">
        <v>2</v>
      </c>
      <c r="B39" s="30"/>
      <c r="C39" s="31"/>
      <c r="D39" s="32">
        <f t="shared" ref="D39:N39" si="10">SUM(D40:D42)</f>
        <v>209021</v>
      </c>
      <c r="E39" s="32">
        <f t="shared" si="10"/>
        <v>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11817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9"/>
        <v>220839</v>
      </c>
      <c r="P39" s="45">
        <f t="shared" si="2"/>
        <v>102.28763316350162</v>
      </c>
      <c r="Q39" s="10"/>
    </row>
    <row r="40" spans="1:120">
      <c r="A40" s="12"/>
      <c r="B40" s="25">
        <v>361.1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32</v>
      </c>
      <c r="P40" s="47">
        <f t="shared" si="2"/>
        <v>1.4821676702176934E-2</v>
      </c>
      <c r="Q40" s="9"/>
    </row>
    <row r="41" spans="1:120">
      <c r="A41" s="12"/>
      <c r="B41" s="25">
        <v>366</v>
      </c>
      <c r="C41" s="20" t="s">
        <v>131</v>
      </c>
      <c r="D41" s="46">
        <v>169227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169227</v>
      </c>
      <c r="P41" s="47">
        <f t="shared" si="2"/>
        <v>78.382121352477995</v>
      </c>
      <c r="Q41" s="9"/>
    </row>
    <row r="42" spans="1:120">
      <c r="A42" s="12"/>
      <c r="B42" s="25">
        <v>369.9</v>
      </c>
      <c r="C42" s="20" t="s">
        <v>52</v>
      </c>
      <c r="D42" s="46">
        <v>39794</v>
      </c>
      <c r="E42" s="46">
        <v>1</v>
      </c>
      <c r="F42" s="46">
        <v>0</v>
      </c>
      <c r="G42" s="46">
        <v>0</v>
      </c>
      <c r="H42" s="46">
        <v>0</v>
      </c>
      <c r="I42" s="46">
        <v>11785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51580</v>
      </c>
      <c r="P42" s="47">
        <f t="shared" si="2"/>
        <v>23.890690134321446</v>
      </c>
      <c r="Q42" s="9"/>
    </row>
    <row r="43" spans="1:120" ht="15.75">
      <c r="A43" s="29" t="s">
        <v>35</v>
      </c>
      <c r="B43" s="30"/>
      <c r="C43" s="31"/>
      <c r="D43" s="32">
        <f t="shared" ref="D43:N43" si="11">SUM(D44:D44)</f>
        <v>490000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9"/>
        <v>490000</v>
      </c>
      <c r="P43" s="45">
        <f t="shared" si="2"/>
        <v>226.95692450208429</v>
      </c>
      <c r="Q43" s="9"/>
    </row>
    <row r="44" spans="1:120" ht="15.75" thickBot="1">
      <c r="A44" s="12"/>
      <c r="B44" s="25">
        <v>381</v>
      </c>
      <c r="C44" s="20" t="s">
        <v>53</v>
      </c>
      <c r="D44" s="46">
        <v>490000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490000</v>
      </c>
      <c r="P44" s="47">
        <f t="shared" si="2"/>
        <v>226.95692450208429</v>
      </c>
      <c r="Q44" s="9"/>
    </row>
    <row r="45" spans="1:120" ht="16.5" thickBot="1">
      <c r="A45" s="14" t="s">
        <v>48</v>
      </c>
      <c r="B45" s="23"/>
      <c r="C45" s="22"/>
      <c r="D45" s="15">
        <f t="shared" ref="D45:N45" si="12">SUM(D5,D13,D17,D27,D37,D39,D43)</f>
        <v>3365832</v>
      </c>
      <c r="E45" s="15">
        <f t="shared" si="12"/>
        <v>1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2170108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12"/>
        <v>0</v>
      </c>
      <c r="O45" s="15">
        <f t="shared" si="9"/>
        <v>5535941</v>
      </c>
      <c r="P45" s="38">
        <f t="shared" si="2"/>
        <v>2564.12274201019</v>
      </c>
      <c r="Q45" s="6"/>
      <c r="R45" s="2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</row>
    <row r="46" spans="1:120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9"/>
    </row>
    <row r="47" spans="1:120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51" t="s">
        <v>132</v>
      </c>
      <c r="N47" s="51"/>
      <c r="O47" s="51"/>
      <c r="P47" s="43">
        <v>2159</v>
      </c>
    </row>
    <row r="48" spans="1:120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</row>
    <row r="49" spans="1:16" ht="15.75" customHeight="1" thickBot="1">
      <c r="A49" s="55" t="s">
        <v>68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</row>
  </sheetData>
  <mergeCells count="10">
    <mergeCell ref="M47:O47"/>
    <mergeCell ref="A48:P48"/>
    <mergeCell ref="A49:P4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1002560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1002560</v>
      </c>
      <c r="O5" s="33">
        <f t="shared" ref="O5:O44" si="1">(N5/O$46)</f>
        <v>450.79136690647482</v>
      </c>
      <c r="P5" s="6"/>
    </row>
    <row r="6" spans="1:133">
      <c r="A6" s="12"/>
      <c r="B6" s="25">
        <v>311</v>
      </c>
      <c r="C6" s="20" t="s">
        <v>1</v>
      </c>
      <c r="D6" s="46">
        <v>327316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327316</v>
      </c>
      <c r="O6" s="47">
        <f t="shared" si="1"/>
        <v>147.17446043165467</v>
      </c>
      <c r="P6" s="9"/>
    </row>
    <row r="7" spans="1:133">
      <c r="A7" s="12"/>
      <c r="B7" s="25">
        <v>312.41000000000003</v>
      </c>
      <c r="C7" s="20" t="s">
        <v>114</v>
      </c>
      <c r="D7" s="46">
        <v>134220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134220</v>
      </c>
      <c r="O7" s="47">
        <f t="shared" si="1"/>
        <v>60.350719424460429</v>
      </c>
      <c r="P7" s="9"/>
    </row>
    <row r="8" spans="1:133">
      <c r="A8" s="12"/>
      <c r="B8" s="25">
        <v>312.42</v>
      </c>
      <c r="C8" s="20" t="s">
        <v>115</v>
      </c>
      <c r="D8" s="46">
        <v>24686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24686</v>
      </c>
      <c r="O8" s="47">
        <f t="shared" si="1"/>
        <v>11.099820143884893</v>
      </c>
      <c r="P8" s="9"/>
    </row>
    <row r="9" spans="1:133">
      <c r="A9" s="12"/>
      <c r="B9" s="25">
        <v>312.60000000000002</v>
      </c>
      <c r="C9" s="20" t="s">
        <v>11</v>
      </c>
      <c r="D9" s="46">
        <v>234597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234597</v>
      </c>
      <c r="O9" s="47">
        <f t="shared" si="1"/>
        <v>105.48426258992805</v>
      </c>
      <c r="P9" s="9"/>
    </row>
    <row r="10" spans="1:133">
      <c r="A10" s="12"/>
      <c r="B10" s="25">
        <v>314.10000000000002</v>
      </c>
      <c r="C10" s="20" t="s">
        <v>12</v>
      </c>
      <c r="D10" s="46">
        <v>198503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198503</v>
      </c>
      <c r="O10" s="47">
        <f t="shared" si="1"/>
        <v>89.254946043165461</v>
      </c>
      <c r="P10" s="9"/>
    </row>
    <row r="11" spans="1:133">
      <c r="A11" s="12"/>
      <c r="B11" s="25">
        <v>314.8</v>
      </c>
      <c r="C11" s="20" t="s">
        <v>13</v>
      </c>
      <c r="D11" s="46">
        <v>9337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9337</v>
      </c>
      <c r="O11" s="47">
        <f t="shared" si="1"/>
        <v>4.1982913669064752</v>
      </c>
      <c r="P11" s="9"/>
    </row>
    <row r="12" spans="1:133">
      <c r="A12" s="12"/>
      <c r="B12" s="25">
        <v>315</v>
      </c>
      <c r="C12" s="20" t="s">
        <v>84</v>
      </c>
      <c r="D12" s="46">
        <v>73901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73901</v>
      </c>
      <c r="O12" s="47">
        <f t="shared" si="1"/>
        <v>33.228866906474821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119844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119844</v>
      </c>
      <c r="O13" s="45">
        <f t="shared" si="1"/>
        <v>53.886690647482013</v>
      </c>
      <c r="P13" s="10"/>
    </row>
    <row r="14" spans="1:133">
      <c r="A14" s="12"/>
      <c r="B14" s="25">
        <v>323.10000000000002</v>
      </c>
      <c r="C14" s="20" t="s">
        <v>16</v>
      </c>
      <c r="D14" s="46">
        <v>96191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96191</v>
      </c>
      <c r="O14" s="47">
        <f t="shared" si="1"/>
        <v>43.251348920863308</v>
      </c>
      <c r="P14" s="9"/>
    </row>
    <row r="15" spans="1:133">
      <c r="A15" s="12"/>
      <c r="B15" s="25">
        <v>323.7</v>
      </c>
      <c r="C15" s="20" t="s">
        <v>99</v>
      </c>
      <c r="D15" s="46">
        <v>13420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13420</v>
      </c>
      <c r="O15" s="47">
        <f t="shared" si="1"/>
        <v>6.0341726618705032</v>
      </c>
      <c r="P15" s="9"/>
    </row>
    <row r="16" spans="1:133">
      <c r="A16" s="12"/>
      <c r="B16" s="25">
        <v>329</v>
      </c>
      <c r="C16" s="20" t="s">
        <v>17</v>
      </c>
      <c r="D16" s="46">
        <v>10233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10233</v>
      </c>
      <c r="O16" s="47">
        <f t="shared" si="1"/>
        <v>4.6011690647482011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SUM(D18:D25)</f>
        <v>408588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408588</v>
      </c>
      <c r="O17" s="45">
        <f t="shared" si="1"/>
        <v>183.71762589928056</v>
      </c>
      <c r="P17" s="10"/>
    </row>
    <row r="18" spans="1:16">
      <c r="A18" s="12"/>
      <c r="B18" s="25">
        <v>334.2</v>
      </c>
      <c r="C18" s="20" t="s">
        <v>78</v>
      </c>
      <c r="D18" s="46">
        <v>32678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32678</v>
      </c>
      <c r="O18" s="47">
        <f t="shared" si="1"/>
        <v>14.693345323741006</v>
      </c>
      <c r="P18" s="9"/>
    </row>
    <row r="19" spans="1:16">
      <c r="A19" s="12"/>
      <c r="B19" s="25">
        <v>334.49</v>
      </c>
      <c r="C19" s="20" t="s">
        <v>100</v>
      </c>
      <c r="D19" s="46">
        <v>128176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128176</v>
      </c>
      <c r="O19" s="47">
        <f t="shared" si="1"/>
        <v>57.633093525179859</v>
      </c>
      <c r="P19" s="9"/>
    </row>
    <row r="20" spans="1:16">
      <c r="A20" s="12"/>
      <c r="B20" s="25">
        <v>335.12</v>
      </c>
      <c r="C20" s="20" t="s">
        <v>85</v>
      </c>
      <c r="D20" s="46">
        <v>94060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94060</v>
      </c>
      <c r="O20" s="47">
        <f t="shared" si="1"/>
        <v>42.293165467625897</v>
      </c>
      <c r="P20" s="9"/>
    </row>
    <row r="21" spans="1:16">
      <c r="A21" s="12"/>
      <c r="B21" s="25">
        <v>335.14</v>
      </c>
      <c r="C21" s="20" t="s">
        <v>86</v>
      </c>
      <c r="D21" s="46">
        <v>696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696</v>
      </c>
      <c r="O21" s="47">
        <f t="shared" si="1"/>
        <v>0.31294964028776978</v>
      </c>
      <c r="P21" s="9"/>
    </row>
    <row r="22" spans="1:16">
      <c r="A22" s="12"/>
      <c r="B22" s="25">
        <v>335.15</v>
      </c>
      <c r="C22" s="20" t="s">
        <v>87</v>
      </c>
      <c r="D22" s="46">
        <v>656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656</v>
      </c>
      <c r="O22" s="47">
        <f t="shared" si="1"/>
        <v>0.29496402877697842</v>
      </c>
      <c r="P22" s="9"/>
    </row>
    <row r="23" spans="1:16">
      <c r="A23" s="12"/>
      <c r="B23" s="25">
        <v>335.18</v>
      </c>
      <c r="C23" s="20" t="s">
        <v>88</v>
      </c>
      <c r="D23" s="46">
        <v>122719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122719</v>
      </c>
      <c r="O23" s="47">
        <f t="shared" si="1"/>
        <v>55.179406474820141</v>
      </c>
      <c r="P23" s="9"/>
    </row>
    <row r="24" spans="1:16">
      <c r="A24" s="12"/>
      <c r="B24" s="25">
        <v>337.2</v>
      </c>
      <c r="C24" s="20" t="s">
        <v>28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</v>
      </c>
      <c r="O24" s="47">
        <f t="shared" si="1"/>
        <v>8.9928057553956826</v>
      </c>
      <c r="P24" s="9"/>
    </row>
    <row r="25" spans="1:16">
      <c r="A25" s="12"/>
      <c r="B25" s="25">
        <v>337.7</v>
      </c>
      <c r="C25" s="20" t="s">
        <v>72</v>
      </c>
      <c r="D25" s="46">
        <v>9603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9603</v>
      </c>
      <c r="O25" s="47">
        <f t="shared" si="1"/>
        <v>4.3178956834532372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SUM(D27:D35)</f>
        <v>338657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1574465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1913122</v>
      </c>
      <c r="O26" s="45">
        <f t="shared" si="1"/>
        <v>860.21672661870502</v>
      </c>
      <c r="P26" s="10"/>
    </row>
    <row r="27" spans="1:16">
      <c r="A27" s="12"/>
      <c r="B27" s="25">
        <v>341.9</v>
      </c>
      <c r="C27" s="20" t="s">
        <v>89</v>
      </c>
      <c r="D27" s="46">
        <v>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181</v>
      </c>
      <c r="O27" s="47">
        <f t="shared" si="1"/>
        <v>8.1384892086330929E-2</v>
      </c>
      <c r="P27" s="9"/>
    </row>
    <row r="28" spans="1:16">
      <c r="A28" s="12"/>
      <c r="B28" s="25">
        <v>342.1</v>
      </c>
      <c r="C28" s="20" t="s">
        <v>37</v>
      </c>
      <c r="D28" s="46">
        <v>21963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21963</v>
      </c>
      <c r="O28" s="47">
        <f t="shared" si="1"/>
        <v>9.8754496402877692</v>
      </c>
      <c r="P28" s="9"/>
    </row>
    <row r="29" spans="1:16">
      <c r="A29" s="12"/>
      <c r="B29" s="25">
        <v>342.2</v>
      </c>
      <c r="C29" s="20" t="s">
        <v>64</v>
      </c>
      <c r="D29" s="46">
        <v>35848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35848</v>
      </c>
      <c r="O29" s="47">
        <f t="shared" si="1"/>
        <v>16.118705035971225</v>
      </c>
      <c r="P29" s="9"/>
    </row>
    <row r="30" spans="1:16">
      <c r="A30" s="12"/>
      <c r="B30" s="25">
        <v>343.4</v>
      </c>
      <c r="C30" s="20" t="s">
        <v>40</v>
      </c>
      <c r="D30" s="46">
        <v>225158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225158</v>
      </c>
      <c r="O30" s="47">
        <f t="shared" si="1"/>
        <v>101.24010791366906</v>
      </c>
      <c r="P30" s="9"/>
    </row>
    <row r="31" spans="1:16">
      <c r="A31" s="12"/>
      <c r="B31" s="25">
        <v>343.6</v>
      </c>
      <c r="C31" s="20" t="s">
        <v>104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1574465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1574465</v>
      </c>
      <c r="O31" s="47">
        <f t="shared" si="1"/>
        <v>707.94289568345323</v>
      </c>
      <c r="P31" s="9"/>
    </row>
    <row r="32" spans="1:16">
      <c r="A32" s="12"/>
      <c r="B32" s="25">
        <v>343.8</v>
      </c>
      <c r="C32" s="20" t="s">
        <v>42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3000</v>
      </c>
      <c r="O32" s="47">
        <f t="shared" si="1"/>
        <v>1.3489208633093526</v>
      </c>
      <c r="P32" s="9"/>
    </row>
    <row r="33" spans="1:119">
      <c r="A33" s="12"/>
      <c r="B33" s="25">
        <v>344.9</v>
      </c>
      <c r="C33" s="20" t="s">
        <v>90</v>
      </c>
      <c r="D33" s="46">
        <v>36880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36880</v>
      </c>
      <c r="O33" s="47">
        <f t="shared" si="1"/>
        <v>16.582733812949641</v>
      </c>
      <c r="P33" s="9"/>
    </row>
    <row r="34" spans="1:119">
      <c r="A34" s="12"/>
      <c r="B34" s="25">
        <v>347.4</v>
      </c>
      <c r="C34" s="20" t="s">
        <v>73</v>
      </c>
      <c r="D34" s="46">
        <v>9905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9905</v>
      </c>
      <c r="O34" s="47">
        <f t="shared" si="1"/>
        <v>4.4536870503597124</v>
      </c>
      <c r="P34" s="9"/>
    </row>
    <row r="35" spans="1:119">
      <c r="A35" s="12"/>
      <c r="B35" s="25">
        <v>347.5</v>
      </c>
      <c r="C35" s="20" t="s">
        <v>46</v>
      </c>
      <c r="D35" s="46">
        <v>5722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5722</v>
      </c>
      <c r="O35" s="47">
        <f t="shared" si="1"/>
        <v>2.5728417266187051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3084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4" si="9">SUM(D36:M36)</f>
        <v>3084</v>
      </c>
      <c r="O36" s="45">
        <f t="shared" si="1"/>
        <v>1.3866906474820144</v>
      </c>
      <c r="P36" s="10"/>
    </row>
    <row r="37" spans="1:119">
      <c r="A37" s="13"/>
      <c r="B37" s="39">
        <v>359</v>
      </c>
      <c r="C37" s="21" t="s">
        <v>50</v>
      </c>
      <c r="D37" s="46">
        <v>3084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3084</v>
      </c>
      <c r="O37" s="47">
        <f t="shared" si="1"/>
        <v>1.3866906474820144</v>
      </c>
      <c r="P37" s="9"/>
    </row>
    <row r="38" spans="1:119" ht="15.75">
      <c r="A38" s="29" t="s">
        <v>2</v>
      </c>
      <c r="B38" s="30"/>
      <c r="C38" s="31"/>
      <c r="D38" s="32">
        <f t="shared" ref="D38:M38" si="10">SUM(D39:D40)</f>
        <v>37453</v>
      </c>
      <c r="E38" s="32">
        <f t="shared" si="10"/>
        <v>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30675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68130</v>
      </c>
      <c r="O38" s="45">
        <f t="shared" si="1"/>
        <v>30.633992805755394</v>
      </c>
      <c r="P38" s="10"/>
    </row>
    <row r="39" spans="1:119">
      <c r="A39" s="12"/>
      <c r="B39" s="25">
        <v>361.1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2091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2091</v>
      </c>
      <c r="O39" s="47">
        <f t="shared" si="1"/>
        <v>0.94019784172661869</v>
      </c>
      <c r="P39" s="9"/>
    </row>
    <row r="40" spans="1:119">
      <c r="A40" s="12"/>
      <c r="B40" s="25">
        <v>369.9</v>
      </c>
      <c r="C40" s="20" t="s">
        <v>52</v>
      </c>
      <c r="D40" s="46">
        <v>37453</v>
      </c>
      <c r="E40" s="46">
        <v>2</v>
      </c>
      <c r="F40" s="46">
        <v>0</v>
      </c>
      <c r="G40" s="46">
        <v>0</v>
      </c>
      <c r="H40" s="46">
        <v>0</v>
      </c>
      <c r="I40" s="46">
        <v>28584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66039</v>
      </c>
      <c r="O40" s="47">
        <f t="shared" si="1"/>
        <v>29.693794964028775</v>
      </c>
      <c r="P40" s="9"/>
    </row>
    <row r="41" spans="1:119" ht="15.75">
      <c r="A41" s="29" t="s">
        <v>35</v>
      </c>
      <c r="B41" s="30"/>
      <c r="C41" s="31"/>
      <c r="D41" s="32">
        <f t="shared" ref="D41:M41" si="11">SUM(D42:D43)</f>
        <v>802340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9"/>
        <v>802340</v>
      </c>
      <c r="O41" s="45">
        <f t="shared" si="1"/>
        <v>360.76438848920861</v>
      </c>
      <c r="P41" s="9"/>
    </row>
    <row r="42" spans="1:119">
      <c r="A42" s="12"/>
      <c r="B42" s="25">
        <v>381</v>
      </c>
      <c r="C42" s="20" t="s">
        <v>53</v>
      </c>
      <c r="D42" s="46">
        <v>680060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680060</v>
      </c>
      <c r="O42" s="47">
        <f t="shared" si="1"/>
        <v>305.78237410071944</v>
      </c>
      <c r="P42" s="9"/>
    </row>
    <row r="43" spans="1:119" ht="15.75" thickBot="1">
      <c r="A43" s="48"/>
      <c r="B43" s="49">
        <v>392</v>
      </c>
      <c r="C43" s="50" t="s">
        <v>111</v>
      </c>
      <c r="D43" s="46">
        <v>122280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122280</v>
      </c>
      <c r="O43" s="47">
        <f t="shared" si="1"/>
        <v>54.982014388489212</v>
      </c>
      <c r="P43" s="9"/>
    </row>
    <row r="44" spans="1:119" ht="16.5" thickBot="1">
      <c r="A44" s="14" t="s">
        <v>48</v>
      </c>
      <c r="B44" s="23"/>
      <c r="C44" s="22"/>
      <c r="D44" s="15">
        <f t="shared" ref="D44:M44" si="12">SUM(D5,D13,D17,D26,D36,D38,D41)</f>
        <v>2712526</v>
      </c>
      <c r="E44" s="15">
        <f t="shared" si="12"/>
        <v>2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1605140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4317668</v>
      </c>
      <c r="O44" s="38">
        <f t="shared" si="1"/>
        <v>1941.3974820143885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116</v>
      </c>
      <c r="M46" s="51"/>
      <c r="N46" s="51"/>
      <c r="O46" s="43">
        <v>2224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968833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968833</v>
      </c>
      <c r="O5" s="33">
        <f t="shared" ref="O5:O45" si="1">(N5/O$47)</f>
        <v>432.9012511170688</v>
      </c>
      <c r="P5" s="6"/>
    </row>
    <row r="6" spans="1:133">
      <c r="A6" s="12"/>
      <c r="B6" s="25">
        <v>311</v>
      </c>
      <c r="C6" s="20" t="s">
        <v>1</v>
      </c>
      <c r="D6" s="46">
        <v>308455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308455</v>
      </c>
      <c r="O6" s="47">
        <f t="shared" si="1"/>
        <v>137.82618409294014</v>
      </c>
      <c r="P6" s="9"/>
    </row>
    <row r="7" spans="1:133">
      <c r="A7" s="12"/>
      <c r="B7" s="25">
        <v>312.10000000000002</v>
      </c>
      <c r="C7" s="20" t="s">
        <v>9</v>
      </c>
      <c r="D7" s="46">
        <v>139408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139408</v>
      </c>
      <c r="O7" s="47">
        <f t="shared" si="1"/>
        <v>62.291331546023237</v>
      </c>
      <c r="P7" s="9"/>
    </row>
    <row r="8" spans="1:133">
      <c r="A8" s="12"/>
      <c r="B8" s="25">
        <v>312.3</v>
      </c>
      <c r="C8" s="20" t="s">
        <v>10</v>
      </c>
      <c r="D8" s="46">
        <v>23734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23734</v>
      </c>
      <c r="O8" s="47">
        <f t="shared" si="1"/>
        <v>10.605004468275245</v>
      </c>
      <c r="P8" s="9"/>
    </row>
    <row r="9" spans="1:133">
      <c r="A9" s="12"/>
      <c r="B9" s="25">
        <v>312.60000000000002</v>
      </c>
      <c r="C9" s="20" t="s">
        <v>11</v>
      </c>
      <c r="D9" s="46">
        <v>244765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244765</v>
      </c>
      <c r="O9" s="47">
        <f t="shared" si="1"/>
        <v>109.36773905272565</v>
      </c>
      <c r="P9" s="9"/>
    </row>
    <row r="10" spans="1:133">
      <c r="A10" s="12"/>
      <c r="B10" s="25">
        <v>314.10000000000002</v>
      </c>
      <c r="C10" s="20" t="s">
        <v>12</v>
      </c>
      <c r="D10" s="46">
        <v>186879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186879</v>
      </c>
      <c r="O10" s="47">
        <f t="shared" si="1"/>
        <v>83.502680965147448</v>
      </c>
      <c r="P10" s="9"/>
    </row>
    <row r="11" spans="1:133">
      <c r="A11" s="12"/>
      <c r="B11" s="25">
        <v>314.8</v>
      </c>
      <c r="C11" s="20" t="s">
        <v>13</v>
      </c>
      <c r="D11" s="46">
        <v>5810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5810</v>
      </c>
      <c r="O11" s="47">
        <f t="shared" si="1"/>
        <v>2.5960679177837354</v>
      </c>
      <c r="P11" s="9"/>
    </row>
    <row r="12" spans="1:133">
      <c r="A12" s="12"/>
      <c r="B12" s="25">
        <v>315</v>
      </c>
      <c r="C12" s="20" t="s">
        <v>84</v>
      </c>
      <c r="D12" s="46">
        <v>59782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59782</v>
      </c>
      <c r="O12" s="47">
        <f t="shared" si="1"/>
        <v>26.712243074173369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126363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126363</v>
      </c>
      <c r="O13" s="45">
        <f t="shared" si="1"/>
        <v>56.462466487935657</v>
      </c>
      <c r="P13" s="10"/>
    </row>
    <row r="14" spans="1:133">
      <c r="A14" s="12"/>
      <c r="B14" s="25">
        <v>323.10000000000002</v>
      </c>
      <c r="C14" s="20" t="s">
        <v>16</v>
      </c>
      <c r="D14" s="46">
        <v>104248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104248</v>
      </c>
      <c r="O14" s="47">
        <f t="shared" si="1"/>
        <v>46.580875781948166</v>
      </c>
      <c r="P14" s="9"/>
    </row>
    <row r="15" spans="1:133">
      <c r="A15" s="12"/>
      <c r="B15" s="25">
        <v>323.7</v>
      </c>
      <c r="C15" s="20" t="s">
        <v>99</v>
      </c>
      <c r="D15" s="46">
        <v>10569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10569</v>
      </c>
      <c r="O15" s="47">
        <f t="shared" si="1"/>
        <v>4.7225201072386058</v>
      </c>
      <c r="P15" s="9"/>
    </row>
    <row r="16" spans="1:133">
      <c r="A16" s="12"/>
      <c r="B16" s="25">
        <v>329</v>
      </c>
      <c r="C16" s="20" t="s">
        <v>17</v>
      </c>
      <c r="D16" s="46">
        <v>11546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11546</v>
      </c>
      <c r="O16" s="47">
        <f t="shared" si="1"/>
        <v>5.1590705987488832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SUM(D18:D23)</f>
        <v>239140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529388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768528</v>
      </c>
      <c r="O17" s="45">
        <f t="shared" si="1"/>
        <v>343.39946380697052</v>
      </c>
      <c r="P17" s="10"/>
    </row>
    <row r="18" spans="1:16">
      <c r="A18" s="12"/>
      <c r="B18" s="25">
        <v>331.31</v>
      </c>
      <c r="C18" s="20" t="s">
        <v>107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529388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529388</v>
      </c>
      <c r="O18" s="47">
        <f t="shared" si="1"/>
        <v>236.54512957998213</v>
      </c>
      <c r="P18" s="9"/>
    </row>
    <row r="19" spans="1:16">
      <c r="A19" s="12"/>
      <c r="B19" s="25">
        <v>335.12</v>
      </c>
      <c r="C19" s="20" t="s">
        <v>85</v>
      </c>
      <c r="D19" s="46">
        <v>93536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93536</v>
      </c>
      <c r="O19" s="47">
        <f t="shared" si="1"/>
        <v>41.794459338695262</v>
      </c>
      <c r="P19" s="9"/>
    </row>
    <row r="20" spans="1:16">
      <c r="A20" s="12"/>
      <c r="B20" s="25">
        <v>335.14</v>
      </c>
      <c r="C20" s="20" t="s">
        <v>86</v>
      </c>
      <c r="D20" s="46">
        <v>803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803</v>
      </c>
      <c r="O20" s="47">
        <f t="shared" si="1"/>
        <v>0.35880250223413762</v>
      </c>
      <c r="P20" s="9"/>
    </row>
    <row r="21" spans="1:16">
      <c r="A21" s="12"/>
      <c r="B21" s="25">
        <v>335.15</v>
      </c>
      <c r="C21" s="20" t="s">
        <v>87</v>
      </c>
      <c r="D21" s="46">
        <v>650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650</v>
      </c>
      <c r="O21" s="47">
        <f t="shared" si="1"/>
        <v>0.29043789097408401</v>
      </c>
      <c r="P21" s="9"/>
    </row>
    <row r="22" spans="1:16">
      <c r="A22" s="12"/>
      <c r="B22" s="25">
        <v>335.18</v>
      </c>
      <c r="C22" s="20" t="s">
        <v>88</v>
      </c>
      <c r="D22" s="46">
        <v>134485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134485</v>
      </c>
      <c r="O22" s="47">
        <f t="shared" si="1"/>
        <v>60.091599642537979</v>
      </c>
      <c r="P22" s="9"/>
    </row>
    <row r="23" spans="1:16">
      <c r="A23" s="12"/>
      <c r="B23" s="25">
        <v>337.7</v>
      </c>
      <c r="C23" s="20" t="s">
        <v>72</v>
      </c>
      <c r="D23" s="46">
        <v>9666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9666</v>
      </c>
      <c r="O23" s="47">
        <f t="shared" si="1"/>
        <v>4.3190348525469169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SUM(D25:D36)</f>
        <v>361821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1651998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2013819</v>
      </c>
      <c r="O24" s="45">
        <f t="shared" si="1"/>
        <v>899.8297587131367</v>
      </c>
      <c r="P24" s="10"/>
    </row>
    <row r="25" spans="1:16">
      <c r="A25" s="12"/>
      <c r="B25" s="25">
        <v>341.9</v>
      </c>
      <c r="C25" s="20" t="s">
        <v>89</v>
      </c>
      <c r="D25" s="46">
        <v>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7">SUM(D25:M25)</f>
        <v>140</v>
      </c>
      <c r="O25" s="47">
        <f t="shared" si="1"/>
        <v>6.2555853440571935E-2</v>
      </c>
      <c r="P25" s="9"/>
    </row>
    <row r="26" spans="1:16">
      <c r="A26" s="12"/>
      <c r="B26" s="25">
        <v>342.1</v>
      </c>
      <c r="C26" s="20" t="s">
        <v>37</v>
      </c>
      <c r="D26" s="46">
        <v>61943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61943</v>
      </c>
      <c r="O26" s="47">
        <f t="shared" si="1"/>
        <v>27.677837354781055</v>
      </c>
      <c r="P26" s="9"/>
    </row>
    <row r="27" spans="1:16">
      <c r="A27" s="12"/>
      <c r="B27" s="25">
        <v>342.2</v>
      </c>
      <c r="C27" s="20" t="s">
        <v>64</v>
      </c>
      <c r="D27" s="46">
        <v>16331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16331</v>
      </c>
      <c r="O27" s="47">
        <f t="shared" si="1"/>
        <v>7.2971403038427169</v>
      </c>
      <c r="P27" s="9"/>
    </row>
    <row r="28" spans="1:16">
      <c r="A28" s="12"/>
      <c r="B28" s="25">
        <v>342.9</v>
      </c>
      <c r="C28" s="20" t="s">
        <v>38</v>
      </c>
      <c r="D28" s="46">
        <v>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</v>
      </c>
      <c r="O28" s="47">
        <f t="shared" si="1"/>
        <v>1.3404825737265416E-2</v>
      </c>
      <c r="P28" s="9"/>
    </row>
    <row r="29" spans="1:16">
      <c r="A29" s="12"/>
      <c r="B29" s="25">
        <v>343.4</v>
      </c>
      <c r="C29" s="20" t="s">
        <v>40</v>
      </c>
      <c r="D29" s="46">
        <v>220938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220938</v>
      </c>
      <c r="O29" s="47">
        <f t="shared" si="1"/>
        <v>98.721179624664884</v>
      </c>
      <c r="P29" s="9"/>
    </row>
    <row r="30" spans="1:16">
      <c r="A30" s="12"/>
      <c r="B30" s="25">
        <v>343.6</v>
      </c>
      <c r="C30" s="20" t="s">
        <v>104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1651998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1651998</v>
      </c>
      <c r="O30" s="47">
        <f t="shared" si="1"/>
        <v>738.15817694369969</v>
      </c>
      <c r="P30" s="9"/>
    </row>
    <row r="31" spans="1:16">
      <c r="A31" s="12"/>
      <c r="B31" s="25">
        <v>343.8</v>
      </c>
      <c r="C31" s="20" t="s">
        <v>42</v>
      </c>
      <c r="D31" s="46">
        <v>2750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2750</v>
      </c>
      <c r="O31" s="47">
        <f t="shared" si="1"/>
        <v>1.2287756925826632</v>
      </c>
      <c r="P31" s="9"/>
    </row>
    <row r="32" spans="1:16">
      <c r="A32" s="12"/>
      <c r="B32" s="25">
        <v>344.9</v>
      </c>
      <c r="C32" s="20" t="s">
        <v>90</v>
      </c>
      <c r="D32" s="46">
        <v>26216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26216</v>
      </c>
      <c r="O32" s="47">
        <f t="shared" si="1"/>
        <v>11.714030384271672</v>
      </c>
      <c r="P32" s="9"/>
    </row>
    <row r="33" spans="1:119">
      <c r="A33" s="12"/>
      <c r="B33" s="25">
        <v>346.4</v>
      </c>
      <c r="C33" s="20" t="s">
        <v>44</v>
      </c>
      <c r="D33" s="46">
        <v>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</v>
      </c>
      <c r="O33" s="47">
        <f t="shared" si="1"/>
        <v>4.4682752457551385E-2</v>
      </c>
      <c r="P33" s="9"/>
    </row>
    <row r="34" spans="1:119">
      <c r="A34" s="12"/>
      <c r="B34" s="25">
        <v>347.2</v>
      </c>
      <c r="C34" s="20" t="s">
        <v>45</v>
      </c>
      <c r="D34" s="46">
        <v>13313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13313</v>
      </c>
      <c r="O34" s="47">
        <f t="shared" si="1"/>
        <v>5.9486148346738155</v>
      </c>
      <c r="P34" s="9"/>
    </row>
    <row r="35" spans="1:119">
      <c r="A35" s="12"/>
      <c r="B35" s="25">
        <v>347.4</v>
      </c>
      <c r="C35" s="20" t="s">
        <v>73</v>
      </c>
      <c r="D35" s="46">
        <v>8830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8830</v>
      </c>
      <c r="O35" s="47">
        <f t="shared" si="1"/>
        <v>3.9454870420017873</v>
      </c>
      <c r="P35" s="9"/>
    </row>
    <row r="36" spans="1:119">
      <c r="A36" s="12"/>
      <c r="B36" s="25">
        <v>347.5</v>
      </c>
      <c r="C36" s="20" t="s">
        <v>46</v>
      </c>
      <c r="D36" s="46">
        <v>11230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11230</v>
      </c>
      <c r="O36" s="47">
        <f t="shared" si="1"/>
        <v>5.0178731009830209</v>
      </c>
      <c r="P36" s="9"/>
    </row>
    <row r="37" spans="1:119" ht="15.75">
      <c r="A37" s="29" t="s">
        <v>34</v>
      </c>
      <c r="B37" s="30"/>
      <c r="C37" s="31"/>
      <c r="D37" s="32">
        <f t="shared" ref="D37:M37" si="8">SUM(D38:D38)</f>
        <v>3033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5" si="9">SUM(D37:M37)</f>
        <v>3033</v>
      </c>
      <c r="O37" s="45">
        <f t="shared" si="1"/>
        <v>1.3552278820375334</v>
      </c>
      <c r="P37" s="10"/>
    </row>
    <row r="38" spans="1:119">
      <c r="A38" s="13"/>
      <c r="B38" s="39">
        <v>359</v>
      </c>
      <c r="C38" s="21" t="s">
        <v>50</v>
      </c>
      <c r="D38" s="46">
        <v>3033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3033</v>
      </c>
      <c r="O38" s="47">
        <f t="shared" si="1"/>
        <v>1.3552278820375334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SUM(D40:D41)</f>
        <v>19787</v>
      </c>
      <c r="E39" s="32">
        <f t="shared" si="10"/>
        <v>1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14966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34754</v>
      </c>
      <c r="O39" s="45">
        <f t="shared" si="1"/>
        <v>15.529043789097408</v>
      </c>
      <c r="P39" s="10"/>
    </row>
    <row r="40" spans="1:119">
      <c r="A40" s="12"/>
      <c r="B40" s="25">
        <v>361.1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75</v>
      </c>
      <c r="O40" s="47">
        <f t="shared" si="1"/>
        <v>3.351206434316354E-2</v>
      </c>
      <c r="P40" s="9"/>
    </row>
    <row r="41" spans="1:119">
      <c r="A41" s="12"/>
      <c r="B41" s="25">
        <v>369.9</v>
      </c>
      <c r="C41" s="20" t="s">
        <v>52</v>
      </c>
      <c r="D41" s="46">
        <v>19787</v>
      </c>
      <c r="E41" s="46">
        <v>1</v>
      </c>
      <c r="F41" s="46">
        <v>0</v>
      </c>
      <c r="G41" s="46">
        <v>0</v>
      </c>
      <c r="H41" s="46">
        <v>0</v>
      </c>
      <c r="I41" s="46">
        <v>14891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34679</v>
      </c>
      <c r="O41" s="47">
        <f t="shared" si="1"/>
        <v>15.495531724754246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SUM(D43:D44)</f>
        <v>630273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630273</v>
      </c>
      <c r="O42" s="45">
        <f t="shared" si="1"/>
        <v>281.62332439678283</v>
      </c>
      <c r="P42" s="9"/>
    </row>
    <row r="43" spans="1:119">
      <c r="A43" s="12"/>
      <c r="B43" s="25">
        <v>381</v>
      </c>
      <c r="C43" s="20" t="s">
        <v>53</v>
      </c>
      <c r="D43" s="46">
        <v>495000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495000</v>
      </c>
      <c r="O43" s="47">
        <f t="shared" si="1"/>
        <v>221.17962466487936</v>
      </c>
      <c r="P43" s="9"/>
    </row>
    <row r="44" spans="1:119" ht="15.75" thickBot="1">
      <c r="A44" s="48"/>
      <c r="B44" s="49">
        <v>392</v>
      </c>
      <c r="C44" s="50" t="s">
        <v>111</v>
      </c>
      <c r="D44" s="46">
        <v>135273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135273</v>
      </c>
      <c r="O44" s="47">
        <f t="shared" si="1"/>
        <v>60.443699731903486</v>
      </c>
      <c r="P44" s="9"/>
    </row>
    <row r="45" spans="1:119" ht="16.5" thickBot="1">
      <c r="A45" s="14" t="s">
        <v>48</v>
      </c>
      <c r="B45" s="23"/>
      <c r="C45" s="22"/>
      <c r="D45" s="15">
        <f t="shared" ref="D45:M45" si="12">SUM(D5,D13,D17,D24,D37,D39,D42)</f>
        <v>2349250</v>
      </c>
      <c r="E45" s="15">
        <f t="shared" si="12"/>
        <v>1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2196352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4545603</v>
      </c>
      <c r="O45" s="38">
        <f t="shared" si="1"/>
        <v>2031.1005361930295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112</v>
      </c>
      <c r="M47" s="51"/>
      <c r="N47" s="51"/>
      <c r="O47" s="43">
        <v>2238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68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938321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938321</v>
      </c>
      <c r="O5" s="33">
        <f t="shared" ref="O5:O47" si="1">(N5/O$49)</f>
        <v>430.02795600366636</v>
      </c>
      <c r="P5" s="6"/>
    </row>
    <row r="6" spans="1:133">
      <c r="A6" s="12"/>
      <c r="B6" s="25">
        <v>311</v>
      </c>
      <c r="C6" s="20" t="s">
        <v>1</v>
      </c>
      <c r="D6" s="46">
        <v>308789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308789</v>
      </c>
      <c r="O6" s="47">
        <f t="shared" si="1"/>
        <v>141.51649862511456</v>
      </c>
      <c r="P6" s="9"/>
    </row>
    <row r="7" spans="1:133">
      <c r="A7" s="12"/>
      <c r="B7" s="25">
        <v>312.10000000000002</v>
      </c>
      <c r="C7" s="20" t="s">
        <v>9</v>
      </c>
      <c r="D7" s="46">
        <v>135898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135898</v>
      </c>
      <c r="O7" s="47">
        <f t="shared" si="1"/>
        <v>62.281393217231894</v>
      </c>
      <c r="P7" s="9"/>
    </row>
    <row r="8" spans="1:133">
      <c r="A8" s="12"/>
      <c r="B8" s="25">
        <v>312.3</v>
      </c>
      <c r="C8" s="20" t="s">
        <v>10</v>
      </c>
      <c r="D8" s="46">
        <v>24598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24598</v>
      </c>
      <c r="O8" s="47">
        <f t="shared" si="1"/>
        <v>11.27314390467461</v>
      </c>
      <c r="P8" s="9"/>
    </row>
    <row r="9" spans="1:133">
      <c r="A9" s="12"/>
      <c r="B9" s="25">
        <v>312.60000000000002</v>
      </c>
      <c r="C9" s="20" t="s">
        <v>11</v>
      </c>
      <c r="D9" s="46">
        <v>208878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208878</v>
      </c>
      <c r="O9" s="47">
        <f t="shared" si="1"/>
        <v>95.727772685609537</v>
      </c>
      <c r="P9" s="9"/>
    </row>
    <row r="10" spans="1:133">
      <c r="A10" s="12"/>
      <c r="B10" s="25">
        <v>314.10000000000002</v>
      </c>
      <c r="C10" s="20" t="s">
        <v>12</v>
      </c>
      <c r="D10" s="46">
        <v>184392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184392</v>
      </c>
      <c r="O10" s="47">
        <f t="shared" si="1"/>
        <v>84.505957836846932</v>
      </c>
      <c r="P10" s="9"/>
    </row>
    <row r="11" spans="1:133">
      <c r="A11" s="12"/>
      <c r="B11" s="25">
        <v>314.8</v>
      </c>
      <c r="C11" s="20" t="s">
        <v>13</v>
      </c>
      <c r="D11" s="46">
        <v>12398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12398</v>
      </c>
      <c r="O11" s="47">
        <f t="shared" si="1"/>
        <v>5.6819431714023834</v>
      </c>
      <c r="P11" s="9"/>
    </row>
    <row r="12" spans="1:133">
      <c r="A12" s="12"/>
      <c r="B12" s="25">
        <v>315</v>
      </c>
      <c r="C12" s="20" t="s">
        <v>84</v>
      </c>
      <c r="D12" s="46">
        <v>63368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63368</v>
      </c>
      <c r="O12" s="47">
        <f t="shared" si="1"/>
        <v>29.041246562786434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124407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124407</v>
      </c>
      <c r="O13" s="45">
        <f t="shared" si="1"/>
        <v>57.015123739688356</v>
      </c>
      <c r="P13" s="10"/>
    </row>
    <row r="14" spans="1:133">
      <c r="A14" s="12"/>
      <c r="B14" s="25">
        <v>323.10000000000002</v>
      </c>
      <c r="C14" s="20" t="s">
        <v>16</v>
      </c>
      <c r="D14" s="46">
        <v>107231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107231</v>
      </c>
      <c r="O14" s="47">
        <f t="shared" si="1"/>
        <v>49.143446379468379</v>
      </c>
      <c r="P14" s="9"/>
    </row>
    <row r="15" spans="1:133">
      <c r="A15" s="12"/>
      <c r="B15" s="25">
        <v>323.7</v>
      </c>
      <c r="C15" s="20" t="s">
        <v>99</v>
      </c>
      <c r="D15" s="46">
        <v>9443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9443</v>
      </c>
      <c r="O15" s="47">
        <f t="shared" si="1"/>
        <v>4.3276810265811179</v>
      </c>
      <c r="P15" s="9"/>
    </row>
    <row r="16" spans="1:133">
      <c r="A16" s="12"/>
      <c r="B16" s="25">
        <v>329</v>
      </c>
      <c r="C16" s="20" t="s">
        <v>17</v>
      </c>
      <c r="D16" s="46">
        <v>7733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7733</v>
      </c>
      <c r="O16" s="47">
        <f t="shared" si="1"/>
        <v>3.5439963336388636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236499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838116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1074615</v>
      </c>
      <c r="O17" s="45">
        <f t="shared" si="1"/>
        <v>492.4908340971586</v>
      </c>
      <c r="P17" s="10"/>
    </row>
    <row r="18" spans="1:16">
      <c r="A18" s="12"/>
      <c r="B18" s="25">
        <v>331.31</v>
      </c>
      <c r="C18" s="20" t="s">
        <v>107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628469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628469</v>
      </c>
      <c r="O18" s="47">
        <f t="shared" si="1"/>
        <v>288.02428964252977</v>
      </c>
      <c r="P18" s="9"/>
    </row>
    <row r="19" spans="1:16">
      <c r="A19" s="12"/>
      <c r="B19" s="25">
        <v>334.31</v>
      </c>
      <c r="C19" s="20" t="s">
        <v>108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43875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43875</v>
      </c>
      <c r="O19" s="47">
        <f t="shared" si="1"/>
        <v>20.1076993583868</v>
      </c>
      <c r="P19" s="9"/>
    </row>
    <row r="20" spans="1:16">
      <c r="A20" s="12"/>
      <c r="B20" s="25">
        <v>335.12</v>
      </c>
      <c r="C20" s="20" t="s">
        <v>85</v>
      </c>
      <c r="D20" s="46">
        <v>92943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92943</v>
      </c>
      <c r="O20" s="47">
        <f t="shared" si="1"/>
        <v>42.595325389550872</v>
      </c>
      <c r="P20" s="9"/>
    </row>
    <row r="21" spans="1:16">
      <c r="A21" s="12"/>
      <c r="B21" s="25">
        <v>335.14</v>
      </c>
      <c r="C21" s="20" t="s">
        <v>86</v>
      </c>
      <c r="D21" s="46">
        <v>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606</v>
      </c>
      <c r="O21" s="47">
        <f t="shared" si="1"/>
        <v>0.27772685609532538</v>
      </c>
      <c r="P21" s="9"/>
    </row>
    <row r="22" spans="1:16">
      <c r="A22" s="12"/>
      <c r="B22" s="25">
        <v>335.15</v>
      </c>
      <c r="C22" s="20" t="s">
        <v>87</v>
      </c>
      <c r="D22" s="46">
        <v>2982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2982</v>
      </c>
      <c r="O22" s="47">
        <f t="shared" si="1"/>
        <v>1.3666361136571952</v>
      </c>
      <c r="P22" s="9"/>
    </row>
    <row r="23" spans="1:16">
      <c r="A23" s="12"/>
      <c r="B23" s="25">
        <v>335.18</v>
      </c>
      <c r="C23" s="20" t="s">
        <v>88</v>
      </c>
      <c r="D23" s="46">
        <v>110277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110277</v>
      </c>
      <c r="O23" s="47">
        <f t="shared" si="1"/>
        <v>50.53941338221815</v>
      </c>
      <c r="P23" s="9"/>
    </row>
    <row r="24" spans="1:16">
      <c r="A24" s="12"/>
      <c r="B24" s="25">
        <v>337.2</v>
      </c>
      <c r="C24" s="20" t="s">
        <v>28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</v>
      </c>
      <c r="O24" s="47">
        <f t="shared" si="1"/>
        <v>9.1659028414298813</v>
      </c>
      <c r="P24" s="9"/>
    </row>
    <row r="25" spans="1:16">
      <c r="A25" s="12"/>
      <c r="B25" s="25">
        <v>337.7</v>
      </c>
      <c r="C25" s="20" t="s">
        <v>72</v>
      </c>
      <c r="D25" s="46">
        <v>9691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9691</v>
      </c>
      <c r="O25" s="47">
        <f t="shared" si="1"/>
        <v>4.4413382218148492</v>
      </c>
      <c r="P25" s="9"/>
    </row>
    <row r="26" spans="1:16">
      <c r="A26" s="12"/>
      <c r="B26" s="25">
        <v>337.9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165772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165772</v>
      </c>
      <c r="O26" s="47">
        <f t="shared" si="1"/>
        <v>75.972502291475706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SUM(D28:D39)</f>
        <v>364194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1618473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1982667</v>
      </c>
      <c r="O27" s="45">
        <f t="shared" si="1"/>
        <v>908.6466544454629</v>
      </c>
      <c r="P27" s="10"/>
    </row>
    <row r="28" spans="1:16">
      <c r="A28" s="12"/>
      <c r="B28" s="25">
        <v>341.9</v>
      </c>
      <c r="C28" s="20" t="s">
        <v>89</v>
      </c>
      <c r="D28" s="46">
        <v>110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7">SUM(D28:M28)</f>
        <v>110</v>
      </c>
      <c r="O28" s="47">
        <f t="shared" si="1"/>
        <v>5.0412465627864347E-2</v>
      </c>
      <c r="P28" s="9"/>
    </row>
    <row r="29" spans="1:16">
      <c r="A29" s="12"/>
      <c r="B29" s="25">
        <v>342.1</v>
      </c>
      <c r="C29" s="20" t="s">
        <v>37</v>
      </c>
      <c r="D29" s="46">
        <v>55118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55118</v>
      </c>
      <c r="O29" s="47">
        <f t="shared" si="1"/>
        <v>25.26031164069661</v>
      </c>
      <c r="P29" s="9"/>
    </row>
    <row r="30" spans="1:16">
      <c r="A30" s="12"/>
      <c r="B30" s="25">
        <v>342.2</v>
      </c>
      <c r="C30" s="20" t="s">
        <v>64</v>
      </c>
      <c r="D30" s="46">
        <v>21086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21086</v>
      </c>
      <c r="O30" s="47">
        <f t="shared" si="1"/>
        <v>9.6636113657195235</v>
      </c>
      <c r="P30" s="9"/>
    </row>
    <row r="31" spans="1:16">
      <c r="A31" s="12"/>
      <c r="B31" s="25">
        <v>342.9</v>
      </c>
      <c r="C31" s="20" t="s">
        <v>38</v>
      </c>
      <c r="D31" s="46">
        <v>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</v>
      </c>
      <c r="O31" s="47">
        <f t="shared" si="1"/>
        <v>1.3748854262144821E-2</v>
      </c>
      <c r="P31" s="9"/>
    </row>
    <row r="32" spans="1:16">
      <c r="A32" s="12"/>
      <c r="B32" s="25">
        <v>343.4</v>
      </c>
      <c r="C32" s="20" t="s">
        <v>40</v>
      </c>
      <c r="D32" s="46">
        <v>217876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217876</v>
      </c>
      <c r="O32" s="47">
        <f t="shared" si="1"/>
        <v>99.851512373968831</v>
      </c>
      <c r="P32" s="9"/>
    </row>
    <row r="33" spans="1:119">
      <c r="A33" s="12"/>
      <c r="B33" s="25">
        <v>343.6</v>
      </c>
      <c r="C33" s="20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1618473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1618473</v>
      </c>
      <c r="O33" s="47">
        <f t="shared" si="1"/>
        <v>741.73831347387716</v>
      </c>
      <c r="P33" s="9"/>
    </row>
    <row r="34" spans="1:119">
      <c r="A34" s="12"/>
      <c r="B34" s="25">
        <v>343.8</v>
      </c>
      <c r="C34" s="20" t="s">
        <v>42</v>
      </c>
      <c r="D34" s="46">
        <v>4250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4250</v>
      </c>
      <c r="O34" s="47">
        <f t="shared" si="1"/>
        <v>1.9477543538038498</v>
      </c>
      <c r="P34" s="9"/>
    </row>
    <row r="35" spans="1:119">
      <c r="A35" s="12"/>
      <c r="B35" s="25">
        <v>344.9</v>
      </c>
      <c r="C35" s="20" t="s">
        <v>90</v>
      </c>
      <c r="D35" s="46">
        <v>35632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35632</v>
      </c>
      <c r="O35" s="47">
        <f t="shared" si="1"/>
        <v>16.329972502291476</v>
      </c>
      <c r="P35" s="9"/>
    </row>
    <row r="36" spans="1:119">
      <c r="A36" s="12"/>
      <c r="B36" s="25">
        <v>346.4</v>
      </c>
      <c r="C36" s="20" t="s">
        <v>44</v>
      </c>
      <c r="D36" s="46">
        <v>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</v>
      </c>
      <c r="O36" s="47">
        <f t="shared" si="1"/>
        <v>1.1457378551787351E-2</v>
      </c>
      <c r="P36" s="9"/>
    </row>
    <row r="37" spans="1:119">
      <c r="A37" s="12"/>
      <c r="B37" s="25">
        <v>347.2</v>
      </c>
      <c r="C37" s="20" t="s">
        <v>45</v>
      </c>
      <c r="D37" s="46">
        <v>10558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10558</v>
      </c>
      <c r="O37" s="47">
        <f t="shared" si="1"/>
        <v>4.8386801099908343</v>
      </c>
      <c r="P37" s="9"/>
    </row>
    <row r="38" spans="1:119">
      <c r="A38" s="12"/>
      <c r="B38" s="25">
        <v>347.4</v>
      </c>
      <c r="C38" s="20" t="s">
        <v>73</v>
      </c>
      <c r="D38" s="46">
        <v>8804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8804</v>
      </c>
      <c r="O38" s="47">
        <f t="shared" si="1"/>
        <v>4.0348304307974336</v>
      </c>
      <c r="P38" s="9"/>
    </row>
    <row r="39" spans="1:119">
      <c r="A39" s="12"/>
      <c r="B39" s="25">
        <v>347.5</v>
      </c>
      <c r="C39" s="20" t="s">
        <v>46</v>
      </c>
      <c r="D39" s="46">
        <v>10705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10705</v>
      </c>
      <c r="O39" s="47">
        <f t="shared" si="1"/>
        <v>4.9060494958753438</v>
      </c>
      <c r="P39" s="9"/>
    </row>
    <row r="40" spans="1:119" ht="15.75">
      <c r="A40" s="29" t="s">
        <v>34</v>
      </c>
      <c r="B40" s="30"/>
      <c r="C40" s="31"/>
      <c r="D40" s="32">
        <f t="shared" ref="D40:M40" si="8">SUM(D41:D41)</f>
        <v>1581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47" si="9">SUM(D40:M40)</f>
        <v>1581</v>
      </c>
      <c r="O40" s="45">
        <f t="shared" si="1"/>
        <v>0.72456461961503205</v>
      </c>
      <c r="P40" s="10"/>
    </row>
    <row r="41" spans="1:119">
      <c r="A41" s="13"/>
      <c r="B41" s="39">
        <v>359</v>
      </c>
      <c r="C41" s="21" t="s">
        <v>50</v>
      </c>
      <c r="D41" s="46">
        <v>1581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1581</v>
      </c>
      <c r="O41" s="47">
        <f t="shared" si="1"/>
        <v>0.72456461961503205</v>
      </c>
      <c r="P41" s="9"/>
    </row>
    <row r="42" spans="1:119" ht="15.75">
      <c r="A42" s="29" t="s">
        <v>2</v>
      </c>
      <c r="B42" s="30"/>
      <c r="C42" s="31"/>
      <c r="D42" s="32">
        <f t="shared" ref="D42:M42" si="10">SUM(D43:D44)</f>
        <v>18731</v>
      </c>
      <c r="E42" s="32">
        <f t="shared" si="10"/>
        <v>1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7636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26368</v>
      </c>
      <c r="O42" s="45">
        <f t="shared" si="1"/>
        <v>12.084326306141154</v>
      </c>
      <c r="P42" s="10"/>
    </row>
    <row r="43" spans="1:119">
      <c r="A43" s="12"/>
      <c r="B43" s="25">
        <v>361.1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2174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2174</v>
      </c>
      <c r="O43" s="47">
        <f t="shared" si="1"/>
        <v>0.99633363886342807</v>
      </c>
      <c r="P43" s="9"/>
    </row>
    <row r="44" spans="1:119">
      <c r="A44" s="12"/>
      <c r="B44" s="25">
        <v>369.9</v>
      </c>
      <c r="C44" s="20" t="s">
        <v>52</v>
      </c>
      <c r="D44" s="46">
        <v>18731</v>
      </c>
      <c r="E44" s="46">
        <v>1</v>
      </c>
      <c r="F44" s="46">
        <v>0</v>
      </c>
      <c r="G44" s="46">
        <v>0</v>
      </c>
      <c r="H44" s="46">
        <v>0</v>
      </c>
      <c r="I44" s="46">
        <v>5462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24194</v>
      </c>
      <c r="O44" s="47">
        <f t="shared" si="1"/>
        <v>11.087992667277726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SUM(D46:D46)</f>
        <v>454000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454000</v>
      </c>
      <c r="O45" s="45">
        <f t="shared" si="1"/>
        <v>208.06599450045829</v>
      </c>
      <c r="P45" s="9"/>
    </row>
    <row r="46" spans="1:119" ht="15.75" thickBot="1">
      <c r="A46" s="12"/>
      <c r="B46" s="25">
        <v>381</v>
      </c>
      <c r="C46" s="20" t="s">
        <v>53</v>
      </c>
      <c r="D46" s="46">
        <v>454000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454000</v>
      </c>
      <c r="O46" s="47">
        <f t="shared" si="1"/>
        <v>208.06599450045829</v>
      </c>
      <c r="P46" s="9"/>
    </row>
    <row r="47" spans="1:119" ht="16.5" thickBot="1">
      <c r="A47" s="14" t="s">
        <v>48</v>
      </c>
      <c r="B47" s="23"/>
      <c r="C47" s="22"/>
      <c r="D47" s="15">
        <f t="shared" ref="D47:M47" si="12">SUM(D5,D13,D17,D27,D40,D42,D45)</f>
        <v>2137733</v>
      </c>
      <c r="E47" s="15">
        <f t="shared" si="12"/>
        <v>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2464225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4601959</v>
      </c>
      <c r="O47" s="38">
        <f t="shared" si="1"/>
        <v>2109.0554537121907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109</v>
      </c>
      <c r="M49" s="51"/>
      <c r="N49" s="51"/>
      <c r="O49" s="43">
        <v>2182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68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911734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911734</v>
      </c>
      <c r="O5" s="33">
        <f t="shared" ref="O5:O47" si="1">(N5/O$49)</f>
        <v>415.17941712204009</v>
      </c>
      <c r="P5" s="6"/>
    </row>
    <row r="6" spans="1:133">
      <c r="A6" s="12"/>
      <c r="B6" s="25">
        <v>311</v>
      </c>
      <c r="C6" s="20" t="s">
        <v>1</v>
      </c>
      <c r="D6" s="46">
        <v>306431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306431</v>
      </c>
      <c r="O6" s="47">
        <f t="shared" si="1"/>
        <v>139.54052823315118</v>
      </c>
      <c r="P6" s="9"/>
    </row>
    <row r="7" spans="1:133">
      <c r="A7" s="12"/>
      <c r="B7" s="25">
        <v>312.10000000000002</v>
      </c>
      <c r="C7" s="20" t="s">
        <v>9</v>
      </c>
      <c r="D7" s="46">
        <v>138541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138541</v>
      </c>
      <c r="O7" s="47">
        <f t="shared" si="1"/>
        <v>63.087887067395265</v>
      </c>
      <c r="P7" s="9"/>
    </row>
    <row r="8" spans="1:133">
      <c r="A8" s="12"/>
      <c r="B8" s="25">
        <v>312.3</v>
      </c>
      <c r="C8" s="20" t="s">
        <v>10</v>
      </c>
      <c r="D8" s="46">
        <v>25121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25121</v>
      </c>
      <c r="O8" s="47">
        <f t="shared" si="1"/>
        <v>11.43943533697632</v>
      </c>
      <c r="P8" s="9"/>
    </row>
    <row r="9" spans="1:133">
      <c r="A9" s="12"/>
      <c r="B9" s="25">
        <v>312.60000000000002</v>
      </c>
      <c r="C9" s="20" t="s">
        <v>11</v>
      </c>
      <c r="D9" s="46">
        <v>201465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201465</v>
      </c>
      <c r="O9" s="47">
        <f t="shared" si="1"/>
        <v>91.741803278688522</v>
      </c>
      <c r="P9" s="9"/>
    </row>
    <row r="10" spans="1:133">
      <c r="A10" s="12"/>
      <c r="B10" s="25">
        <v>314.10000000000002</v>
      </c>
      <c r="C10" s="20" t="s">
        <v>12</v>
      </c>
      <c r="D10" s="46">
        <v>172126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172126</v>
      </c>
      <c r="O10" s="47">
        <f t="shared" si="1"/>
        <v>78.381602914389802</v>
      </c>
      <c r="P10" s="9"/>
    </row>
    <row r="11" spans="1:133">
      <c r="A11" s="12"/>
      <c r="B11" s="25">
        <v>314.8</v>
      </c>
      <c r="C11" s="20" t="s">
        <v>13</v>
      </c>
      <c r="D11" s="46">
        <v>14828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14828</v>
      </c>
      <c r="O11" s="47">
        <f t="shared" si="1"/>
        <v>6.7522768670309654</v>
      </c>
      <c r="P11" s="9"/>
    </row>
    <row r="12" spans="1:133">
      <c r="A12" s="12"/>
      <c r="B12" s="25">
        <v>315</v>
      </c>
      <c r="C12" s="20" t="s">
        <v>84</v>
      </c>
      <c r="D12" s="46">
        <v>53222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53222</v>
      </c>
      <c r="O12" s="47">
        <f t="shared" si="1"/>
        <v>24.235883424408016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120161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7" si="4">SUM(D13:M13)</f>
        <v>120161</v>
      </c>
      <c r="O13" s="45">
        <f t="shared" si="1"/>
        <v>54.718123861566482</v>
      </c>
      <c r="P13" s="10"/>
    </row>
    <row r="14" spans="1:133">
      <c r="A14" s="12"/>
      <c r="B14" s="25">
        <v>323.10000000000002</v>
      </c>
      <c r="C14" s="20" t="s">
        <v>16</v>
      </c>
      <c r="D14" s="46">
        <v>101238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101238</v>
      </c>
      <c r="O14" s="47">
        <f t="shared" si="1"/>
        <v>46.101092896174862</v>
      </c>
      <c r="P14" s="9"/>
    </row>
    <row r="15" spans="1:133">
      <c r="A15" s="12"/>
      <c r="B15" s="25">
        <v>323.7</v>
      </c>
      <c r="C15" s="20" t="s">
        <v>99</v>
      </c>
      <c r="D15" s="46">
        <v>8238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8238</v>
      </c>
      <c r="O15" s="47">
        <f t="shared" si="1"/>
        <v>3.7513661202185791</v>
      </c>
      <c r="P15" s="9"/>
    </row>
    <row r="16" spans="1:133">
      <c r="A16" s="12"/>
      <c r="B16" s="25">
        <v>329</v>
      </c>
      <c r="C16" s="20" t="s">
        <v>17</v>
      </c>
      <c r="D16" s="46">
        <v>10685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10685</v>
      </c>
      <c r="O16" s="47">
        <f t="shared" si="1"/>
        <v>4.8656648451730415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SUM(D18:D26)</f>
        <v>392463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181582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574045</v>
      </c>
      <c r="O17" s="45">
        <f t="shared" si="1"/>
        <v>261.40482695810567</v>
      </c>
      <c r="P17" s="10"/>
    </row>
    <row r="18" spans="1:16">
      <c r="A18" s="12"/>
      <c r="B18" s="25">
        <v>331.35</v>
      </c>
      <c r="C18" s="20" t="s">
        <v>20</v>
      </c>
      <c r="D18" s="46">
        <v>18409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18409</v>
      </c>
      <c r="O18" s="47">
        <f t="shared" si="1"/>
        <v>8.3829690346083794</v>
      </c>
      <c r="P18" s="9"/>
    </row>
    <row r="19" spans="1:16">
      <c r="A19" s="12"/>
      <c r="B19" s="25">
        <v>334.49</v>
      </c>
      <c r="C19" s="20" t="s">
        <v>100</v>
      </c>
      <c r="D19" s="46">
        <v>143626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143626</v>
      </c>
      <c r="O19" s="47">
        <f t="shared" si="1"/>
        <v>65.403460837887067</v>
      </c>
      <c r="P19" s="9"/>
    </row>
    <row r="20" spans="1:16">
      <c r="A20" s="12"/>
      <c r="B20" s="25">
        <v>335.12</v>
      </c>
      <c r="C20" s="20" t="s">
        <v>85</v>
      </c>
      <c r="D20" s="46">
        <v>92743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92743</v>
      </c>
      <c r="O20" s="47">
        <f t="shared" si="1"/>
        <v>42.232695810564664</v>
      </c>
      <c r="P20" s="9"/>
    </row>
    <row r="21" spans="1:16">
      <c r="A21" s="12"/>
      <c r="B21" s="25">
        <v>335.14</v>
      </c>
      <c r="C21" s="20" t="s">
        <v>86</v>
      </c>
      <c r="D21" s="46">
        <v>711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711</v>
      </c>
      <c r="O21" s="47">
        <f t="shared" si="1"/>
        <v>0.32377049180327871</v>
      </c>
      <c r="P21" s="9"/>
    </row>
    <row r="22" spans="1:16">
      <c r="A22" s="12"/>
      <c r="B22" s="25">
        <v>335.15</v>
      </c>
      <c r="C22" s="20" t="s">
        <v>87</v>
      </c>
      <c r="D22" s="46">
        <v>628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628</v>
      </c>
      <c r="O22" s="47">
        <f t="shared" si="1"/>
        <v>0.28597449908925321</v>
      </c>
      <c r="P22" s="9"/>
    </row>
    <row r="23" spans="1:16">
      <c r="A23" s="12"/>
      <c r="B23" s="25">
        <v>335.18</v>
      </c>
      <c r="C23" s="20" t="s">
        <v>88</v>
      </c>
      <c r="D23" s="46">
        <v>106756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106756</v>
      </c>
      <c r="O23" s="47">
        <f t="shared" si="1"/>
        <v>48.613843351548269</v>
      </c>
      <c r="P23" s="9"/>
    </row>
    <row r="24" spans="1:16">
      <c r="A24" s="12"/>
      <c r="B24" s="25">
        <v>337.2</v>
      </c>
      <c r="C24" s="20" t="s">
        <v>28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20000</v>
      </c>
      <c r="O24" s="47">
        <f t="shared" si="1"/>
        <v>9.1074681238615671</v>
      </c>
      <c r="P24" s="9"/>
    </row>
    <row r="25" spans="1:16">
      <c r="A25" s="12"/>
      <c r="B25" s="25">
        <v>337.7</v>
      </c>
      <c r="C25" s="20" t="s">
        <v>72</v>
      </c>
      <c r="D25" s="46">
        <v>9590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9590</v>
      </c>
      <c r="O25" s="47">
        <f t="shared" si="1"/>
        <v>4.3670309653916215</v>
      </c>
      <c r="P25" s="9"/>
    </row>
    <row r="26" spans="1:16">
      <c r="A26" s="12"/>
      <c r="B26" s="25">
        <v>337.9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181582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181582</v>
      </c>
      <c r="O26" s="47">
        <f t="shared" si="1"/>
        <v>82.687613843351542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SUM(D28:D39)</f>
        <v>374144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1661168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2035312</v>
      </c>
      <c r="O27" s="45">
        <f t="shared" si="1"/>
        <v>926.82695810564667</v>
      </c>
      <c r="P27" s="10"/>
    </row>
    <row r="28" spans="1:16">
      <c r="A28" s="12"/>
      <c r="B28" s="25">
        <v>341.9</v>
      </c>
      <c r="C28" s="20" t="s">
        <v>89</v>
      </c>
      <c r="D28" s="46">
        <v>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7">SUM(D28:M28)</f>
        <v>260</v>
      </c>
      <c r="O28" s="47">
        <f t="shared" si="1"/>
        <v>0.11839708561020036</v>
      </c>
      <c r="P28" s="9"/>
    </row>
    <row r="29" spans="1:16">
      <c r="A29" s="12"/>
      <c r="B29" s="25">
        <v>342.1</v>
      </c>
      <c r="C29" s="20" t="s">
        <v>37</v>
      </c>
      <c r="D29" s="46">
        <v>52571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52571</v>
      </c>
      <c r="O29" s="47">
        <f t="shared" si="1"/>
        <v>23.93943533697632</v>
      </c>
      <c r="P29" s="9"/>
    </row>
    <row r="30" spans="1:16">
      <c r="A30" s="12"/>
      <c r="B30" s="25">
        <v>342.2</v>
      </c>
      <c r="C30" s="20" t="s">
        <v>64</v>
      </c>
      <c r="D30" s="46">
        <v>18274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18274</v>
      </c>
      <c r="O30" s="47">
        <f t="shared" si="1"/>
        <v>8.3214936247723141</v>
      </c>
      <c r="P30" s="9"/>
    </row>
    <row r="31" spans="1:16">
      <c r="A31" s="12"/>
      <c r="B31" s="25">
        <v>342.9</v>
      </c>
      <c r="C31" s="20" t="s">
        <v>38</v>
      </c>
      <c r="D31" s="46">
        <v>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</v>
      </c>
      <c r="O31" s="47">
        <f t="shared" si="1"/>
        <v>1.3661202185792349E-2</v>
      </c>
      <c r="P31" s="9"/>
    </row>
    <row r="32" spans="1:16">
      <c r="A32" s="12"/>
      <c r="B32" s="25">
        <v>343.4</v>
      </c>
      <c r="C32" s="20" t="s">
        <v>40</v>
      </c>
      <c r="D32" s="46">
        <v>217136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217136</v>
      </c>
      <c r="O32" s="47">
        <f t="shared" si="1"/>
        <v>98.877959927140253</v>
      </c>
      <c r="P32" s="9"/>
    </row>
    <row r="33" spans="1:119">
      <c r="A33" s="12"/>
      <c r="B33" s="25">
        <v>343.6</v>
      </c>
      <c r="C33" s="20" t="s">
        <v>104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1661168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1661168</v>
      </c>
      <c r="O33" s="47">
        <f t="shared" si="1"/>
        <v>756.4517304189435</v>
      </c>
      <c r="P33" s="9"/>
    </row>
    <row r="34" spans="1:119">
      <c r="A34" s="12"/>
      <c r="B34" s="25">
        <v>343.8</v>
      </c>
      <c r="C34" s="20" t="s">
        <v>42</v>
      </c>
      <c r="D34" s="46">
        <v>5400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5400</v>
      </c>
      <c r="O34" s="47">
        <f t="shared" si="1"/>
        <v>2.459016393442623</v>
      </c>
      <c r="P34" s="9"/>
    </row>
    <row r="35" spans="1:119">
      <c r="A35" s="12"/>
      <c r="B35" s="25">
        <v>344.9</v>
      </c>
      <c r="C35" s="20" t="s">
        <v>90</v>
      </c>
      <c r="D35" s="46">
        <v>34870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34870</v>
      </c>
      <c r="O35" s="47">
        <f t="shared" si="1"/>
        <v>15.87887067395264</v>
      </c>
      <c r="P35" s="9"/>
    </row>
    <row r="36" spans="1:119">
      <c r="A36" s="12"/>
      <c r="B36" s="25">
        <v>346.4</v>
      </c>
      <c r="C36" s="20" t="s">
        <v>44</v>
      </c>
      <c r="D36" s="46">
        <v>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</v>
      </c>
      <c r="O36" s="47">
        <f t="shared" si="1"/>
        <v>4.553734061930783E-2</v>
      </c>
      <c r="P36" s="9"/>
    </row>
    <row r="37" spans="1:119">
      <c r="A37" s="12"/>
      <c r="B37" s="25">
        <v>347.2</v>
      </c>
      <c r="C37" s="20" t="s">
        <v>45</v>
      </c>
      <c r="D37" s="46">
        <v>26272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26272</v>
      </c>
      <c r="O37" s="47">
        <f t="shared" si="1"/>
        <v>11.963570127504553</v>
      </c>
      <c r="P37" s="9"/>
    </row>
    <row r="38" spans="1:119">
      <c r="A38" s="12"/>
      <c r="B38" s="25">
        <v>347.4</v>
      </c>
      <c r="C38" s="20" t="s">
        <v>73</v>
      </c>
      <c r="D38" s="46">
        <v>10981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10981</v>
      </c>
      <c r="O38" s="47">
        <f t="shared" si="1"/>
        <v>5.0004553734061927</v>
      </c>
      <c r="P38" s="9"/>
    </row>
    <row r="39" spans="1:119">
      <c r="A39" s="12"/>
      <c r="B39" s="25">
        <v>347.5</v>
      </c>
      <c r="C39" s="20" t="s">
        <v>46</v>
      </c>
      <c r="D39" s="46">
        <v>8250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8250</v>
      </c>
      <c r="O39" s="47">
        <f t="shared" si="1"/>
        <v>3.7568306010928962</v>
      </c>
      <c r="P39" s="9"/>
    </row>
    <row r="40" spans="1:119" ht="15.75">
      <c r="A40" s="29" t="s">
        <v>34</v>
      </c>
      <c r="B40" s="30"/>
      <c r="C40" s="31"/>
      <c r="D40" s="32">
        <f t="shared" ref="D40:M40" si="8">SUM(D41:D41)</f>
        <v>2638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47" si="9">SUM(D40:M40)</f>
        <v>2638</v>
      </c>
      <c r="O40" s="45">
        <f t="shared" si="1"/>
        <v>1.2012750455373407</v>
      </c>
      <c r="P40" s="10"/>
    </row>
    <row r="41" spans="1:119">
      <c r="A41" s="13"/>
      <c r="B41" s="39">
        <v>359</v>
      </c>
      <c r="C41" s="21" t="s">
        <v>50</v>
      </c>
      <c r="D41" s="46">
        <v>2638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2638</v>
      </c>
      <c r="O41" s="47">
        <f t="shared" si="1"/>
        <v>1.2012750455373407</v>
      </c>
      <c r="P41" s="9"/>
    </row>
    <row r="42" spans="1:119" ht="15.75">
      <c r="A42" s="29" t="s">
        <v>2</v>
      </c>
      <c r="B42" s="30"/>
      <c r="C42" s="31"/>
      <c r="D42" s="32">
        <f t="shared" ref="D42:M42" si="10">SUM(D43:D44)</f>
        <v>23090</v>
      </c>
      <c r="E42" s="32">
        <f t="shared" si="10"/>
        <v>2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26387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49479</v>
      </c>
      <c r="O42" s="45">
        <f t="shared" si="1"/>
        <v>22.531420765027324</v>
      </c>
      <c r="P42" s="10"/>
    </row>
    <row r="43" spans="1:119">
      <c r="A43" s="12"/>
      <c r="B43" s="25">
        <v>361.1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1745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1745</v>
      </c>
      <c r="O43" s="47">
        <f t="shared" si="1"/>
        <v>0.79462659380692169</v>
      </c>
      <c r="P43" s="9"/>
    </row>
    <row r="44" spans="1:119">
      <c r="A44" s="12"/>
      <c r="B44" s="25">
        <v>369.9</v>
      </c>
      <c r="C44" s="20" t="s">
        <v>52</v>
      </c>
      <c r="D44" s="46">
        <v>23090</v>
      </c>
      <c r="E44" s="46">
        <v>2</v>
      </c>
      <c r="F44" s="46">
        <v>0</v>
      </c>
      <c r="G44" s="46">
        <v>0</v>
      </c>
      <c r="H44" s="46">
        <v>0</v>
      </c>
      <c r="I44" s="46">
        <v>24642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47734</v>
      </c>
      <c r="O44" s="47">
        <f t="shared" si="1"/>
        <v>21.736794171220399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SUM(D46:D46)</f>
        <v>595000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595000</v>
      </c>
      <c r="O45" s="45">
        <f t="shared" si="1"/>
        <v>270.94717668488158</v>
      </c>
      <c r="P45" s="9"/>
    </row>
    <row r="46" spans="1:119" ht="15.75" thickBot="1">
      <c r="A46" s="12"/>
      <c r="B46" s="25">
        <v>381</v>
      </c>
      <c r="C46" s="20" t="s">
        <v>53</v>
      </c>
      <c r="D46" s="46">
        <v>595000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595000</v>
      </c>
      <c r="O46" s="47">
        <f t="shared" si="1"/>
        <v>270.94717668488158</v>
      </c>
      <c r="P46" s="9"/>
    </row>
    <row r="47" spans="1:119" ht="16.5" thickBot="1">
      <c r="A47" s="14" t="s">
        <v>48</v>
      </c>
      <c r="B47" s="23"/>
      <c r="C47" s="22"/>
      <c r="D47" s="15">
        <f t="shared" ref="D47:M47" si="12">SUM(D5,D13,D17,D27,D40,D42,D45)</f>
        <v>2419230</v>
      </c>
      <c r="E47" s="15">
        <f t="shared" si="12"/>
        <v>2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1869137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4288369</v>
      </c>
      <c r="O47" s="38">
        <f t="shared" si="1"/>
        <v>1952.809198542805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105</v>
      </c>
      <c r="M49" s="51"/>
      <c r="N49" s="51"/>
      <c r="O49" s="43">
        <v>2196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68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889499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889499</v>
      </c>
      <c r="O5" s="33">
        <f t="shared" ref="O5:O47" si="1">(N5/O$49)</f>
        <v>403.03534209333935</v>
      </c>
      <c r="P5" s="6"/>
    </row>
    <row r="6" spans="1:133">
      <c r="A6" s="12"/>
      <c r="B6" s="25">
        <v>311</v>
      </c>
      <c r="C6" s="20" t="s">
        <v>1</v>
      </c>
      <c r="D6" s="46">
        <v>283404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283404</v>
      </c>
      <c r="O6" s="47">
        <f t="shared" si="1"/>
        <v>128.41141821477117</v>
      </c>
      <c r="P6" s="9"/>
    </row>
    <row r="7" spans="1:133">
      <c r="A7" s="12"/>
      <c r="B7" s="25">
        <v>312.10000000000002</v>
      </c>
      <c r="C7" s="20" t="s">
        <v>9</v>
      </c>
      <c r="D7" s="46">
        <v>144748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144748</v>
      </c>
      <c r="O7" s="47">
        <f t="shared" si="1"/>
        <v>65.585863162664253</v>
      </c>
      <c r="P7" s="9"/>
    </row>
    <row r="8" spans="1:133">
      <c r="A8" s="12"/>
      <c r="B8" s="25">
        <v>312.3</v>
      </c>
      <c r="C8" s="20" t="s">
        <v>10</v>
      </c>
      <c r="D8" s="46">
        <v>26180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26180</v>
      </c>
      <c r="O8" s="47">
        <f t="shared" si="1"/>
        <v>11.862256456728591</v>
      </c>
      <c r="P8" s="9"/>
    </row>
    <row r="9" spans="1:133">
      <c r="A9" s="12"/>
      <c r="B9" s="25">
        <v>312.60000000000002</v>
      </c>
      <c r="C9" s="20" t="s">
        <v>11</v>
      </c>
      <c r="D9" s="46">
        <v>196246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196246</v>
      </c>
      <c r="O9" s="47">
        <f t="shared" si="1"/>
        <v>88.919800634345265</v>
      </c>
      <c r="P9" s="9"/>
    </row>
    <row r="10" spans="1:133">
      <c r="A10" s="12"/>
      <c r="B10" s="25">
        <v>314.10000000000002</v>
      </c>
      <c r="C10" s="20" t="s">
        <v>12</v>
      </c>
      <c r="D10" s="46">
        <v>162938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162938</v>
      </c>
      <c r="O10" s="47">
        <f t="shared" si="1"/>
        <v>73.827820570910745</v>
      </c>
      <c r="P10" s="9"/>
    </row>
    <row r="11" spans="1:133">
      <c r="A11" s="12"/>
      <c r="B11" s="25">
        <v>314.8</v>
      </c>
      <c r="C11" s="20" t="s">
        <v>13</v>
      </c>
      <c r="D11" s="46">
        <v>14663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14663</v>
      </c>
      <c r="O11" s="47">
        <f t="shared" si="1"/>
        <v>6.6438604440416853</v>
      </c>
      <c r="P11" s="9"/>
    </row>
    <row r="12" spans="1:133">
      <c r="A12" s="12"/>
      <c r="B12" s="25">
        <v>315</v>
      </c>
      <c r="C12" s="20" t="s">
        <v>84</v>
      </c>
      <c r="D12" s="46">
        <v>61320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61320</v>
      </c>
      <c r="O12" s="47">
        <f t="shared" si="1"/>
        <v>27.784322609877663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SUM(D14:D16)</f>
        <v>117685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117685</v>
      </c>
      <c r="O13" s="45">
        <f t="shared" si="1"/>
        <v>53.323516085183506</v>
      </c>
      <c r="P13" s="10"/>
    </row>
    <row r="14" spans="1:133">
      <c r="A14" s="12"/>
      <c r="B14" s="25">
        <v>323.10000000000002</v>
      </c>
      <c r="C14" s="20" t="s">
        <v>16</v>
      </c>
      <c r="D14" s="46">
        <v>101380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101380</v>
      </c>
      <c r="O14" s="47">
        <f t="shared" si="1"/>
        <v>45.935659265971907</v>
      </c>
      <c r="P14" s="9"/>
    </row>
    <row r="15" spans="1:133">
      <c r="A15" s="12"/>
      <c r="B15" s="25">
        <v>323.7</v>
      </c>
      <c r="C15" s="20" t="s">
        <v>99</v>
      </c>
      <c r="D15" s="46">
        <v>7174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7174</v>
      </c>
      <c r="O15" s="47">
        <f t="shared" si="1"/>
        <v>3.2505663797009516</v>
      </c>
      <c r="P15" s="9"/>
    </row>
    <row r="16" spans="1:133">
      <c r="A16" s="12"/>
      <c r="B16" s="25">
        <v>329</v>
      </c>
      <c r="C16" s="20" t="s">
        <v>17</v>
      </c>
      <c r="D16" s="46">
        <v>9131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9131</v>
      </c>
      <c r="O16" s="47">
        <f t="shared" si="1"/>
        <v>4.1372904395106476</v>
      </c>
      <c r="P16" s="9"/>
    </row>
    <row r="17" spans="1:16" ht="15.75">
      <c r="A17" s="29" t="s">
        <v>19</v>
      </c>
      <c r="B17" s="30"/>
      <c r="C17" s="31"/>
      <c r="D17" s="32">
        <f t="shared" ref="D17:M17" si="5">SUM(D18:D25)</f>
        <v>270095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64297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334392</v>
      </c>
      <c r="O17" s="45">
        <f t="shared" si="1"/>
        <v>151.51427276846397</v>
      </c>
      <c r="P17" s="10"/>
    </row>
    <row r="18" spans="1:16">
      <c r="A18" s="12"/>
      <c r="B18" s="25">
        <v>334.49</v>
      </c>
      <c r="C18" s="20" t="s">
        <v>100</v>
      </c>
      <c r="D18" s="46">
        <v>47500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47500</v>
      </c>
      <c r="O18" s="47">
        <f t="shared" si="1"/>
        <v>21.522428636157681</v>
      </c>
      <c r="P18" s="9"/>
    </row>
    <row r="19" spans="1:16">
      <c r="A19" s="12"/>
      <c r="B19" s="25">
        <v>335.12</v>
      </c>
      <c r="C19" s="20" t="s">
        <v>85</v>
      </c>
      <c r="D19" s="46">
        <v>92459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92459</v>
      </c>
      <c r="O19" s="47">
        <f t="shared" si="1"/>
        <v>41.893520616221117</v>
      </c>
      <c r="P19" s="9"/>
    </row>
    <row r="20" spans="1:16">
      <c r="A20" s="12"/>
      <c r="B20" s="25">
        <v>335.14</v>
      </c>
      <c r="C20" s="20" t="s">
        <v>86</v>
      </c>
      <c r="D20" s="46">
        <v>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</v>
      </c>
      <c r="O20" s="47">
        <f t="shared" si="1"/>
        <v>0.1232442229270503</v>
      </c>
      <c r="P20" s="9"/>
    </row>
    <row r="21" spans="1:16">
      <c r="A21" s="12"/>
      <c r="B21" s="25">
        <v>335.15</v>
      </c>
      <c r="C21" s="20" t="s">
        <v>87</v>
      </c>
      <c r="D21" s="46">
        <v>628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628</v>
      </c>
      <c r="O21" s="47">
        <f t="shared" si="1"/>
        <v>0.28454916175804257</v>
      </c>
      <c r="P21" s="9"/>
    </row>
    <row r="22" spans="1:16">
      <c r="A22" s="12"/>
      <c r="B22" s="25">
        <v>335.18</v>
      </c>
      <c r="C22" s="20" t="s">
        <v>88</v>
      </c>
      <c r="D22" s="46">
        <v>107077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107077</v>
      </c>
      <c r="O22" s="47">
        <f t="shared" si="1"/>
        <v>48.516991391028547</v>
      </c>
      <c r="P22" s="9"/>
    </row>
    <row r="23" spans="1:16">
      <c r="A23" s="12"/>
      <c r="B23" s="25">
        <v>337.2</v>
      </c>
      <c r="C23" s="20" t="s">
        <v>28</v>
      </c>
      <c r="D23" s="46">
        <v>12500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12500</v>
      </c>
      <c r="O23" s="47">
        <f t="shared" si="1"/>
        <v>5.6637970095151786</v>
      </c>
      <c r="P23" s="9"/>
    </row>
    <row r="24" spans="1:16">
      <c r="A24" s="12"/>
      <c r="B24" s="25">
        <v>337.7</v>
      </c>
      <c r="C24" s="20" t="s">
        <v>72</v>
      </c>
      <c r="D24" s="46">
        <v>9659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9659</v>
      </c>
      <c r="O24" s="47">
        <f t="shared" si="1"/>
        <v>4.3765292251925692</v>
      </c>
      <c r="P24" s="9"/>
    </row>
    <row r="25" spans="1:16">
      <c r="A25" s="12"/>
      <c r="B25" s="25">
        <v>337.9</v>
      </c>
      <c r="C25" s="20" t="s">
        <v>101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64297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64297</v>
      </c>
      <c r="O25" s="47">
        <f t="shared" si="1"/>
        <v>29.133212505663796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SUM(D27:D39)</f>
        <v>339732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1613626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1953358</v>
      </c>
      <c r="O26" s="45">
        <f t="shared" si="1"/>
        <v>885.07385591300408</v>
      </c>
      <c r="P26" s="10"/>
    </row>
    <row r="27" spans="1:16">
      <c r="A27" s="12"/>
      <c r="B27" s="25">
        <v>341.9</v>
      </c>
      <c r="C27" s="20" t="s">
        <v>89</v>
      </c>
      <c r="D27" s="46">
        <v>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9" si="7">SUM(D27:M27)</f>
        <v>120</v>
      </c>
      <c r="O27" s="47">
        <f t="shared" si="1"/>
        <v>5.4372451291345721E-2</v>
      </c>
      <c r="P27" s="9"/>
    </row>
    <row r="28" spans="1:16">
      <c r="A28" s="12"/>
      <c r="B28" s="25">
        <v>342.1</v>
      </c>
      <c r="C28" s="20" t="s">
        <v>37</v>
      </c>
      <c r="D28" s="46">
        <v>23097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23097</v>
      </c>
      <c r="O28" s="47">
        <f t="shared" si="1"/>
        <v>10.465337562301768</v>
      </c>
      <c r="P28" s="9"/>
    </row>
    <row r="29" spans="1:16">
      <c r="A29" s="12"/>
      <c r="B29" s="25">
        <v>342.2</v>
      </c>
      <c r="C29" s="20" t="s">
        <v>64</v>
      </c>
      <c r="D29" s="46">
        <v>21362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21362</v>
      </c>
      <c r="O29" s="47">
        <f t="shared" si="1"/>
        <v>9.6792025373810606</v>
      </c>
      <c r="P29" s="9"/>
    </row>
    <row r="30" spans="1:16">
      <c r="A30" s="12"/>
      <c r="B30" s="25">
        <v>342.9</v>
      </c>
      <c r="C30" s="20" t="s">
        <v>38</v>
      </c>
      <c r="D30" s="46">
        <v>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</v>
      </c>
      <c r="O30" s="47">
        <f t="shared" si="1"/>
        <v>2.0389669234254643E-2</v>
      </c>
      <c r="P30" s="9"/>
    </row>
    <row r="31" spans="1:16">
      <c r="A31" s="12"/>
      <c r="B31" s="25">
        <v>343.3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680861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680861</v>
      </c>
      <c r="O31" s="47">
        <f t="shared" si="1"/>
        <v>308.50067965564114</v>
      </c>
      <c r="P31" s="9"/>
    </row>
    <row r="32" spans="1:16">
      <c r="A32" s="12"/>
      <c r="B32" s="25">
        <v>343.4</v>
      </c>
      <c r="C32" s="20" t="s">
        <v>40</v>
      </c>
      <c r="D32" s="46">
        <v>217558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217558</v>
      </c>
      <c r="O32" s="47">
        <f t="shared" si="1"/>
        <v>98.576347983688265</v>
      </c>
      <c r="P32" s="9"/>
    </row>
    <row r="33" spans="1:119">
      <c r="A33" s="12"/>
      <c r="B33" s="25">
        <v>343.5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932765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932765</v>
      </c>
      <c r="O33" s="47">
        <f t="shared" si="1"/>
        <v>422.63932940643406</v>
      </c>
      <c r="P33" s="9"/>
    </row>
    <row r="34" spans="1:119">
      <c r="A34" s="12"/>
      <c r="B34" s="25">
        <v>343.8</v>
      </c>
      <c r="C34" s="20" t="s">
        <v>42</v>
      </c>
      <c r="D34" s="46">
        <v>4890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4890</v>
      </c>
      <c r="O34" s="47">
        <f t="shared" si="1"/>
        <v>2.2156773901223379</v>
      </c>
      <c r="P34" s="9"/>
    </row>
    <row r="35" spans="1:119">
      <c r="A35" s="12"/>
      <c r="B35" s="25">
        <v>344.9</v>
      </c>
      <c r="C35" s="20" t="s">
        <v>90</v>
      </c>
      <c r="D35" s="46">
        <v>34085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34085</v>
      </c>
      <c r="O35" s="47">
        <f t="shared" si="1"/>
        <v>15.44404168554599</v>
      </c>
      <c r="P35" s="9"/>
    </row>
    <row r="36" spans="1:119">
      <c r="A36" s="12"/>
      <c r="B36" s="25">
        <v>346.4</v>
      </c>
      <c r="C36" s="20" t="s">
        <v>44</v>
      </c>
      <c r="D36" s="46">
        <v>145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145</v>
      </c>
      <c r="O36" s="47">
        <f t="shared" si="1"/>
        <v>6.5700045310376071E-2</v>
      </c>
      <c r="P36" s="9"/>
    </row>
    <row r="37" spans="1:119">
      <c r="A37" s="12"/>
      <c r="B37" s="25">
        <v>347.2</v>
      </c>
      <c r="C37" s="20" t="s">
        <v>45</v>
      </c>
      <c r="D37" s="46">
        <v>22440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22440</v>
      </c>
      <c r="O37" s="47">
        <f t="shared" si="1"/>
        <v>10.167648391481649</v>
      </c>
      <c r="P37" s="9"/>
    </row>
    <row r="38" spans="1:119">
      <c r="A38" s="12"/>
      <c r="B38" s="25">
        <v>347.4</v>
      </c>
      <c r="C38" s="20" t="s">
        <v>73</v>
      </c>
      <c r="D38" s="46">
        <v>11840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11840</v>
      </c>
      <c r="O38" s="47">
        <f t="shared" si="1"/>
        <v>5.364748527412778</v>
      </c>
      <c r="P38" s="9"/>
    </row>
    <row r="39" spans="1:119">
      <c r="A39" s="12"/>
      <c r="B39" s="25">
        <v>347.5</v>
      </c>
      <c r="C39" s="20" t="s">
        <v>46</v>
      </c>
      <c r="D39" s="46">
        <v>4150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4150</v>
      </c>
      <c r="O39" s="47">
        <f t="shared" si="1"/>
        <v>1.8803806071590394</v>
      </c>
      <c r="P39" s="9"/>
    </row>
    <row r="40" spans="1:119" ht="15.75">
      <c r="A40" s="29" t="s">
        <v>34</v>
      </c>
      <c r="B40" s="30"/>
      <c r="C40" s="31"/>
      <c r="D40" s="32">
        <f t="shared" ref="D40:M40" si="8">SUM(D41:D41)</f>
        <v>1316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ref="N40:N47" si="9">SUM(D40:M40)</f>
        <v>1316</v>
      </c>
      <c r="O40" s="45">
        <f t="shared" si="1"/>
        <v>0.59628454916175799</v>
      </c>
      <c r="P40" s="10"/>
    </row>
    <row r="41" spans="1:119">
      <c r="A41" s="13"/>
      <c r="B41" s="39">
        <v>359</v>
      </c>
      <c r="C41" s="21" t="s">
        <v>50</v>
      </c>
      <c r="D41" s="46">
        <v>1316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1316</v>
      </c>
      <c r="O41" s="47">
        <f t="shared" si="1"/>
        <v>0.59628454916175799</v>
      </c>
      <c r="P41" s="9"/>
    </row>
    <row r="42" spans="1:119" ht="15.75">
      <c r="A42" s="29" t="s">
        <v>2</v>
      </c>
      <c r="B42" s="30"/>
      <c r="C42" s="31"/>
      <c r="D42" s="32">
        <f t="shared" ref="D42:M42" si="10">SUM(D43:D44)</f>
        <v>38241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8944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47185</v>
      </c>
      <c r="O42" s="45">
        <f t="shared" si="1"/>
        <v>21.379700951517897</v>
      </c>
      <c r="P42" s="10"/>
    </row>
    <row r="43" spans="1:119">
      <c r="A43" s="12"/>
      <c r="B43" s="25">
        <v>361.1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1637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1637</v>
      </c>
      <c r="O43" s="47">
        <f t="shared" si="1"/>
        <v>0.7417308563661078</v>
      </c>
      <c r="P43" s="9"/>
    </row>
    <row r="44" spans="1:119">
      <c r="A44" s="12"/>
      <c r="B44" s="25">
        <v>369.9</v>
      </c>
      <c r="C44" s="20" t="s">
        <v>52</v>
      </c>
      <c r="D44" s="46">
        <v>38241</v>
      </c>
      <c r="E44" s="46">
        <v>0</v>
      </c>
      <c r="F44" s="46">
        <v>0</v>
      </c>
      <c r="G44" s="46">
        <v>0</v>
      </c>
      <c r="H44" s="46">
        <v>0</v>
      </c>
      <c r="I44" s="46">
        <v>7307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45548</v>
      </c>
      <c r="O44" s="47">
        <f t="shared" si="1"/>
        <v>20.63797009515179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SUM(D46:D46)</f>
        <v>430000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430000</v>
      </c>
      <c r="O45" s="45">
        <f t="shared" si="1"/>
        <v>194.83461712732216</v>
      </c>
      <c r="P45" s="9"/>
    </row>
    <row r="46" spans="1:119" ht="15.75" thickBot="1">
      <c r="A46" s="12"/>
      <c r="B46" s="25">
        <v>381</v>
      </c>
      <c r="C46" s="20" t="s">
        <v>53</v>
      </c>
      <c r="D46" s="46">
        <v>430000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430000</v>
      </c>
      <c r="O46" s="47">
        <f t="shared" si="1"/>
        <v>194.83461712732216</v>
      </c>
      <c r="P46" s="9"/>
    </row>
    <row r="47" spans="1:119" ht="16.5" thickBot="1">
      <c r="A47" s="14" t="s">
        <v>48</v>
      </c>
      <c r="B47" s="23"/>
      <c r="C47" s="22"/>
      <c r="D47" s="15">
        <f t="shared" ref="D47:M47" si="12">SUM(D5,D13,D17,D26,D40,D42,D45)</f>
        <v>2086568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1686867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3773435</v>
      </c>
      <c r="O47" s="38">
        <f t="shared" si="1"/>
        <v>1709.7575894879928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102</v>
      </c>
      <c r="M49" s="51"/>
      <c r="N49" s="51"/>
      <c r="O49" s="43">
        <v>2207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68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872205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872205</v>
      </c>
      <c r="O5" s="33">
        <f t="shared" ref="O5:O45" si="1">(N5/O$47)</f>
        <v>398.81344307270234</v>
      </c>
      <c r="P5" s="6"/>
    </row>
    <row r="6" spans="1:133">
      <c r="A6" s="12"/>
      <c r="B6" s="25">
        <v>311</v>
      </c>
      <c r="C6" s="20" t="s">
        <v>1</v>
      </c>
      <c r="D6" s="46">
        <v>268658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268658</v>
      </c>
      <c r="O6" s="47">
        <f t="shared" si="1"/>
        <v>122.84316415180612</v>
      </c>
      <c r="P6" s="9"/>
    </row>
    <row r="7" spans="1:133">
      <c r="A7" s="12"/>
      <c r="B7" s="25">
        <v>312.10000000000002</v>
      </c>
      <c r="C7" s="20" t="s">
        <v>9</v>
      </c>
      <c r="D7" s="46">
        <v>128829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128829</v>
      </c>
      <c r="O7" s="47">
        <f t="shared" si="1"/>
        <v>58.906721536351164</v>
      </c>
      <c r="P7" s="9"/>
    </row>
    <row r="8" spans="1:133">
      <c r="A8" s="12"/>
      <c r="B8" s="25">
        <v>312.3</v>
      </c>
      <c r="C8" s="20" t="s">
        <v>10</v>
      </c>
      <c r="D8" s="46">
        <v>23295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23295</v>
      </c>
      <c r="O8" s="47">
        <f t="shared" si="1"/>
        <v>10.651577503429355</v>
      </c>
      <c r="P8" s="9"/>
    </row>
    <row r="9" spans="1:133">
      <c r="A9" s="12"/>
      <c r="B9" s="25">
        <v>312.60000000000002</v>
      </c>
      <c r="C9" s="20" t="s">
        <v>11</v>
      </c>
      <c r="D9" s="46">
        <v>191721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191721</v>
      </c>
      <c r="O9" s="47">
        <f t="shared" si="1"/>
        <v>87.663923182441707</v>
      </c>
      <c r="P9" s="9"/>
    </row>
    <row r="10" spans="1:133">
      <c r="A10" s="12"/>
      <c r="B10" s="25">
        <v>314.10000000000002</v>
      </c>
      <c r="C10" s="20" t="s">
        <v>12</v>
      </c>
      <c r="D10" s="46">
        <v>184267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184267</v>
      </c>
      <c r="O10" s="47">
        <f t="shared" si="1"/>
        <v>84.255601280292638</v>
      </c>
      <c r="P10" s="9"/>
    </row>
    <row r="11" spans="1:133">
      <c r="A11" s="12"/>
      <c r="B11" s="25">
        <v>314.8</v>
      </c>
      <c r="C11" s="20" t="s">
        <v>13</v>
      </c>
      <c r="D11" s="46">
        <v>13818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13818</v>
      </c>
      <c r="O11" s="47">
        <f t="shared" si="1"/>
        <v>6.3182441700960217</v>
      </c>
      <c r="P11" s="9"/>
    </row>
    <row r="12" spans="1:133">
      <c r="A12" s="12"/>
      <c r="B12" s="25">
        <v>315</v>
      </c>
      <c r="C12" s="20" t="s">
        <v>84</v>
      </c>
      <c r="D12" s="46">
        <v>61617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61617</v>
      </c>
      <c r="O12" s="47">
        <f t="shared" si="1"/>
        <v>28.174211248285321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113043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113043</v>
      </c>
      <c r="O13" s="45">
        <f t="shared" si="1"/>
        <v>51.688614540466389</v>
      </c>
      <c r="P13" s="10"/>
    </row>
    <row r="14" spans="1:133">
      <c r="A14" s="12"/>
      <c r="B14" s="25">
        <v>323.10000000000002</v>
      </c>
      <c r="C14" s="20" t="s">
        <v>16</v>
      </c>
      <c r="D14" s="46">
        <v>103083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103083</v>
      </c>
      <c r="O14" s="47">
        <f t="shared" si="1"/>
        <v>47.134430727023322</v>
      </c>
      <c r="P14" s="9"/>
    </row>
    <row r="15" spans="1:133">
      <c r="A15" s="12"/>
      <c r="B15" s="25">
        <v>329</v>
      </c>
      <c r="C15" s="20" t="s">
        <v>17</v>
      </c>
      <c r="D15" s="46">
        <v>9960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9960</v>
      </c>
      <c r="O15" s="47">
        <f t="shared" si="1"/>
        <v>4.554183813443073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223881</v>
      </c>
      <c r="E16" s="32">
        <f t="shared" si="5"/>
        <v>84551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308432</v>
      </c>
      <c r="O16" s="45">
        <f t="shared" si="1"/>
        <v>141.02972107910381</v>
      </c>
      <c r="P16" s="10"/>
    </row>
    <row r="17" spans="1:16">
      <c r="A17" s="12"/>
      <c r="B17" s="25">
        <v>331.5</v>
      </c>
      <c r="C17" s="20" t="s">
        <v>96</v>
      </c>
      <c r="D17" s="46">
        <v>0</v>
      </c>
      <c r="E17" s="46">
        <v>84551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84551</v>
      </c>
      <c r="O17" s="47">
        <f t="shared" si="1"/>
        <v>38.66072245084591</v>
      </c>
      <c r="P17" s="9"/>
    </row>
    <row r="18" spans="1:16">
      <c r="A18" s="12"/>
      <c r="B18" s="25">
        <v>335.12</v>
      </c>
      <c r="C18" s="20" t="s">
        <v>85</v>
      </c>
      <c r="D18" s="46">
        <v>92837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92837</v>
      </c>
      <c r="O18" s="47">
        <f t="shared" si="1"/>
        <v>42.449474165523547</v>
      </c>
      <c r="P18" s="9"/>
    </row>
    <row r="19" spans="1:16">
      <c r="A19" s="12"/>
      <c r="B19" s="25">
        <v>335.14</v>
      </c>
      <c r="C19" s="20" t="s">
        <v>86</v>
      </c>
      <c r="D19" s="46">
        <v>251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251</v>
      </c>
      <c r="O19" s="47">
        <f t="shared" si="1"/>
        <v>0.11476909007773205</v>
      </c>
      <c r="P19" s="9"/>
    </row>
    <row r="20" spans="1:16">
      <c r="A20" s="12"/>
      <c r="B20" s="25">
        <v>335.15</v>
      </c>
      <c r="C20" s="20" t="s">
        <v>87</v>
      </c>
      <c r="D20" s="46">
        <v>449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</v>
      </c>
      <c r="O20" s="47">
        <f t="shared" si="1"/>
        <v>0.20530406950160038</v>
      </c>
      <c r="P20" s="9"/>
    </row>
    <row r="21" spans="1:16">
      <c r="A21" s="12"/>
      <c r="B21" s="25">
        <v>335.18</v>
      </c>
      <c r="C21" s="20" t="s">
        <v>88</v>
      </c>
      <c r="D21" s="46">
        <v>103185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103185</v>
      </c>
      <c r="O21" s="47">
        <f t="shared" si="1"/>
        <v>47.181069958847736</v>
      </c>
      <c r="P21" s="9"/>
    </row>
    <row r="22" spans="1:16">
      <c r="A22" s="12"/>
      <c r="B22" s="25">
        <v>337.2</v>
      </c>
      <c r="C22" s="20" t="s">
        <v>28</v>
      </c>
      <c r="D22" s="46">
        <v>17500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17500</v>
      </c>
      <c r="O22" s="47">
        <f t="shared" si="1"/>
        <v>8.001828989483311</v>
      </c>
      <c r="P22" s="9"/>
    </row>
    <row r="23" spans="1:16">
      <c r="A23" s="12"/>
      <c r="B23" s="25">
        <v>337.7</v>
      </c>
      <c r="C23" s="20" t="s">
        <v>72</v>
      </c>
      <c r="D23" s="46">
        <v>9659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9659</v>
      </c>
      <c r="O23" s="47">
        <f t="shared" si="1"/>
        <v>4.4165523548239598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SUM(D25:D37)</f>
        <v>346115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1533026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1879141</v>
      </c>
      <c r="O24" s="45">
        <f t="shared" si="1"/>
        <v>859.23228166438048</v>
      </c>
      <c r="P24" s="10"/>
    </row>
    <row r="25" spans="1:16">
      <c r="A25" s="12"/>
      <c r="B25" s="25">
        <v>341.9</v>
      </c>
      <c r="C25" s="20" t="s">
        <v>89</v>
      </c>
      <c r="D25" s="46">
        <v>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7">SUM(D25:M25)</f>
        <v>105</v>
      </c>
      <c r="O25" s="47">
        <f t="shared" si="1"/>
        <v>4.8010973936899862E-2</v>
      </c>
      <c r="P25" s="9"/>
    </row>
    <row r="26" spans="1:16">
      <c r="A26" s="12"/>
      <c r="B26" s="25">
        <v>342.1</v>
      </c>
      <c r="C26" s="20" t="s">
        <v>37</v>
      </c>
      <c r="D26" s="46">
        <v>22662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22662</v>
      </c>
      <c r="O26" s="47">
        <f t="shared" si="1"/>
        <v>10.362139917695472</v>
      </c>
      <c r="P26" s="9"/>
    </row>
    <row r="27" spans="1:16">
      <c r="A27" s="12"/>
      <c r="B27" s="25">
        <v>342.2</v>
      </c>
      <c r="C27" s="20" t="s">
        <v>64</v>
      </c>
      <c r="D27" s="46">
        <v>18464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18464</v>
      </c>
      <c r="O27" s="47">
        <f t="shared" si="1"/>
        <v>8.4426154549611336</v>
      </c>
      <c r="P27" s="9"/>
    </row>
    <row r="28" spans="1:16">
      <c r="A28" s="12"/>
      <c r="B28" s="25">
        <v>342.9</v>
      </c>
      <c r="C28" s="20" t="s">
        <v>38</v>
      </c>
      <c r="D28" s="46">
        <v>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60</v>
      </c>
      <c r="O28" s="47">
        <f t="shared" si="1"/>
        <v>2.7434842249657063E-2</v>
      </c>
      <c r="P28" s="9"/>
    </row>
    <row r="29" spans="1:16">
      <c r="A29" s="12"/>
      <c r="B29" s="25">
        <v>343.3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640826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640826</v>
      </c>
      <c r="O29" s="47">
        <f t="shared" si="1"/>
        <v>293.01600365797896</v>
      </c>
      <c r="P29" s="9"/>
    </row>
    <row r="30" spans="1:16">
      <c r="A30" s="12"/>
      <c r="B30" s="25">
        <v>343.4</v>
      </c>
      <c r="C30" s="20" t="s">
        <v>40</v>
      </c>
      <c r="D30" s="46">
        <v>215550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215550</v>
      </c>
      <c r="O30" s="47">
        <f t="shared" si="1"/>
        <v>98.559670781893004</v>
      </c>
      <c r="P30" s="9"/>
    </row>
    <row r="31" spans="1:16">
      <c r="A31" s="12"/>
      <c r="B31" s="25">
        <v>343.5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892200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892200</v>
      </c>
      <c r="O31" s="47">
        <f t="shared" si="1"/>
        <v>407.95610425240056</v>
      </c>
      <c r="P31" s="9"/>
    </row>
    <row r="32" spans="1:16">
      <c r="A32" s="12"/>
      <c r="B32" s="25">
        <v>343.8</v>
      </c>
      <c r="C32" s="20" t="s">
        <v>42</v>
      </c>
      <c r="D32" s="46">
        <v>13000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13000</v>
      </c>
      <c r="O32" s="47">
        <f t="shared" si="1"/>
        <v>5.9442158207590303</v>
      </c>
      <c r="P32" s="9"/>
    </row>
    <row r="33" spans="1:119">
      <c r="A33" s="12"/>
      <c r="B33" s="25">
        <v>344.9</v>
      </c>
      <c r="C33" s="20" t="s">
        <v>90</v>
      </c>
      <c r="D33" s="46">
        <v>35571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35571</v>
      </c>
      <c r="O33" s="47">
        <f t="shared" si="1"/>
        <v>16.264746227709189</v>
      </c>
      <c r="P33" s="9"/>
    </row>
    <row r="34" spans="1:119">
      <c r="A34" s="12"/>
      <c r="B34" s="25">
        <v>346.4</v>
      </c>
      <c r="C34" s="20" t="s">
        <v>44</v>
      </c>
      <c r="D34" s="46">
        <v>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</v>
      </c>
      <c r="O34" s="47">
        <f t="shared" si="1"/>
        <v>1.1431184270690443E-2</v>
      </c>
      <c r="P34" s="9"/>
    </row>
    <row r="35" spans="1:119">
      <c r="A35" s="12"/>
      <c r="B35" s="25">
        <v>347.2</v>
      </c>
      <c r="C35" s="20" t="s">
        <v>45</v>
      </c>
      <c r="D35" s="46">
        <v>22427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22427</v>
      </c>
      <c r="O35" s="47">
        <f t="shared" si="1"/>
        <v>10.254686785550984</v>
      </c>
      <c r="P35" s="9"/>
    </row>
    <row r="36" spans="1:119">
      <c r="A36" s="12"/>
      <c r="B36" s="25">
        <v>347.4</v>
      </c>
      <c r="C36" s="20" t="s">
        <v>73</v>
      </c>
      <c r="D36" s="46">
        <v>12230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12230</v>
      </c>
      <c r="O36" s="47">
        <f t="shared" si="1"/>
        <v>5.5921353452217648</v>
      </c>
      <c r="P36" s="9"/>
    </row>
    <row r="37" spans="1:119">
      <c r="A37" s="12"/>
      <c r="B37" s="25">
        <v>347.5</v>
      </c>
      <c r="C37" s="20" t="s">
        <v>46</v>
      </c>
      <c r="D37" s="46">
        <v>6021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6021</v>
      </c>
      <c r="O37" s="47">
        <f t="shared" si="1"/>
        <v>2.7530864197530862</v>
      </c>
      <c r="P37" s="9"/>
    </row>
    <row r="38" spans="1:119" ht="15.75">
      <c r="A38" s="29" t="s">
        <v>34</v>
      </c>
      <c r="B38" s="30"/>
      <c r="C38" s="31"/>
      <c r="D38" s="32">
        <f t="shared" ref="D38:M38" si="8">SUM(D39:D39)</f>
        <v>2075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5" si="9">SUM(D38:M38)</f>
        <v>2075</v>
      </c>
      <c r="O38" s="45">
        <f t="shared" si="1"/>
        <v>0.94878829446730684</v>
      </c>
      <c r="P38" s="10"/>
    </row>
    <row r="39" spans="1:119">
      <c r="A39" s="13"/>
      <c r="B39" s="39">
        <v>359</v>
      </c>
      <c r="C39" s="21" t="s">
        <v>50</v>
      </c>
      <c r="D39" s="46">
        <v>2075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2075</v>
      </c>
      <c r="O39" s="47">
        <f t="shared" si="1"/>
        <v>0.94878829446730684</v>
      </c>
      <c r="P39" s="9"/>
    </row>
    <row r="40" spans="1:119" ht="15.75">
      <c r="A40" s="29" t="s">
        <v>2</v>
      </c>
      <c r="B40" s="30"/>
      <c r="C40" s="31"/>
      <c r="D40" s="32">
        <f t="shared" ref="D40:M40" si="10">SUM(D41:D42)</f>
        <v>48847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14367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63214</v>
      </c>
      <c r="O40" s="45">
        <f t="shared" si="1"/>
        <v>28.904435299497028</v>
      </c>
      <c r="P40" s="10"/>
    </row>
    <row r="41" spans="1:119">
      <c r="A41" s="12"/>
      <c r="B41" s="25">
        <v>361.1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1642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1642</v>
      </c>
      <c r="O41" s="47">
        <f t="shared" si="1"/>
        <v>0.75080018289894834</v>
      </c>
      <c r="P41" s="9"/>
    </row>
    <row r="42" spans="1:119">
      <c r="A42" s="12"/>
      <c r="B42" s="25">
        <v>369.9</v>
      </c>
      <c r="C42" s="20" t="s">
        <v>52</v>
      </c>
      <c r="D42" s="46">
        <v>48847</v>
      </c>
      <c r="E42" s="46">
        <v>0</v>
      </c>
      <c r="F42" s="46">
        <v>0</v>
      </c>
      <c r="G42" s="46">
        <v>0</v>
      </c>
      <c r="H42" s="46">
        <v>0</v>
      </c>
      <c r="I42" s="46">
        <v>12725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61572</v>
      </c>
      <c r="O42" s="47">
        <f t="shared" si="1"/>
        <v>28.153635116598078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SUM(D44:D44)</f>
        <v>380000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380000</v>
      </c>
      <c r="O43" s="45">
        <f t="shared" si="1"/>
        <v>173.75400091449475</v>
      </c>
      <c r="P43" s="9"/>
    </row>
    <row r="44" spans="1:119" ht="15.75" thickBot="1">
      <c r="A44" s="12"/>
      <c r="B44" s="25">
        <v>381</v>
      </c>
      <c r="C44" s="20" t="s">
        <v>53</v>
      </c>
      <c r="D44" s="46">
        <v>380000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380000</v>
      </c>
      <c r="O44" s="47">
        <f t="shared" si="1"/>
        <v>173.75400091449475</v>
      </c>
      <c r="P44" s="9"/>
    </row>
    <row r="45" spans="1:119" ht="16.5" thickBot="1">
      <c r="A45" s="14" t="s">
        <v>48</v>
      </c>
      <c r="B45" s="23"/>
      <c r="C45" s="22"/>
      <c r="D45" s="15">
        <f t="shared" ref="D45:M45" si="12">SUM(D5,D13,D16,D24,D38,D40,D43)</f>
        <v>1986166</v>
      </c>
      <c r="E45" s="15">
        <f t="shared" si="12"/>
        <v>84551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1547393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9"/>
        <v>3618110</v>
      </c>
      <c r="O45" s="38">
        <f t="shared" si="1"/>
        <v>1654.3712848651121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97</v>
      </c>
      <c r="M47" s="51"/>
      <c r="N47" s="51"/>
      <c r="O47" s="43">
        <v>2187</v>
      </c>
    </row>
    <row r="48" spans="1:119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68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3</v>
      </c>
      <c r="E4" s="34" t="s">
        <v>56</v>
      </c>
      <c r="F4" s="34" t="s">
        <v>57</v>
      </c>
      <c r="G4" s="34" t="s">
        <v>58</v>
      </c>
      <c r="H4" s="34" t="s">
        <v>4</v>
      </c>
      <c r="I4" s="34" t="s">
        <v>5</v>
      </c>
      <c r="J4" s="35" t="s">
        <v>59</v>
      </c>
      <c r="K4" s="35" t="s">
        <v>6</v>
      </c>
      <c r="L4" s="35" t="s">
        <v>7</v>
      </c>
      <c r="M4" s="35" t="s">
        <v>8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SUM(D6:D12)</f>
        <v>871187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871187</v>
      </c>
      <c r="O5" s="33">
        <f t="shared" ref="O5:O44" si="1">(N5/O$46)</f>
        <v>394.73810602628004</v>
      </c>
      <c r="P5" s="6"/>
    </row>
    <row r="6" spans="1:133">
      <c r="A6" s="12"/>
      <c r="B6" s="25">
        <v>311</v>
      </c>
      <c r="C6" s="20" t="s">
        <v>1</v>
      </c>
      <c r="D6" s="46">
        <v>258325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258325</v>
      </c>
      <c r="O6" s="47">
        <f t="shared" si="1"/>
        <v>117.04802899864069</v>
      </c>
      <c r="P6" s="9"/>
    </row>
    <row r="7" spans="1:133">
      <c r="A7" s="12"/>
      <c r="B7" s="25">
        <v>312.10000000000002</v>
      </c>
      <c r="C7" s="20" t="s">
        <v>9</v>
      </c>
      <c r="D7" s="46">
        <v>126275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126275</v>
      </c>
      <c r="O7" s="47">
        <f t="shared" si="1"/>
        <v>57.215677390122337</v>
      </c>
      <c r="P7" s="9"/>
    </row>
    <row r="8" spans="1:133">
      <c r="A8" s="12"/>
      <c r="B8" s="25">
        <v>312.3</v>
      </c>
      <c r="C8" s="20" t="s">
        <v>10</v>
      </c>
      <c r="D8" s="46">
        <v>22866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22866</v>
      </c>
      <c r="O8" s="47">
        <f t="shared" si="1"/>
        <v>10.360670593565926</v>
      </c>
      <c r="P8" s="9"/>
    </row>
    <row r="9" spans="1:133">
      <c r="A9" s="12"/>
      <c r="B9" s="25">
        <v>312.60000000000002</v>
      </c>
      <c r="C9" s="20" t="s">
        <v>11</v>
      </c>
      <c r="D9" s="46">
        <v>190753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190753</v>
      </c>
      <c r="O9" s="47">
        <f t="shared" si="1"/>
        <v>86.430901676483913</v>
      </c>
      <c r="P9" s="9"/>
    </row>
    <row r="10" spans="1:133">
      <c r="A10" s="12"/>
      <c r="B10" s="25">
        <v>314.10000000000002</v>
      </c>
      <c r="C10" s="20" t="s">
        <v>12</v>
      </c>
      <c r="D10" s="46">
        <v>171678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171678</v>
      </c>
      <c r="O10" s="47">
        <f t="shared" si="1"/>
        <v>77.787947439963759</v>
      </c>
      <c r="P10" s="9"/>
    </row>
    <row r="11" spans="1:133">
      <c r="A11" s="12"/>
      <c r="B11" s="25">
        <v>314.8</v>
      </c>
      <c r="C11" s="20" t="s">
        <v>13</v>
      </c>
      <c r="D11" s="46">
        <v>26222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26222</v>
      </c>
      <c r="O11" s="47">
        <f t="shared" si="1"/>
        <v>11.881286814680562</v>
      </c>
      <c r="P11" s="9"/>
    </row>
    <row r="12" spans="1:133">
      <c r="A12" s="12"/>
      <c r="B12" s="25">
        <v>315</v>
      </c>
      <c r="C12" s="20" t="s">
        <v>84</v>
      </c>
      <c r="D12" s="46">
        <v>75068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75068</v>
      </c>
      <c r="O12" s="47">
        <f t="shared" si="1"/>
        <v>34.013593112822839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SUM(D14:D15)</f>
        <v>107506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107506</v>
      </c>
      <c r="O13" s="45">
        <f t="shared" si="1"/>
        <v>48.711372904395105</v>
      </c>
      <c r="P13" s="10"/>
    </row>
    <row r="14" spans="1:133">
      <c r="A14" s="12"/>
      <c r="B14" s="25">
        <v>323.10000000000002</v>
      </c>
      <c r="C14" s="20" t="s">
        <v>16</v>
      </c>
      <c r="D14" s="46">
        <v>97454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97454</v>
      </c>
      <c r="O14" s="47">
        <f t="shared" si="1"/>
        <v>44.156773901223382</v>
      </c>
      <c r="P14" s="9"/>
    </row>
    <row r="15" spans="1:133">
      <c r="A15" s="12"/>
      <c r="B15" s="25">
        <v>329</v>
      </c>
      <c r="C15" s="20" t="s">
        <v>17</v>
      </c>
      <c r="D15" s="46">
        <v>10052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10052</v>
      </c>
      <c r="O15" s="47">
        <f t="shared" si="1"/>
        <v>4.5545990031717265</v>
      </c>
      <c r="P15" s="9"/>
    </row>
    <row r="16" spans="1:133" ht="15.75">
      <c r="A16" s="29" t="s">
        <v>19</v>
      </c>
      <c r="B16" s="30"/>
      <c r="C16" s="31"/>
      <c r="D16" s="32">
        <f t="shared" ref="D16:M16" si="5">SUM(D17:D23)</f>
        <v>280543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280543</v>
      </c>
      <c r="O16" s="45">
        <f t="shared" si="1"/>
        <v>127.11508835523335</v>
      </c>
      <c r="P16" s="10"/>
    </row>
    <row r="17" spans="1:16">
      <c r="A17" s="12"/>
      <c r="B17" s="25">
        <v>331.2</v>
      </c>
      <c r="C17" s="20" t="s">
        <v>18</v>
      </c>
      <c r="D17" s="46">
        <v>61560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61560</v>
      </c>
      <c r="O17" s="47">
        <f t="shared" si="1"/>
        <v>27.893067512460352</v>
      </c>
      <c r="P17" s="9"/>
    </row>
    <row r="18" spans="1:16">
      <c r="A18" s="12"/>
      <c r="B18" s="25">
        <v>335.12</v>
      </c>
      <c r="C18" s="20" t="s">
        <v>85</v>
      </c>
      <c r="D18" s="46">
        <v>92238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92238</v>
      </c>
      <c r="O18" s="47">
        <f t="shared" si="1"/>
        <v>41.793384685092889</v>
      </c>
      <c r="P18" s="9"/>
    </row>
    <row r="19" spans="1:16">
      <c r="A19" s="12"/>
      <c r="B19" s="25">
        <v>335.14</v>
      </c>
      <c r="C19" s="20" t="s">
        <v>86</v>
      </c>
      <c r="D19" s="46">
        <v>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376</v>
      </c>
      <c r="O19" s="47">
        <f t="shared" si="1"/>
        <v>0.1703670140462166</v>
      </c>
      <c r="P19" s="9"/>
    </row>
    <row r="20" spans="1:16">
      <c r="A20" s="12"/>
      <c r="B20" s="25">
        <v>335.15</v>
      </c>
      <c r="C20" s="20" t="s">
        <v>87</v>
      </c>
      <c r="D20" s="46">
        <v>462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462</v>
      </c>
      <c r="O20" s="47">
        <f t="shared" si="1"/>
        <v>0.20933393747168103</v>
      </c>
      <c r="P20" s="9"/>
    </row>
    <row r="21" spans="1:16">
      <c r="A21" s="12"/>
      <c r="B21" s="25">
        <v>335.18</v>
      </c>
      <c r="C21" s="20" t="s">
        <v>88</v>
      </c>
      <c r="D21" s="46">
        <v>103634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103634</v>
      </c>
      <c r="O21" s="47">
        <f t="shared" si="1"/>
        <v>46.956955142727686</v>
      </c>
      <c r="P21" s="9"/>
    </row>
    <row r="22" spans="1:16">
      <c r="A22" s="12"/>
      <c r="B22" s="25">
        <v>337.2</v>
      </c>
      <c r="C22" s="20" t="s">
        <v>28</v>
      </c>
      <c r="D22" s="46">
        <v>12500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12500</v>
      </c>
      <c r="O22" s="47">
        <f t="shared" si="1"/>
        <v>5.6637970095151786</v>
      </c>
      <c r="P22" s="9"/>
    </row>
    <row r="23" spans="1:16">
      <c r="A23" s="12"/>
      <c r="B23" s="25">
        <v>337.7</v>
      </c>
      <c r="C23" s="20" t="s">
        <v>72</v>
      </c>
      <c r="D23" s="46">
        <v>9773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9773</v>
      </c>
      <c r="O23" s="47">
        <f t="shared" si="1"/>
        <v>4.4281830539193479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SUM(D25:D35)</f>
        <v>320122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1432892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1753014</v>
      </c>
      <c r="O24" s="45">
        <f t="shared" si="1"/>
        <v>794.29723606705932</v>
      </c>
      <c r="P24" s="10"/>
    </row>
    <row r="25" spans="1:16">
      <c r="A25" s="12"/>
      <c r="B25" s="25">
        <v>341.9</v>
      </c>
      <c r="C25" s="20" t="s">
        <v>89</v>
      </c>
      <c r="D25" s="46">
        <v>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7">SUM(D25:M25)</f>
        <v>150</v>
      </c>
      <c r="O25" s="47">
        <f t="shared" si="1"/>
        <v>6.7965564114182142E-2</v>
      </c>
      <c r="P25" s="9"/>
    </row>
    <row r="26" spans="1:16">
      <c r="A26" s="12"/>
      <c r="B26" s="25">
        <v>342.1</v>
      </c>
      <c r="C26" s="20" t="s">
        <v>37</v>
      </c>
      <c r="D26" s="46">
        <v>20830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20830</v>
      </c>
      <c r="O26" s="47">
        <f t="shared" si="1"/>
        <v>9.4381513366560945</v>
      </c>
      <c r="P26" s="9"/>
    </row>
    <row r="27" spans="1:16">
      <c r="A27" s="12"/>
      <c r="B27" s="25">
        <v>342.2</v>
      </c>
      <c r="C27" s="20" t="s">
        <v>64</v>
      </c>
      <c r="D27" s="46">
        <v>20922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20922</v>
      </c>
      <c r="O27" s="47">
        <f t="shared" si="1"/>
        <v>9.4798368826461257</v>
      </c>
      <c r="P27" s="9"/>
    </row>
    <row r="28" spans="1:16">
      <c r="A28" s="12"/>
      <c r="B28" s="25">
        <v>343.3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596575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596575</v>
      </c>
      <c r="O28" s="47">
        <f t="shared" si="1"/>
        <v>270.31037607612143</v>
      </c>
      <c r="P28" s="9"/>
    </row>
    <row r="29" spans="1:16">
      <c r="A29" s="12"/>
      <c r="B29" s="25">
        <v>343.4</v>
      </c>
      <c r="C29" s="20" t="s">
        <v>40</v>
      </c>
      <c r="D29" s="46">
        <v>220293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220293</v>
      </c>
      <c r="O29" s="47">
        <f t="shared" si="1"/>
        <v>99.815586769370185</v>
      </c>
      <c r="P29" s="9"/>
    </row>
    <row r="30" spans="1:16">
      <c r="A30" s="12"/>
      <c r="B30" s="25">
        <v>343.5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836317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836317</v>
      </c>
      <c r="O30" s="47">
        <f t="shared" si="1"/>
        <v>378.93837788853648</v>
      </c>
      <c r="P30" s="9"/>
    </row>
    <row r="31" spans="1:16">
      <c r="A31" s="12"/>
      <c r="B31" s="25">
        <v>343.8</v>
      </c>
      <c r="C31" s="20" t="s">
        <v>42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1"/>
        <v>0.90620752152242867</v>
      </c>
      <c r="P31" s="9"/>
    </row>
    <row r="32" spans="1:16">
      <c r="A32" s="12"/>
      <c r="B32" s="25">
        <v>344.9</v>
      </c>
      <c r="C32" s="20" t="s">
        <v>90</v>
      </c>
      <c r="D32" s="46">
        <v>27588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27588</v>
      </c>
      <c r="O32" s="47">
        <f t="shared" si="1"/>
        <v>12.500226551880381</v>
      </c>
      <c r="P32" s="9"/>
    </row>
    <row r="33" spans="1:119">
      <c r="A33" s="12"/>
      <c r="B33" s="25">
        <v>347.2</v>
      </c>
      <c r="C33" s="20" t="s">
        <v>45</v>
      </c>
      <c r="D33" s="46">
        <v>6130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6130</v>
      </c>
      <c r="O33" s="47">
        <f t="shared" si="1"/>
        <v>2.7775260534662438</v>
      </c>
      <c r="P33" s="9"/>
    </row>
    <row r="34" spans="1:119">
      <c r="A34" s="12"/>
      <c r="B34" s="25">
        <v>347.4</v>
      </c>
      <c r="C34" s="20" t="s">
        <v>73</v>
      </c>
      <c r="D34" s="46">
        <v>15906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15906</v>
      </c>
      <c r="O34" s="47">
        <f t="shared" si="1"/>
        <v>7.2070684186678751</v>
      </c>
      <c r="P34" s="9"/>
    </row>
    <row r="35" spans="1:119">
      <c r="A35" s="12"/>
      <c r="B35" s="25">
        <v>347.5</v>
      </c>
      <c r="C35" s="20" t="s">
        <v>46</v>
      </c>
      <c r="D35" s="46">
        <v>6303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6303</v>
      </c>
      <c r="O35" s="47">
        <f t="shared" si="1"/>
        <v>2.8559130040779337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SUM(D37:D38)</f>
        <v>2030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4" si="9">SUM(D36:M36)</f>
        <v>2030</v>
      </c>
      <c r="O36" s="45">
        <f t="shared" si="1"/>
        <v>0.91980063434526504</v>
      </c>
      <c r="P36" s="10"/>
    </row>
    <row r="37" spans="1:119">
      <c r="A37" s="13"/>
      <c r="B37" s="39">
        <v>351.9</v>
      </c>
      <c r="C37" s="21" t="s">
        <v>91</v>
      </c>
      <c r="D37" s="46">
        <v>368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368</v>
      </c>
      <c r="O37" s="47">
        <f t="shared" si="1"/>
        <v>0.16674218396012688</v>
      </c>
      <c r="P37" s="9"/>
    </row>
    <row r="38" spans="1:119">
      <c r="A38" s="13"/>
      <c r="B38" s="39">
        <v>359</v>
      </c>
      <c r="C38" s="21" t="s">
        <v>50</v>
      </c>
      <c r="D38" s="46">
        <v>1662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1662</v>
      </c>
      <c r="O38" s="47">
        <f t="shared" si="1"/>
        <v>0.75305845038513819</v>
      </c>
      <c r="P38" s="9"/>
    </row>
    <row r="39" spans="1:119" ht="15.75">
      <c r="A39" s="29" t="s">
        <v>2</v>
      </c>
      <c r="B39" s="30"/>
      <c r="C39" s="31"/>
      <c r="D39" s="32">
        <f t="shared" ref="D39:M39" si="10">SUM(D40:D41)</f>
        <v>48617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7060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55677</v>
      </c>
      <c r="O39" s="45">
        <f t="shared" si="1"/>
        <v>25.227458087902129</v>
      </c>
      <c r="P39" s="10"/>
    </row>
    <row r="40" spans="1:119">
      <c r="A40" s="12"/>
      <c r="B40" s="25">
        <v>361.1</v>
      </c>
      <c r="C40" s="20" t="s">
        <v>51</v>
      </c>
      <c r="D40" s="46">
        <v>3</v>
      </c>
      <c r="E40" s="46">
        <v>0</v>
      </c>
      <c r="F40" s="46">
        <v>0</v>
      </c>
      <c r="G40" s="46">
        <v>0</v>
      </c>
      <c r="H40" s="46">
        <v>0</v>
      </c>
      <c r="I40" s="46">
        <v>1960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1963</v>
      </c>
      <c r="O40" s="47">
        <f t="shared" si="1"/>
        <v>0.88944268237426372</v>
      </c>
      <c r="P40" s="9"/>
    </row>
    <row r="41" spans="1:119">
      <c r="A41" s="12"/>
      <c r="B41" s="25">
        <v>369.9</v>
      </c>
      <c r="C41" s="20" t="s">
        <v>52</v>
      </c>
      <c r="D41" s="46">
        <v>48614</v>
      </c>
      <c r="E41" s="46">
        <v>0</v>
      </c>
      <c r="F41" s="46">
        <v>0</v>
      </c>
      <c r="G41" s="46">
        <v>0</v>
      </c>
      <c r="H41" s="46">
        <v>0</v>
      </c>
      <c r="I41" s="46">
        <v>5100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53714</v>
      </c>
      <c r="O41" s="47">
        <f t="shared" si="1"/>
        <v>24.338015405527866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SUM(D43:D43)</f>
        <v>385000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385000</v>
      </c>
      <c r="O42" s="45">
        <f t="shared" si="1"/>
        <v>174.44494789306751</v>
      </c>
      <c r="P42" s="9"/>
    </row>
    <row r="43" spans="1:119" ht="15.75" thickBot="1">
      <c r="A43" s="12"/>
      <c r="B43" s="25">
        <v>381</v>
      </c>
      <c r="C43" s="20" t="s">
        <v>53</v>
      </c>
      <c r="D43" s="46">
        <v>385000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385000</v>
      </c>
      <c r="O43" s="47">
        <f t="shared" si="1"/>
        <v>174.44494789306751</v>
      </c>
      <c r="P43" s="9"/>
    </row>
    <row r="44" spans="1:119" ht="16.5" thickBot="1">
      <c r="A44" s="14" t="s">
        <v>48</v>
      </c>
      <c r="B44" s="23"/>
      <c r="C44" s="22"/>
      <c r="D44" s="15">
        <f t="shared" ref="D44:M44" si="12">SUM(D5,D13,D16,D24,D36,D39,D42)</f>
        <v>2015005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1439952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3454957</v>
      </c>
      <c r="O44" s="38">
        <f t="shared" si="1"/>
        <v>1565.4540099682827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94</v>
      </c>
      <c r="M46" s="51"/>
      <c r="N46" s="51"/>
      <c r="O46" s="43">
        <v>2207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2023-08-10T20:30:15Z</cp:lastPrinted>
  <dcterms:created xsi:type="dcterms:W3CDTF">2000-08-31T21:26:31Z</dcterms:created>
  <dcterms:modified xsi:type="dcterms:W3CDTF">2023-08-10T20:30:18Z</dcterms:modified>
</cp:coreProperties>
</file>