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'2008'!$A$1:$O$28</definedName>
    <definedName name="_xlnm.Print_Area" localSheetId="13">'2009'!$A$1:$O$33</definedName>
    <definedName name="_xlnm.Print_Area" localSheetId="12">'2010'!$A$1:$O$34</definedName>
    <definedName name="_xlnm.Print_Area" localSheetId="11">'2011'!$A$1:$O$31</definedName>
    <definedName name="_xlnm.Print_Area" localSheetId="10">'2012'!$A$1:$O$32</definedName>
    <definedName name="_xlnm.Print_Area" localSheetId="9">'2013'!$A$1:$O$286</definedName>
    <definedName name="_xlnm.Print_Area" localSheetId="8">'2014'!$A$1:$O$287</definedName>
    <definedName name="_xlnm.Print_Area" localSheetId="7">'2015'!$A$1:$O$33</definedName>
    <definedName name="_xlnm.Print_Area" localSheetId="6">'2016'!$A$1:$O$30</definedName>
    <definedName name="_xlnm.Print_Area" localSheetId="5">'2017'!$A$1:$O$31</definedName>
    <definedName name="_xlnm.Print_Area" localSheetId="4">'2018'!$A$1:$O$32</definedName>
    <definedName name="_xlnm.Print_Area" localSheetId="3">'2019'!$A$1:$O$32</definedName>
    <definedName name="_xlnm.Print_Area" localSheetId="2">'2020'!$A$1:$O$33</definedName>
    <definedName name="_xlnm.Print_Area" localSheetId="1">'2021'!$A$1:$P$33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0" i="47" l="1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H31" i="47" l="1"/>
  <c r="N31" i="47"/>
  <c r="O26" i="47"/>
  <c r="P26" i="47" s="1"/>
  <c r="O29" i="47"/>
  <c r="P29" i="47" s="1"/>
  <c r="O24" i="47"/>
  <c r="P24" i="47" s="1"/>
  <c r="O22" i="47"/>
  <c r="P22" i="47" s="1"/>
  <c r="J31" i="47"/>
  <c r="L31" i="47"/>
  <c r="O14" i="47"/>
  <c r="P14" i="47" s="1"/>
  <c r="D31" i="47"/>
  <c r="O12" i="47"/>
  <c r="P12" i="47" s="1"/>
  <c r="G31" i="47"/>
  <c r="F31" i="47"/>
  <c r="I31" i="47"/>
  <c r="K31" i="47"/>
  <c r="M31" i="47"/>
  <c r="E31" i="47"/>
  <c r="O5" i="47"/>
  <c r="P5" i="47" s="1"/>
  <c r="D29" i="40"/>
  <c r="E29" i="46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N22" i="46"/>
  <c r="N29" i="46" s="1"/>
  <c r="M22" i="46"/>
  <c r="L22" i="46"/>
  <c r="K22" i="46"/>
  <c r="J22" i="46"/>
  <c r="I22" i="46"/>
  <c r="H22" i="46"/>
  <c r="G22" i="46"/>
  <c r="F22" i="46"/>
  <c r="E22" i="46"/>
  <c r="D22" i="46"/>
  <c r="O21" i="46"/>
  <c r="P21" i="46"/>
  <c r="O20" i="46"/>
  <c r="P20" i="46"/>
  <c r="O19" i="46"/>
  <c r="P19" i="46"/>
  <c r="O18" i="46"/>
  <c r="P18" i="46"/>
  <c r="O17" i="46"/>
  <c r="P17" i="46" s="1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N12" i="46"/>
  <c r="M12" i="46"/>
  <c r="L12" i="46"/>
  <c r="K12" i="46"/>
  <c r="J12" i="46"/>
  <c r="J29" i="46" s="1"/>
  <c r="I12" i="46"/>
  <c r="H12" i="46"/>
  <c r="G12" i="46"/>
  <c r="F12" i="46"/>
  <c r="E12" i="46"/>
  <c r="D12" i="46"/>
  <c r="D29" i="46" s="1"/>
  <c r="O11" i="46"/>
  <c r="P11" i="46"/>
  <c r="O10" i="46"/>
  <c r="P10" i="46"/>
  <c r="O9" i="46"/>
  <c r="P9" i="46"/>
  <c r="O8" i="46"/>
  <c r="P8" i="46" s="1"/>
  <c r="O7" i="46"/>
  <c r="P7" i="46"/>
  <c r="O6" i="46"/>
  <c r="P6" i="46"/>
  <c r="N5" i="46"/>
  <c r="M5" i="46"/>
  <c r="M29" i="46" s="1"/>
  <c r="L5" i="46"/>
  <c r="L29" i="46" s="1"/>
  <c r="K5" i="46"/>
  <c r="K29" i="46" s="1"/>
  <c r="J5" i="46"/>
  <c r="I5" i="46"/>
  <c r="H5" i="46"/>
  <c r="H29" i="46" s="1"/>
  <c r="G5" i="46"/>
  <c r="F5" i="46"/>
  <c r="E5" i="46"/>
  <c r="D5" i="46"/>
  <c r="K29" i="45"/>
  <c r="L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N14" i="45" s="1"/>
  <c r="G14" i="45"/>
  <c r="F14" i="45"/>
  <c r="E14" i="45"/>
  <c r="D14" i="45"/>
  <c r="N13" i="45"/>
  <c r="O13" i="45" s="1"/>
  <c r="M12" i="45"/>
  <c r="L12" i="45"/>
  <c r="K12" i="45"/>
  <c r="J12" i="45"/>
  <c r="J29" i="45" s="1"/>
  <c r="I12" i="45"/>
  <c r="H12" i="45"/>
  <c r="G12" i="45"/>
  <c r="F12" i="45"/>
  <c r="E12" i="45"/>
  <c r="E29" i="45" s="1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29" i="45" s="1"/>
  <c r="L5" i="45"/>
  <c r="K5" i="45"/>
  <c r="J5" i="45"/>
  <c r="I5" i="45"/>
  <c r="H5" i="45"/>
  <c r="G5" i="45"/>
  <c r="G29" i="45" s="1"/>
  <c r="F5" i="45"/>
  <c r="E5" i="45"/>
  <c r="D5" i="45"/>
  <c r="D29" i="45" s="1"/>
  <c r="D28" i="44"/>
  <c r="E28" i="43"/>
  <c r="F28" i="43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M28" i="44" s="1"/>
  <c r="L14" i="44"/>
  <c r="K14" i="44"/>
  <c r="J14" i="44"/>
  <c r="I14" i="44"/>
  <c r="H14" i="44"/>
  <c r="G14" i="44"/>
  <c r="F14" i="44"/>
  <c r="E14" i="44"/>
  <c r="D14" i="44"/>
  <c r="N13" i="44"/>
  <c r="O13" i="44" s="1"/>
  <c r="M12" i="44"/>
  <c r="L12" i="44"/>
  <c r="N12" i="44" s="1"/>
  <c r="O12" i="44" s="1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K28" i="44" s="1"/>
  <c r="J5" i="44"/>
  <c r="J28" i="44" s="1"/>
  <c r="I5" i="44"/>
  <c r="I28" i="44" s="1"/>
  <c r="H5" i="44"/>
  <c r="H28" i="44" s="1"/>
  <c r="G5" i="44"/>
  <c r="G28" i="44" s="1"/>
  <c r="F5" i="44"/>
  <c r="F28" i="44" s="1"/>
  <c r="E5" i="44"/>
  <c r="E28" i="44" s="1"/>
  <c r="D5" i="44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N23" i="43" s="1"/>
  <c r="O23" i="43" s="1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 s="1"/>
  <c r="M12" i="43"/>
  <c r="L12" i="43"/>
  <c r="K12" i="43"/>
  <c r="K28" i="43" s="1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28" i="43" s="1"/>
  <c r="L5" i="43"/>
  <c r="K5" i="43"/>
  <c r="J5" i="43"/>
  <c r="J28" i="43" s="1"/>
  <c r="I5" i="43"/>
  <c r="I28" i="43" s="1"/>
  <c r="H5" i="43"/>
  <c r="H28" i="43" s="1"/>
  <c r="G5" i="43"/>
  <c r="G28" i="43" s="1"/>
  <c r="F5" i="43"/>
  <c r="E5" i="43"/>
  <c r="D5" i="43"/>
  <c r="D28" i="43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27" i="42" s="1"/>
  <c r="L5" i="42"/>
  <c r="K5" i="42"/>
  <c r="K27" i="42" s="1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G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M21" i="41"/>
  <c r="M26" i="41" s="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M12" i="41"/>
  <c r="L12" i="4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26" i="41" s="1"/>
  <c r="K5" i="41"/>
  <c r="J5" i="41"/>
  <c r="I5" i="41"/>
  <c r="I26" i="41" s="1"/>
  <c r="H5" i="41"/>
  <c r="N5" i="41" s="1"/>
  <c r="O5" i="41" s="1"/>
  <c r="G5" i="41"/>
  <c r="F5" i="41"/>
  <c r="F26" i="41" s="1"/>
  <c r="E5" i="41"/>
  <c r="E26" i="41" s="1"/>
  <c r="D5" i="41"/>
  <c r="D26" i="41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29" i="40" s="1"/>
  <c r="L5" i="40"/>
  <c r="K5" i="40"/>
  <c r="K29" i="40" s="1"/>
  <c r="J5" i="40"/>
  <c r="I5" i="40"/>
  <c r="I29" i="40" s="1"/>
  <c r="H5" i="40"/>
  <c r="H29" i="40" s="1"/>
  <c r="G5" i="40"/>
  <c r="G29" i="40" s="1"/>
  <c r="F5" i="40"/>
  <c r="F29" i="40" s="1"/>
  <c r="E5" i="40"/>
  <c r="E29" i="40" s="1"/>
  <c r="D5" i="40"/>
  <c r="N282" i="39"/>
  <c r="O282" i="39" s="1"/>
  <c r="N281" i="39"/>
  <c r="O281" i="39" s="1"/>
  <c r="N280" i="39"/>
  <c r="O280" i="39" s="1"/>
  <c r="N279" i="39"/>
  <c r="O279" i="39"/>
  <c r="N278" i="39"/>
  <c r="O278" i="39" s="1"/>
  <c r="N277" i="39"/>
  <c r="O277" i="39" s="1"/>
  <c r="N276" i="39"/>
  <c r="O276" i="39" s="1"/>
  <c r="N275" i="39"/>
  <c r="O275" i="39" s="1"/>
  <c r="N274" i="39"/>
  <c r="O274" i="39" s="1"/>
  <c r="N273" i="39"/>
  <c r="O273" i="39" s="1"/>
  <c r="N272" i="39"/>
  <c r="O272" i="39" s="1"/>
  <c r="N271" i="39"/>
  <c r="O271" i="39" s="1"/>
  <c r="N270" i="39"/>
  <c r="O270" i="39" s="1"/>
  <c r="N269" i="39"/>
  <c r="O269" i="39" s="1"/>
  <c r="N268" i="39"/>
  <c r="O268" i="39" s="1"/>
  <c r="N267" i="39"/>
  <c r="O267" i="39" s="1"/>
  <c r="N266" i="39"/>
  <c r="O266" i="39" s="1"/>
  <c r="N265" i="39"/>
  <c r="O265" i="39" s="1"/>
  <c r="N264" i="39"/>
  <c r="O264" i="39" s="1"/>
  <c r="M263" i="39"/>
  <c r="L263" i="39"/>
  <c r="K263" i="39"/>
  <c r="J263" i="39"/>
  <c r="I263" i="39"/>
  <c r="H263" i="39"/>
  <c r="G263" i="39"/>
  <c r="F263" i="39"/>
  <c r="E263" i="39"/>
  <c r="D263" i="39"/>
  <c r="N262" i="39"/>
  <c r="O262" i="39" s="1"/>
  <c r="N261" i="39"/>
  <c r="O261" i="39" s="1"/>
  <c r="N260" i="39"/>
  <c r="O260" i="39" s="1"/>
  <c r="N259" i="39"/>
  <c r="O259" i="39" s="1"/>
  <c r="N258" i="39"/>
  <c r="O258" i="39" s="1"/>
  <c r="N257" i="39"/>
  <c r="O257" i="39" s="1"/>
  <c r="N256" i="39"/>
  <c r="O256" i="39" s="1"/>
  <c r="N255" i="39"/>
  <c r="O255" i="39" s="1"/>
  <c r="N254" i="39"/>
  <c r="O254" i="39" s="1"/>
  <c r="N253" i="39"/>
  <c r="O253" i="39" s="1"/>
  <c r="N252" i="39"/>
  <c r="O252" i="39" s="1"/>
  <c r="O251" i="39"/>
  <c r="N251" i="39"/>
  <c r="N250" i="39"/>
  <c r="O250" i="39" s="1"/>
  <c r="M249" i="39"/>
  <c r="L249" i="39"/>
  <c r="K249" i="39"/>
  <c r="J249" i="39"/>
  <c r="I249" i="39"/>
  <c r="H249" i="39"/>
  <c r="G249" i="39"/>
  <c r="F249" i="39"/>
  <c r="E249" i="39"/>
  <c r="D249" i="39"/>
  <c r="N248" i="39"/>
  <c r="O248" i="39" s="1"/>
  <c r="N247" i="39"/>
  <c r="O247" i="39" s="1"/>
  <c r="N246" i="39"/>
  <c r="O246" i="39" s="1"/>
  <c r="N245" i="39"/>
  <c r="O245" i="39" s="1"/>
  <c r="O244" i="39"/>
  <c r="N244" i="39"/>
  <c r="N243" i="39"/>
  <c r="O243" i="39" s="1"/>
  <c r="N242" i="39"/>
  <c r="O242" i="39" s="1"/>
  <c r="N241" i="39"/>
  <c r="O241" i="39"/>
  <c r="N240" i="39"/>
  <c r="O240" i="39" s="1"/>
  <c r="N239" i="39"/>
  <c r="O239" i="39" s="1"/>
  <c r="N238" i="39"/>
  <c r="O238" i="39" s="1"/>
  <c r="N237" i="39"/>
  <c r="O237" i="39" s="1"/>
  <c r="N236" i="39"/>
  <c r="O236" i="39" s="1"/>
  <c r="N235" i="39"/>
  <c r="O235" i="39" s="1"/>
  <c r="N234" i="39"/>
  <c r="O234" i="39" s="1"/>
  <c r="N233" i="39"/>
  <c r="O233" i="39" s="1"/>
  <c r="N232" i="39"/>
  <c r="O232" i="39" s="1"/>
  <c r="M231" i="39"/>
  <c r="L231" i="39"/>
  <c r="K231" i="39"/>
  <c r="J231" i="39"/>
  <c r="I231" i="39"/>
  <c r="H231" i="39"/>
  <c r="H283" i="39" s="1"/>
  <c r="G231" i="39"/>
  <c r="F231" i="39"/>
  <c r="E231" i="39"/>
  <c r="D231" i="39"/>
  <c r="N231" i="39" s="1"/>
  <c r="O231" i="39" s="1"/>
  <c r="N230" i="39"/>
  <c r="O230" i="39" s="1"/>
  <c r="N229" i="39"/>
  <c r="O229" i="39" s="1"/>
  <c r="N228" i="39"/>
  <c r="O228" i="39"/>
  <c r="N227" i="39"/>
  <c r="O227" i="39" s="1"/>
  <c r="N226" i="39"/>
  <c r="O226" i="39" s="1"/>
  <c r="N225" i="39"/>
  <c r="O225" i="39" s="1"/>
  <c r="N224" i="39"/>
  <c r="O224" i="39" s="1"/>
  <c r="N223" i="39"/>
  <c r="O223" i="39"/>
  <c r="N222" i="39"/>
  <c r="O222" i="39"/>
  <c r="N221" i="39"/>
  <c r="O221" i="39" s="1"/>
  <c r="N220" i="39"/>
  <c r="O220" i="39" s="1"/>
  <c r="O219" i="39"/>
  <c r="N219" i="39"/>
  <c r="N218" i="39"/>
  <c r="O218" i="39" s="1"/>
  <c r="N217" i="39"/>
  <c r="O217" i="39"/>
  <c r="N216" i="39"/>
  <c r="O216" i="39"/>
  <c r="N215" i="39"/>
  <c r="O215" i="39"/>
  <c r="N214" i="39"/>
  <c r="O214" i="39" s="1"/>
  <c r="O213" i="39"/>
  <c r="N213" i="39"/>
  <c r="N212" i="39"/>
  <c r="O212" i="39" s="1"/>
  <c r="N211" i="39"/>
  <c r="O211" i="39" s="1"/>
  <c r="N210" i="39"/>
  <c r="O210" i="39" s="1"/>
  <c r="N209" i="39"/>
  <c r="O209" i="39"/>
  <c r="N208" i="39"/>
  <c r="O208" i="39" s="1"/>
  <c r="N207" i="39"/>
  <c r="O207" i="39" s="1"/>
  <c r="N206" i="39"/>
  <c r="O206" i="39" s="1"/>
  <c r="N205" i="39"/>
  <c r="O205" i="39" s="1"/>
  <c r="N204" i="39"/>
  <c r="O204" i="39" s="1"/>
  <c r="N203" i="39"/>
  <c r="O203" i="39" s="1"/>
  <c r="N202" i="39"/>
  <c r="O202" i="39" s="1"/>
  <c r="N201" i="39"/>
  <c r="O201" i="39" s="1"/>
  <c r="N200" i="39"/>
  <c r="O200" i="39" s="1"/>
  <c r="N199" i="39"/>
  <c r="O199" i="39" s="1"/>
  <c r="N198" i="39"/>
  <c r="O198" i="39"/>
  <c r="N197" i="39"/>
  <c r="O197" i="39" s="1"/>
  <c r="N196" i="39"/>
  <c r="O196" i="39" s="1"/>
  <c r="O195" i="39"/>
  <c r="N195" i="39"/>
  <c r="N194" i="39"/>
  <c r="O194" i="39" s="1"/>
  <c r="N193" i="39"/>
  <c r="O193" i="39" s="1"/>
  <c r="N192" i="39"/>
  <c r="O192" i="39" s="1"/>
  <c r="N191" i="39"/>
  <c r="O191" i="39"/>
  <c r="N190" i="39"/>
  <c r="O190" i="39" s="1"/>
  <c r="O189" i="39"/>
  <c r="N189" i="39"/>
  <c r="N188" i="39"/>
  <c r="O188" i="39" s="1"/>
  <c r="N187" i="39"/>
  <c r="O187" i="39" s="1"/>
  <c r="N186" i="39"/>
  <c r="O186" i="39" s="1"/>
  <c r="N185" i="39"/>
  <c r="O185" i="39" s="1"/>
  <c r="N184" i="39"/>
  <c r="O184" i="39" s="1"/>
  <c r="N183" i="39"/>
  <c r="O183" i="39" s="1"/>
  <c r="N182" i="39"/>
  <c r="O182" i="39" s="1"/>
  <c r="N181" i="39"/>
  <c r="O181" i="39" s="1"/>
  <c r="N180" i="39"/>
  <c r="O180" i="39"/>
  <c r="N179" i="39"/>
  <c r="O179" i="39" s="1"/>
  <c r="N178" i="39"/>
  <c r="O178" i="39" s="1"/>
  <c r="N177" i="39"/>
  <c r="O177" i="39" s="1"/>
  <c r="N176" i="39"/>
  <c r="O176" i="39" s="1"/>
  <c r="N175" i="39"/>
  <c r="O175" i="39" s="1"/>
  <c r="N174" i="39"/>
  <c r="O174" i="39"/>
  <c r="N173" i="39"/>
  <c r="O173" i="39" s="1"/>
  <c r="N172" i="39"/>
  <c r="O172" i="39" s="1"/>
  <c r="O171" i="39"/>
  <c r="N171" i="39"/>
  <c r="N170" i="39"/>
  <c r="O170" i="39" s="1"/>
  <c r="N169" i="39"/>
  <c r="O169" i="39" s="1"/>
  <c r="N168" i="39"/>
  <c r="O168" i="39"/>
  <c r="N167" i="39"/>
  <c r="O167" i="39" s="1"/>
  <c r="N166" i="39"/>
  <c r="O166" i="39" s="1"/>
  <c r="O165" i="39"/>
  <c r="N165" i="39"/>
  <c r="N164" i="39"/>
  <c r="O164" i="39" s="1"/>
  <c r="N163" i="39"/>
  <c r="O163" i="39" s="1"/>
  <c r="N162" i="39"/>
  <c r="O162" i="39"/>
  <c r="N161" i="39"/>
  <c r="O161" i="39" s="1"/>
  <c r="N160" i="39"/>
  <c r="O160" i="39" s="1"/>
  <c r="N159" i="39"/>
  <c r="O159" i="39" s="1"/>
  <c r="N158" i="39"/>
  <c r="O158" i="39" s="1"/>
  <c r="N157" i="39"/>
  <c r="O157" i="39" s="1"/>
  <c r="N156" i="39"/>
  <c r="O156" i="39"/>
  <c r="O155" i="39"/>
  <c r="N155" i="39"/>
  <c r="N154" i="39"/>
  <c r="O154" i="39" s="1"/>
  <c r="N153" i="39"/>
  <c r="O153" i="39" s="1"/>
  <c r="N152" i="39"/>
  <c r="O152" i="39" s="1"/>
  <c r="N151" i="39"/>
  <c r="O151" i="39" s="1"/>
  <c r="N150" i="39"/>
  <c r="O150" i="39" s="1"/>
  <c r="O149" i="39"/>
  <c r="N149" i="39"/>
  <c r="N148" i="39"/>
  <c r="O148" i="39" s="1"/>
  <c r="O147" i="39"/>
  <c r="N147" i="39"/>
  <c r="N146" i="39"/>
  <c r="O146" i="39" s="1"/>
  <c r="N145" i="39"/>
  <c r="O145" i="39" s="1"/>
  <c r="N144" i="39"/>
  <c r="O144" i="39"/>
  <c r="N143" i="39"/>
  <c r="O143" i="39" s="1"/>
  <c r="N142" i="39"/>
  <c r="O142" i="39" s="1"/>
  <c r="O141" i="39"/>
  <c r="N141" i="39"/>
  <c r="N140" i="39"/>
  <c r="O140" i="39" s="1"/>
  <c r="O139" i="39"/>
  <c r="N139" i="39"/>
  <c r="N138" i="39"/>
  <c r="O138" i="39" s="1"/>
  <c r="N137" i="39"/>
  <c r="O137" i="39" s="1"/>
  <c r="M136" i="39"/>
  <c r="L136" i="39"/>
  <c r="K136" i="39"/>
  <c r="J136" i="39"/>
  <c r="I136" i="39"/>
  <c r="H136" i="39"/>
  <c r="G136" i="39"/>
  <c r="F136" i="39"/>
  <c r="E136" i="39"/>
  <c r="D136" i="39"/>
  <c r="N136" i="39" s="1"/>
  <c r="O136" i="39" s="1"/>
  <c r="N135" i="39"/>
  <c r="O135" i="39" s="1"/>
  <c r="N134" i="39"/>
  <c r="O134" i="39" s="1"/>
  <c r="N133" i="39"/>
  <c r="O133" i="39" s="1"/>
  <c r="O132" i="39"/>
  <c r="N132" i="39"/>
  <c r="N131" i="39"/>
  <c r="O131" i="39" s="1"/>
  <c r="N130" i="39"/>
  <c r="O130" i="39" s="1"/>
  <c r="N129" i="39"/>
  <c r="O129" i="39" s="1"/>
  <c r="N128" i="39"/>
  <c r="O128" i="39" s="1"/>
  <c r="N127" i="39"/>
  <c r="O127" i="39" s="1"/>
  <c r="N126" i="39"/>
  <c r="O126" i="39" s="1"/>
  <c r="N125" i="39"/>
  <c r="O125" i="39" s="1"/>
  <c r="O124" i="39"/>
  <c r="N124" i="39"/>
  <c r="N123" i="39"/>
  <c r="O123" i="39" s="1"/>
  <c r="N122" i="39"/>
  <c r="O122" i="39" s="1"/>
  <c r="N121" i="39"/>
  <c r="O121" i="39" s="1"/>
  <c r="N120" i="39"/>
  <c r="O120" i="39" s="1"/>
  <c r="O119" i="39"/>
  <c r="N119" i="39"/>
  <c r="N118" i="39"/>
  <c r="O118" i="39" s="1"/>
  <c r="O117" i="39"/>
  <c r="N117" i="39"/>
  <c r="N116" i="39"/>
  <c r="O116" i="39" s="1"/>
  <c r="O115" i="39"/>
  <c r="N115" i="39"/>
  <c r="N114" i="39"/>
  <c r="O114" i="39" s="1"/>
  <c r="O113" i="39"/>
  <c r="N113" i="39"/>
  <c r="N112" i="39"/>
  <c r="O112" i="39" s="1"/>
  <c r="O111" i="39"/>
  <c r="N111" i="39"/>
  <c r="N110" i="39"/>
  <c r="O110" i="39" s="1"/>
  <c r="O109" i="39"/>
  <c r="N109" i="39"/>
  <c r="N108" i="39"/>
  <c r="O108" i="39" s="1"/>
  <c r="N107" i="39"/>
  <c r="O107" i="39" s="1"/>
  <c r="N106" i="39"/>
  <c r="O106" i="39" s="1"/>
  <c r="O105" i="39"/>
  <c r="N105" i="39"/>
  <c r="N104" i="39"/>
  <c r="O104" i="39" s="1"/>
  <c r="O103" i="39"/>
  <c r="N103" i="39"/>
  <c r="N102" i="39"/>
  <c r="O102" i="39" s="1"/>
  <c r="O101" i="39"/>
  <c r="N101" i="39"/>
  <c r="N100" i="39"/>
  <c r="O100" i="39" s="1"/>
  <c r="O99" i="39"/>
  <c r="N99" i="39"/>
  <c r="N98" i="39"/>
  <c r="O98" i="39" s="1"/>
  <c r="O97" i="39"/>
  <c r="N97" i="39"/>
  <c r="N96" i="39"/>
  <c r="O96" i="39" s="1"/>
  <c r="O95" i="39"/>
  <c r="N95" i="39"/>
  <c r="N94" i="39"/>
  <c r="O94" i="39" s="1"/>
  <c r="O93" i="39"/>
  <c r="N93" i="39"/>
  <c r="N92" i="39"/>
  <c r="O92" i="39" s="1"/>
  <c r="O91" i="39"/>
  <c r="N91" i="39"/>
  <c r="N90" i="39"/>
  <c r="O90" i="39" s="1"/>
  <c r="O89" i="39"/>
  <c r="N89" i="39"/>
  <c r="N88" i="39"/>
  <c r="O88" i="39" s="1"/>
  <c r="O87" i="39"/>
  <c r="N87" i="39"/>
  <c r="N86" i="39"/>
  <c r="O86" i="39" s="1"/>
  <c r="O85" i="39"/>
  <c r="N85" i="39"/>
  <c r="N84" i="39"/>
  <c r="O84" i="39" s="1"/>
  <c r="N83" i="39"/>
  <c r="O83" i="39" s="1"/>
  <c r="N82" i="39"/>
  <c r="O82" i="39" s="1"/>
  <c r="O81" i="39"/>
  <c r="N81" i="39"/>
  <c r="N80" i="39"/>
  <c r="O80" i="39" s="1"/>
  <c r="O79" i="39"/>
  <c r="N79" i="39"/>
  <c r="N78" i="39"/>
  <c r="O78" i="39" s="1"/>
  <c r="O77" i="39"/>
  <c r="N77" i="39"/>
  <c r="N76" i="39"/>
  <c r="O76" i="39" s="1"/>
  <c r="O75" i="39"/>
  <c r="N75" i="39"/>
  <c r="N74" i="39"/>
  <c r="O74" i="39" s="1"/>
  <c r="N73" i="39"/>
  <c r="O73" i="39" s="1"/>
  <c r="N72" i="39"/>
  <c r="O72" i="39" s="1"/>
  <c r="O71" i="39"/>
  <c r="N71" i="39"/>
  <c r="N70" i="39"/>
  <c r="O70" i="39" s="1"/>
  <c r="O69" i="39"/>
  <c r="N69" i="39"/>
  <c r="N68" i="39"/>
  <c r="O68" i="39" s="1"/>
  <c r="N67" i="39"/>
  <c r="O67" i="39" s="1"/>
  <c r="N66" i="39"/>
  <c r="O66" i="39" s="1"/>
  <c r="N65" i="39"/>
  <c r="O65" i="39" s="1"/>
  <c r="N64" i="39"/>
  <c r="O64" i="39" s="1"/>
  <c r="O63" i="39"/>
  <c r="N63" i="39"/>
  <c r="N62" i="39"/>
  <c r="O62" i="39" s="1"/>
  <c r="N61" i="39"/>
  <c r="O61" i="39" s="1"/>
  <c r="N60" i="39"/>
  <c r="O60" i="39" s="1"/>
  <c r="O59" i="39"/>
  <c r="N59" i="39"/>
  <c r="N58" i="39"/>
  <c r="O58" i="39" s="1"/>
  <c r="O57" i="39"/>
  <c r="N57" i="39"/>
  <c r="N56" i="39"/>
  <c r="O56" i="39" s="1"/>
  <c r="N55" i="39"/>
  <c r="O55" i="39" s="1"/>
  <c r="N54" i="39"/>
  <c r="O54" i="39" s="1"/>
  <c r="O53" i="39"/>
  <c r="N53" i="39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O50" i="39"/>
  <c r="N50" i="39"/>
  <c r="N49" i="39"/>
  <c r="O49" i="39" s="1"/>
  <c r="O48" i="39"/>
  <c r="N48" i="39"/>
  <c r="N47" i="39"/>
  <c r="O47" i="39" s="1"/>
  <c r="N46" i="39"/>
  <c r="O46" i="39" s="1"/>
  <c r="N45" i="39"/>
  <c r="O45" i="39" s="1"/>
  <c r="O44" i="39"/>
  <c r="N44" i="39"/>
  <c r="N43" i="39"/>
  <c r="O43" i="39" s="1"/>
  <c r="N42" i="39"/>
  <c r="O42" i="39" s="1"/>
  <c r="N41" i="39"/>
  <c r="O41" i="39" s="1"/>
  <c r="N40" i="39"/>
  <c r="O40" i="39" s="1"/>
  <c r="N39" i="39"/>
  <c r="O39" i="39" s="1"/>
  <c r="O38" i="39"/>
  <c r="N38" i="39"/>
  <c r="N37" i="39"/>
  <c r="O37" i="39" s="1"/>
  <c r="N36" i="39"/>
  <c r="O36" i="39" s="1"/>
  <c r="N35" i="39"/>
  <c r="O35" i="39" s="1"/>
  <c r="N34" i="39"/>
  <c r="O34" i="39" s="1"/>
  <c r="N33" i="39"/>
  <c r="O33" i="39" s="1"/>
  <c r="O32" i="39"/>
  <c r="N32" i="39"/>
  <c r="N31" i="39"/>
  <c r="O31" i="39" s="1"/>
  <c r="N30" i="39"/>
  <c r="O30" i="39" s="1"/>
  <c r="N29" i="39"/>
  <c r="O29" i="39" s="1"/>
  <c r="N28" i="39"/>
  <c r="O28" i="39" s="1"/>
  <c r="N27" i="39"/>
  <c r="O27" i="39" s="1"/>
  <c r="O26" i="39"/>
  <c r="N26" i="39"/>
  <c r="N25" i="39"/>
  <c r="O25" i="39" s="1"/>
  <c r="N24" i="39"/>
  <c r="O24" i="39" s="1"/>
  <c r="M23" i="39"/>
  <c r="L23" i="39"/>
  <c r="L283" i="39" s="1"/>
  <c r="K23" i="39"/>
  <c r="J23" i="39"/>
  <c r="I23" i="39"/>
  <c r="H23" i="39"/>
  <c r="G23" i="39"/>
  <c r="F23" i="39"/>
  <c r="E23" i="39"/>
  <c r="D23" i="39"/>
  <c r="N22" i="39"/>
  <c r="O22" i="39" s="1"/>
  <c r="O21" i="39"/>
  <c r="N21" i="39"/>
  <c r="N20" i="39"/>
  <c r="O20" i="39" s="1"/>
  <c r="O19" i="39"/>
  <c r="N19" i="39"/>
  <c r="N18" i="39"/>
  <c r="O18" i="39" s="1"/>
  <c r="O17" i="39"/>
  <c r="N17" i="39"/>
  <c r="N16" i="39"/>
  <c r="O16" i="39" s="1"/>
  <c r="O15" i="39"/>
  <c r="N15" i="39"/>
  <c r="N14" i="39"/>
  <c r="O14" i="39" s="1"/>
  <c r="O13" i="39"/>
  <c r="N13" i="39"/>
  <c r="N12" i="39"/>
  <c r="O12" i="39" s="1"/>
  <c r="O11" i="39"/>
  <c r="N11" i="39"/>
  <c r="N10" i="39"/>
  <c r="O10" i="39"/>
  <c r="O9" i="39"/>
  <c r="N9" i="39"/>
  <c r="N8" i="39"/>
  <c r="O8" i="39" s="1"/>
  <c r="O7" i="39"/>
  <c r="N7" i="39"/>
  <c r="N6" i="39"/>
  <c r="O6" i="39" s="1"/>
  <c r="M5" i="39"/>
  <c r="M283" i="39" s="1"/>
  <c r="L5" i="39"/>
  <c r="K5" i="39"/>
  <c r="J5" i="39"/>
  <c r="J283" i="39" s="1"/>
  <c r="I5" i="39"/>
  <c r="H5" i="39"/>
  <c r="G5" i="39"/>
  <c r="G283" i="39" s="1"/>
  <c r="F5" i="39"/>
  <c r="E5" i="39"/>
  <c r="D5" i="39"/>
  <c r="N23" i="38"/>
  <c r="O23" i="38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/>
  <c r="M20" i="38"/>
  <c r="M24" i="38" s="1"/>
  <c r="L20" i="38"/>
  <c r="K20" i="38"/>
  <c r="J20" i="38"/>
  <c r="I20" i="38"/>
  <c r="H20" i="38"/>
  <c r="G20" i="38"/>
  <c r="F20" i="38"/>
  <c r="E20" i="38"/>
  <c r="D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D24" i="38" s="1"/>
  <c r="N17" i="38"/>
  <c r="O17" i="38"/>
  <c r="N16" i="38"/>
  <c r="O16" i="38"/>
  <c r="M15" i="38"/>
  <c r="L15" i="38"/>
  <c r="K15" i="38"/>
  <c r="J15" i="38"/>
  <c r="I15" i="38"/>
  <c r="H15" i="38"/>
  <c r="H24" i="38" s="1"/>
  <c r="G15" i="38"/>
  <c r="F15" i="38"/>
  <c r="E15" i="38"/>
  <c r="D15" i="38"/>
  <c r="N14" i="38"/>
  <c r="O14" i="38" s="1"/>
  <c r="N13" i="38"/>
  <c r="O13" i="38" s="1"/>
  <c r="M12" i="38"/>
  <c r="L12" i="38"/>
  <c r="L24" i="38" s="1"/>
  <c r="K12" i="38"/>
  <c r="K24" i="38" s="1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J24" i="38"/>
  <c r="I5" i="38"/>
  <c r="I24" i="38"/>
  <c r="H5" i="38"/>
  <c r="G5" i="38"/>
  <c r="F5" i="38"/>
  <c r="F24" i="38" s="1"/>
  <c r="E5" i="38"/>
  <c r="E24" i="38" s="1"/>
  <c r="D5" i="38"/>
  <c r="N281" i="37"/>
  <c r="O281" i="37"/>
  <c r="N280" i="37"/>
  <c r="O280" i="37"/>
  <c r="N279" i="37"/>
  <c r="O279" i="37" s="1"/>
  <c r="N278" i="37"/>
  <c r="O278" i="37"/>
  <c r="N277" i="37"/>
  <c r="O277" i="37" s="1"/>
  <c r="N276" i="37"/>
  <c r="O276" i="37"/>
  <c r="N275" i="37"/>
  <c r="O275" i="37"/>
  <c r="N274" i="37"/>
  <c r="O274" i="37" s="1"/>
  <c r="N273" i="37"/>
  <c r="O273" i="37" s="1"/>
  <c r="N272" i="37"/>
  <c r="O272" i="37"/>
  <c r="N271" i="37"/>
  <c r="O271" i="37" s="1"/>
  <c r="N270" i="37"/>
  <c r="O270" i="37"/>
  <c r="N269" i="37"/>
  <c r="O269" i="37"/>
  <c r="N268" i="37"/>
  <c r="O268" i="37" s="1"/>
  <c r="N267" i="37"/>
  <c r="O267" i="37" s="1"/>
  <c r="N266" i="37"/>
  <c r="O266" i="37"/>
  <c r="N265" i="37"/>
  <c r="O265" i="37" s="1"/>
  <c r="N264" i="37"/>
  <c r="O264" i="37"/>
  <c r="M263" i="37"/>
  <c r="L263" i="37"/>
  <c r="K263" i="37"/>
  <c r="J263" i="37"/>
  <c r="I263" i="37"/>
  <c r="H263" i="37"/>
  <c r="G263" i="37"/>
  <c r="F263" i="37"/>
  <c r="E263" i="37"/>
  <c r="D263" i="37"/>
  <c r="N262" i="37"/>
  <c r="O262" i="37"/>
  <c r="N261" i="37"/>
  <c r="O261" i="37" s="1"/>
  <c r="N260" i="37"/>
  <c r="O260" i="37" s="1"/>
  <c r="N259" i="37"/>
  <c r="O259" i="37"/>
  <c r="N258" i="37"/>
  <c r="O258" i="37" s="1"/>
  <c r="N257" i="37"/>
  <c r="O257" i="37"/>
  <c r="N256" i="37"/>
  <c r="O256" i="37"/>
  <c r="N255" i="37"/>
  <c r="O255" i="37" s="1"/>
  <c r="N254" i="37"/>
  <c r="O254" i="37" s="1"/>
  <c r="N253" i="37"/>
  <c r="O253" i="37"/>
  <c r="N252" i="37"/>
  <c r="O252" i="37" s="1"/>
  <c r="N251" i="37"/>
  <c r="O251" i="37"/>
  <c r="N250" i="37"/>
  <c r="O250" i="37"/>
  <c r="M249" i="37"/>
  <c r="L249" i="37"/>
  <c r="K249" i="37"/>
  <c r="J249" i="37"/>
  <c r="I249" i="37"/>
  <c r="H249" i="37"/>
  <c r="H282" i="37" s="1"/>
  <c r="G249" i="37"/>
  <c r="F249" i="37"/>
  <c r="E249" i="37"/>
  <c r="D249" i="37"/>
  <c r="N248" i="37"/>
  <c r="O248" i="37" s="1"/>
  <c r="N247" i="37"/>
  <c r="O247" i="37" s="1"/>
  <c r="N246" i="37"/>
  <c r="O246" i="37"/>
  <c r="N245" i="37"/>
  <c r="O245" i="37" s="1"/>
  <c r="N244" i="37"/>
  <c r="O244" i="37"/>
  <c r="N243" i="37"/>
  <c r="O243" i="37"/>
  <c r="N242" i="37"/>
  <c r="O242" i="37" s="1"/>
  <c r="N241" i="37"/>
  <c r="O241" i="37" s="1"/>
  <c r="N240" i="37"/>
  <c r="O240" i="37"/>
  <c r="N239" i="37"/>
  <c r="O239" i="37" s="1"/>
  <c r="N238" i="37"/>
  <c r="O238" i="37"/>
  <c r="N237" i="37"/>
  <c r="O237" i="37"/>
  <c r="N236" i="37"/>
  <c r="O236" i="37" s="1"/>
  <c r="N235" i="37"/>
  <c r="O235" i="37" s="1"/>
  <c r="N234" i="37"/>
  <c r="O234" i="37"/>
  <c r="N233" i="37"/>
  <c r="O233" i="37" s="1"/>
  <c r="N232" i="37"/>
  <c r="O232" i="37"/>
  <c r="M231" i="37"/>
  <c r="L231" i="37"/>
  <c r="K231" i="37"/>
  <c r="J231" i="37"/>
  <c r="I231" i="37"/>
  <c r="H231" i="37"/>
  <c r="G231" i="37"/>
  <c r="F231" i="37"/>
  <c r="N231" i="37" s="1"/>
  <c r="O231" i="37" s="1"/>
  <c r="E231" i="37"/>
  <c r="D231" i="37"/>
  <c r="N230" i="37"/>
  <c r="O230" i="37"/>
  <c r="N229" i="37"/>
  <c r="O229" i="37"/>
  <c r="N228" i="37"/>
  <c r="O228" i="37" s="1"/>
  <c r="N227" i="37"/>
  <c r="O227" i="37" s="1"/>
  <c r="N226" i="37"/>
  <c r="O226" i="37"/>
  <c r="N225" i="37"/>
  <c r="O225" i="37" s="1"/>
  <c r="N224" i="37"/>
  <c r="O224" i="37"/>
  <c r="N223" i="37"/>
  <c r="O223" i="37"/>
  <c r="N222" i="37"/>
  <c r="O222" i="37" s="1"/>
  <c r="N221" i="37"/>
  <c r="O221" i="37" s="1"/>
  <c r="N220" i="37"/>
  <c r="O220" i="37"/>
  <c r="N219" i="37"/>
  <c r="O219" i="37" s="1"/>
  <c r="N218" i="37"/>
  <c r="O218" i="37"/>
  <c r="N217" i="37"/>
  <c r="O217" i="37"/>
  <c r="N216" i="37"/>
  <c r="O216" i="37" s="1"/>
  <c r="N215" i="37"/>
  <c r="O215" i="37" s="1"/>
  <c r="N214" i="37"/>
  <c r="O214" i="37"/>
  <c r="N213" i="37"/>
  <c r="O213" i="37" s="1"/>
  <c r="N212" i="37"/>
  <c r="O212" i="37"/>
  <c r="N211" i="37"/>
  <c r="O211" i="37"/>
  <c r="N210" i="37"/>
  <c r="O210" i="37" s="1"/>
  <c r="N209" i="37"/>
  <c r="O209" i="37" s="1"/>
  <c r="N208" i="37"/>
  <c r="O208" i="37"/>
  <c r="N207" i="37"/>
  <c r="O207" i="37" s="1"/>
  <c r="N206" i="37"/>
  <c r="O206" i="37"/>
  <c r="N205" i="37"/>
  <c r="O205" i="37"/>
  <c r="N204" i="37"/>
  <c r="O204" i="37" s="1"/>
  <c r="N203" i="37"/>
  <c r="O203" i="37" s="1"/>
  <c r="N202" i="37"/>
  <c r="O202" i="37"/>
  <c r="N201" i="37"/>
  <c r="O201" i="37" s="1"/>
  <c r="N200" i="37"/>
  <c r="O200" i="37"/>
  <c r="N199" i="37"/>
  <c r="O199" i="37"/>
  <c r="N198" i="37"/>
  <c r="O198" i="37" s="1"/>
  <c r="N197" i="37"/>
  <c r="O197" i="37" s="1"/>
  <c r="N196" i="37"/>
  <c r="O196" i="37"/>
  <c r="N195" i="37"/>
  <c r="O195" i="37" s="1"/>
  <c r="N194" i="37"/>
  <c r="O194" i="37"/>
  <c r="N193" i="37"/>
  <c r="O193" i="37"/>
  <c r="N192" i="37"/>
  <c r="O192" i="37" s="1"/>
  <c r="N191" i="37"/>
  <c r="O191" i="37" s="1"/>
  <c r="N190" i="37"/>
  <c r="O190" i="37"/>
  <c r="N189" i="37"/>
  <c r="O189" i="37" s="1"/>
  <c r="N188" i="37"/>
  <c r="O188" i="37"/>
  <c r="N187" i="37"/>
  <c r="O187" i="37"/>
  <c r="N186" i="37"/>
  <c r="O186" i="37" s="1"/>
  <c r="N185" i="37"/>
  <c r="O185" i="37" s="1"/>
  <c r="N184" i="37"/>
  <c r="O184" i="37"/>
  <c r="N183" i="37"/>
  <c r="O183" i="37" s="1"/>
  <c r="N182" i="37"/>
  <c r="O182" i="37"/>
  <c r="N181" i="37"/>
  <c r="O181" i="37"/>
  <c r="N180" i="37"/>
  <c r="O180" i="37" s="1"/>
  <c r="N179" i="37"/>
  <c r="O179" i="37" s="1"/>
  <c r="N178" i="37"/>
  <c r="O178" i="37"/>
  <c r="N177" i="37"/>
  <c r="O177" i="37" s="1"/>
  <c r="N176" i="37"/>
  <c r="O176" i="37"/>
  <c r="N175" i="37"/>
  <c r="O175" i="37"/>
  <c r="N174" i="37"/>
  <c r="O174" i="37" s="1"/>
  <c r="N173" i="37"/>
  <c r="O173" i="37" s="1"/>
  <c r="N172" i="37"/>
  <c r="O172" i="37"/>
  <c r="N171" i="37"/>
  <c r="O171" i="37" s="1"/>
  <c r="N170" i="37"/>
  <c r="O170" i="37"/>
  <c r="N169" i="37"/>
  <c r="O169" i="37"/>
  <c r="N168" i="37"/>
  <c r="O168" i="37" s="1"/>
  <c r="N167" i="37"/>
  <c r="O167" i="37" s="1"/>
  <c r="N166" i="37"/>
  <c r="O166" i="37"/>
  <c r="N165" i="37"/>
  <c r="O165" i="37" s="1"/>
  <c r="N164" i="37"/>
  <c r="O164" i="37"/>
  <c r="N163" i="37"/>
  <c r="O163" i="37"/>
  <c r="N162" i="37"/>
  <c r="O162" i="37" s="1"/>
  <c r="N161" i="37"/>
  <c r="O161" i="37" s="1"/>
  <c r="N160" i="37"/>
  <c r="O160" i="37"/>
  <c r="N159" i="37"/>
  <c r="O159" i="37" s="1"/>
  <c r="N158" i="37"/>
  <c r="O158" i="37"/>
  <c r="N157" i="37"/>
  <c r="O157" i="37" s="1"/>
  <c r="N156" i="37"/>
  <c r="O156" i="37" s="1"/>
  <c r="N155" i="37"/>
  <c r="O155" i="37" s="1"/>
  <c r="N154" i="37"/>
  <c r="O154" i="37"/>
  <c r="N153" i="37"/>
  <c r="O153" i="37" s="1"/>
  <c r="N152" i="37"/>
  <c r="O152" i="37"/>
  <c r="N151" i="37"/>
  <c r="O151" i="37" s="1"/>
  <c r="N150" i="37"/>
  <c r="O150" i="37" s="1"/>
  <c r="N149" i="37"/>
  <c r="O149" i="37" s="1"/>
  <c r="N148" i="37"/>
  <c r="O148" i="37"/>
  <c r="N147" i="37"/>
  <c r="O147" i="37" s="1"/>
  <c r="N146" i="37"/>
  <c r="O146" i="37"/>
  <c r="N145" i="37"/>
  <c r="O145" i="37" s="1"/>
  <c r="N144" i="37"/>
  <c r="O144" i="37" s="1"/>
  <c r="N143" i="37"/>
  <c r="O143" i="37" s="1"/>
  <c r="N142" i="37"/>
  <c r="O142" i="37"/>
  <c r="N141" i="37"/>
  <c r="O141" i="37" s="1"/>
  <c r="N140" i="37"/>
  <c r="O140" i="37"/>
  <c r="N139" i="37"/>
  <c r="O139" i="37" s="1"/>
  <c r="N138" i="37"/>
  <c r="O138" i="37" s="1"/>
  <c r="N137" i="37"/>
  <c r="O137" i="37" s="1"/>
  <c r="M136" i="37"/>
  <c r="L136" i="37"/>
  <c r="K136" i="37"/>
  <c r="J136" i="37"/>
  <c r="I136" i="37"/>
  <c r="H136" i="37"/>
  <c r="G136" i="37"/>
  <c r="F136" i="37"/>
  <c r="E136" i="37"/>
  <c r="D136" i="37"/>
  <c r="N136" i="37" s="1"/>
  <c r="O136" i="37" s="1"/>
  <c r="N135" i="37"/>
  <c r="O135" i="37"/>
  <c r="N134" i="37"/>
  <c r="O134" i="37" s="1"/>
  <c r="N133" i="37"/>
  <c r="O133" i="37"/>
  <c r="N132" i="37"/>
  <c r="O132" i="37" s="1"/>
  <c r="N131" i="37"/>
  <c r="O131" i="37" s="1"/>
  <c r="N130" i="37"/>
  <c r="O130" i="37" s="1"/>
  <c r="N129" i="37"/>
  <c r="O129" i="37"/>
  <c r="N128" i="37"/>
  <c r="O128" i="37" s="1"/>
  <c r="N127" i="37"/>
  <c r="O127" i="37"/>
  <c r="N126" i="37"/>
  <c r="O126" i="37" s="1"/>
  <c r="N125" i="37"/>
  <c r="O125" i="37" s="1"/>
  <c r="N124" i="37"/>
  <c r="O124" i="37" s="1"/>
  <c r="N123" i="37"/>
  <c r="O123" i="37"/>
  <c r="N122" i="37"/>
  <c r="O122" i="37" s="1"/>
  <c r="N121" i="37"/>
  <c r="O121" i="37"/>
  <c r="N120" i="37"/>
  <c r="O120" i="37" s="1"/>
  <c r="N119" i="37"/>
  <c r="O119" i="37" s="1"/>
  <c r="N118" i="37"/>
  <c r="O118" i="37" s="1"/>
  <c r="N117" i="37"/>
  <c r="O117" i="37"/>
  <c r="N116" i="37"/>
  <c r="O116" i="37" s="1"/>
  <c r="N115" i="37"/>
  <c r="O115" i="37"/>
  <c r="N114" i="37"/>
  <c r="O114" i="37" s="1"/>
  <c r="N113" i="37"/>
  <c r="O113" i="37" s="1"/>
  <c r="N112" i="37"/>
  <c r="O112" i="37" s="1"/>
  <c r="N111" i="37"/>
  <c r="O111" i="37"/>
  <c r="N110" i="37"/>
  <c r="O110" i="37" s="1"/>
  <c r="N109" i="37"/>
  <c r="O109" i="37"/>
  <c r="N108" i="37"/>
  <c r="O108" i="37" s="1"/>
  <c r="N107" i="37"/>
  <c r="O107" i="37" s="1"/>
  <c r="N106" i="37"/>
  <c r="O106" i="37" s="1"/>
  <c r="N105" i="37"/>
  <c r="O105" i="37"/>
  <c r="N104" i="37"/>
  <c r="O104" i="37" s="1"/>
  <c r="N103" i="37"/>
  <c r="O103" i="37"/>
  <c r="N102" i="37"/>
  <c r="O102" i="37" s="1"/>
  <c r="N101" i="37"/>
  <c r="O101" i="37" s="1"/>
  <c r="N100" i="37"/>
  <c r="O100" i="37" s="1"/>
  <c r="N99" i="37"/>
  <c r="O99" i="37"/>
  <c r="N98" i="37"/>
  <c r="O98" i="37" s="1"/>
  <c r="N97" i="37"/>
  <c r="O97" i="37"/>
  <c r="N96" i="37"/>
  <c r="O96" i="37" s="1"/>
  <c r="N95" i="37"/>
  <c r="O95" i="37" s="1"/>
  <c r="N94" i="37"/>
  <c r="O94" i="37" s="1"/>
  <c r="N93" i="37"/>
  <c r="O93" i="37"/>
  <c r="N92" i="37"/>
  <c r="O92" i="37" s="1"/>
  <c r="N91" i="37"/>
  <c r="O91" i="37"/>
  <c r="N90" i="37"/>
  <c r="O90" i="37" s="1"/>
  <c r="N89" i="37"/>
  <c r="O89" i="37" s="1"/>
  <c r="N88" i="37"/>
  <c r="O88" i="37" s="1"/>
  <c r="N87" i="37"/>
  <c r="O87" i="37"/>
  <c r="N86" i="37"/>
  <c r="O86" i="37" s="1"/>
  <c r="N85" i="37"/>
  <c r="O85" i="37"/>
  <c r="N84" i="37"/>
  <c r="O84" i="37" s="1"/>
  <c r="N83" i="37"/>
  <c r="O83" i="37" s="1"/>
  <c r="N82" i="37"/>
  <c r="O82" i="37" s="1"/>
  <c r="N81" i="37"/>
  <c r="O81" i="37"/>
  <c r="N80" i="37"/>
  <c r="O80" i="37" s="1"/>
  <c r="N79" i="37"/>
  <c r="O79" i="37"/>
  <c r="N78" i="37"/>
  <c r="O78" i="37" s="1"/>
  <c r="N77" i="37"/>
  <c r="O77" i="37" s="1"/>
  <c r="N76" i="37"/>
  <c r="O76" i="37" s="1"/>
  <c r="N75" i="37"/>
  <c r="O75" i="37"/>
  <c r="N74" i="37"/>
  <c r="O74" i="37" s="1"/>
  <c r="N73" i="37"/>
  <c r="O73" i="37"/>
  <c r="N72" i="37"/>
  <c r="O72" i="37" s="1"/>
  <c r="N71" i="37"/>
  <c r="O71" i="37" s="1"/>
  <c r="N70" i="37"/>
  <c r="O70" i="37" s="1"/>
  <c r="N69" i="37"/>
  <c r="O69" i="37"/>
  <c r="N68" i="37"/>
  <c r="O68" i="37" s="1"/>
  <c r="N67" i="37"/>
  <c r="O67" i="37"/>
  <c r="N66" i="37"/>
  <c r="O66" i="37" s="1"/>
  <c r="N65" i="37"/>
  <c r="O65" i="37" s="1"/>
  <c r="N64" i="37"/>
  <c r="O64" i="37" s="1"/>
  <c r="N63" i="37"/>
  <c r="O63" i="37"/>
  <c r="N62" i="37"/>
  <c r="O62" i="37" s="1"/>
  <c r="N61" i="37"/>
  <c r="O61" i="37"/>
  <c r="N60" i="37"/>
  <c r="O60" i="37" s="1"/>
  <c r="N59" i="37"/>
  <c r="O59" i="37" s="1"/>
  <c r="N58" i="37"/>
  <c r="O58" i="37" s="1"/>
  <c r="N57" i="37"/>
  <c r="O57" i="37"/>
  <c r="N56" i="37"/>
  <c r="O56" i="37" s="1"/>
  <c r="N55" i="37"/>
  <c r="O55" i="37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0" i="37"/>
  <c r="O50" i="37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/>
  <c r="N43" i="37"/>
  <c r="O43" i="37" s="1"/>
  <c r="N42" i="37"/>
  <c r="O42" i="37"/>
  <c r="N41" i="37"/>
  <c r="O41" i="37" s="1"/>
  <c r="N40" i="37"/>
  <c r="O40" i="37" s="1"/>
  <c r="N39" i="37"/>
  <c r="O39" i="37" s="1"/>
  <c r="N38" i="37"/>
  <c r="O38" i="37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/>
  <c r="N31" i="37"/>
  <c r="O31" i="37" s="1"/>
  <c r="N30" i="37"/>
  <c r="O30" i="37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/>
  <c r="N21" i="37"/>
  <c r="O21" i="37"/>
  <c r="N20" i="37"/>
  <c r="O20" i="37"/>
  <c r="N19" i="37"/>
  <c r="O19" i="37"/>
  <c r="N18" i="37"/>
  <c r="O18" i="37" s="1"/>
  <c r="N17" i="37"/>
  <c r="O17" i="37"/>
  <c r="N16" i="37"/>
  <c r="O16" i="37"/>
  <c r="N15" i="37"/>
  <c r="O15" i="37"/>
  <c r="N14" i="37"/>
  <c r="O14" i="37"/>
  <c r="N13" i="37"/>
  <c r="O13" i="37"/>
  <c r="N12" i="37"/>
  <c r="O12" i="37" s="1"/>
  <c r="N11" i="37"/>
  <c r="O11" i="37"/>
  <c r="N10" i="37"/>
  <c r="O10" i="37"/>
  <c r="N9" i="37"/>
  <c r="O9" i="37"/>
  <c r="N8" i="37"/>
  <c r="O8" i="37"/>
  <c r="N7" i="37"/>
  <c r="O7" i="37"/>
  <c r="N6" i="37"/>
  <c r="O6" i="37" s="1"/>
  <c r="M5" i="37"/>
  <c r="M282" i="37"/>
  <c r="L5" i="37"/>
  <c r="K5" i="37"/>
  <c r="J5" i="37"/>
  <c r="I5" i="37"/>
  <c r="I282" i="37"/>
  <c r="H5" i="37"/>
  <c r="G5" i="37"/>
  <c r="F5" i="37"/>
  <c r="N5" i="37" s="1"/>
  <c r="O5" i="37" s="1"/>
  <c r="E5" i="37"/>
  <c r="D5" i="37"/>
  <c r="N27" i="36"/>
  <c r="O27" i="36"/>
  <c r="M26" i="36"/>
  <c r="L26" i="36"/>
  <c r="K26" i="36"/>
  <c r="J26" i="36"/>
  <c r="I26" i="36"/>
  <c r="H26" i="36"/>
  <c r="G26" i="36"/>
  <c r="G28" i="36" s="1"/>
  <c r="F26" i="36"/>
  <c r="E26" i="36"/>
  <c r="D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M22" i="36"/>
  <c r="L22" i="36"/>
  <c r="N22" i="36" s="1"/>
  <c r="O22" i="36" s="1"/>
  <c r="K22" i="36"/>
  <c r="J22" i="36"/>
  <c r="I22" i="36"/>
  <c r="H22" i="36"/>
  <c r="G22" i="36"/>
  <c r="F22" i="36"/>
  <c r="E22" i="36"/>
  <c r="D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K28" i="36" s="1"/>
  <c r="J15" i="36"/>
  <c r="J28" i="36" s="1"/>
  <c r="I15" i="36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28" i="36" s="1"/>
  <c r="L5" i="36"/>
  <c r="K5" i="36"/>
  <c r="J5" i="36"/>
  <c r="I5" i="36"/>
  <c r="H5" i="36"/>
  <c r="H28" i="36" s="1"/>
  <c r="G5" i="36"/>
  <c r="F5" i="36"/>
  <c r="E5" i="36"/>
  <c r="D5" i="36"/>
  <c r="N26" i="35"/>
  <c r="O26" i="35"/>
  <c r="M25" i="35"/>
  <c r="L25" i="35"/>
  <c r="K25" i="35"/>
  <c r="J25" i="35"/>
  <c r="I25" i="35"/>
  <c r="H25" i="35"/>
  <c r="G25" i="35"/>
  <c r="N25" i="35" s="1"/>
  <c r="O25" i="35" s="1"/>
  <c r="F25" i="35"/>
  <c r="E25" i="35"/>
  <c r="D25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/>
  <c r="M20" i="35"/>
  <c r="N20" i="35" s="1"/>
  <c r="O20" i="35" s="1"/>
  <c r="L20" i="35"/>
  <c r="K20" i="35"/>
  <c r="J20" i="35"/>
  <c r="I20" i="35"/>
  <c r="H20" i="35"/>
  <c r="G20" i="35"/>
  <c r="F20" i="35"/>
  <c r="E20" i="35"/>
  <c r="D20" i="35"/>
  <c r="N19" i="35"/>
  <c r="O19" i="35"/>
  <c r="M18" i="35"/>
  <c r="M27" i="35" s="1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M10" i="35"/>
  <c r="L10" i="35"/>
  <c r="L27" i="35" s="1"/>
  <c r="K10" i="35"/>
  <c r="J10" i="35"/>
  <c r="I10" i="35"/>
  <c r="H10" i="35"/>
  <c r="G10" i="35"/>
  <c r="F10" i="35"/>
  <c r="E10" i="35"/>
  <c r="D10" i="35"/>
  <c r="N9" i="35"/>
  <c r="O9" i="35" s="1"/>
  <c r="N8" i="35"/>
  <c r="O8" i="35" s="1"/>
  <c r="N7" i="35"/>
  <c r="O7" i="35" s="1"/>
  <c r="N6" i="35"/>
  <c r="O6" i="35" s="1"/>
  <c r="M5" i="35"/>
  <c r="L5" i="35"/>
  <c r="K5" i="35"/>
  <c r="K27" i="35" s="1"/>
  <c r="J5" i="35"/>
  <c r="J27" i="35" s="1"/>
  <c r="I5" i="35"/>
  <c r="H5" i="35"/>
  <c r="H27" i="35" s="1"/>
  <c r="G5" i="35"/>
  <c r="G27" i="35" s="1"/>
  <c r="F5" i="35"/>
  <c r="F27" i="35" s="1"/>
  <c r="E5" i="35"/>
  <c r="D5" i="35"/>
  <c r="N29" i="34"/>
  <c r="O29" i="34"/>
  <c r="M28" i="34"/>
  <c r="M30" i="34" s="1"/>
  <c r="L28" i="34"/>
  <c r="K28" i="34"/>
  <c r="J28" i="34"/>
  <c r="I28" i="34"/>
  <c r="H28" i="34"/>
  <c r="G28" i="34"/>
  <c r="F28" i="34"/>
  <c r="N28" i="34" s="1"/>
  <c r="O28" i="34" s="1"/>
  <c r="E28" i="34"/>
  <c r="D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M24" i="34"/>
  <c r="L24" i="34"/>
  <c r="K24" i="34"/>
  <c r="J24" i="34"/>
  <c r="I24" i="34"/>
  <c r="H24" i="34"/>
  <c r="G24" i="34"/>
  <c r="F24" i="34"/>
  <c r="E24" i="34"/>
  <c r="E30" i="34" s="1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30" i="34" s="1"/>
  <c r="K5" i="34"/>
  <c r="K30" i="34" s="1"/>
  <c r="J5" i="34"/>
  <c r="I5" i="34"/>
  <c r="I30" i="34" s="1"/>
  <c r="H5" i="34"/>
  <c r="H30" i="34" s="1"/>
  <c r="G5" i="34"/>
  <c r="F5" i="34"/>
  <c r="E5" i="34"/>
  <c r="D5" i="34"/>
  <c r="N27" i="33"/>
  <c r="O27" i="33" s="1"/>
  <c r="N28" i="33"/>
  <c r="O28" i="33" s="1"/>
  <c r="N20" i="33"/>
  <c r="O20" i="33" s="1"/>
  <c r="N16" i="33"/>
  <c r="O16" i="33" s="1"/>
  <c r="N17" i="33"/>
  <c r="O17" i="33"/>
  <c r="N18" i="33"/>
  <c r="O18" i="33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5" i="33"/>
  <c r="F15" i="33"/>
  <c r="G15" i="33"/>
  <c r="H15" i="33"/>
  <c r="N15" i="33"/>
  <c r="O15" i="33"/>
  <c r="I15" i="33"/>
  <c r="J15" i="33"/>
  <c r="K15" i="33"/>
  <c r="L15" i="33"/>
  <c r="M15" i="33"/>
  <c r="D15" i="33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G5" i="33"/>
  <c r="H5" i="33"/>
  <c r="N5" i="33" s="1"/>
  <c r="O5" i="33" s="1"/>
  <c r="I5" i="33"/>
  <c r="J5" i="33"/>
  <c r="K5" i="33"/>
  <c r="L5" i="33"/>
  <c r="M5" i="33"/>
  <c r="M29" i="33" s="1"/>
  <c r="D5" i="33"/>
  <c r="E26" i="33"/>
  <c r="F26" i="33"/>
  <c r="G26" i="33"/>
  <c r="H26" i="33"/>
  <c r="I26" i="33"/>
  <c r="J26" i="33"/>
  <c r="K26" i="33"/>
  <c r="L26" i="33"/>
  <c r="M26" i="33"/>
  <c r="D26" i="33"/>
  <c r="N24" i="33"/>
  <c r="O24" i="33" s="1"/>
  <c r="N25" i="33"/>
  <c r="O25" i="33" s="1"/>
  <c r="E23" i="33"/>
  <c r="E29" i="33"/>
  <c r="F23" i="33"/>
  <c r="G23" i="33"/>
  <c r="H23" i="33"/>
  <c r="I23" i="33"/>
  <c r="J23" i="33"/>
  <c r="K23" i="33"/>
  <c r="L23" i="33"/>
  <c r="M23" i="33"/>
  <c r="D23" i="33"/>
  <c r="E21" i="33"/>
  <c r="F21" i="33"/>
  <c r="G21" i="33"/>
  <c r="H21" i="33"/>
  <c r="I21" i="33"/>
  <c r="J21" i="33"/>
  <c r="K21" i="33"/>
  <c r="L21" i="33"/>
  <c r="M21" i="33"/>
  <c r="D21" i="33"/>
  <c r="N22" i="33"/>
  <c r="O22" i="33" s="1"/>
  <c r="N13" i="33"/>
  <c r="O13" i="33" s="1"/>
  <c r="N14" i="33"/>
  <c r="O14" i="33" s="1"/>
  <c r="N7" i="33"/>
  <c r="O7" i="33" s="1"/>
  <c r="N8" i="33"/>
  <c r="O8" i="33"/>
  <c r="N9" i="33"/>
  <c r="O9" i="33"/>
  <c r="N10" i="33"/>
  <c r="O10" i="33" s="1"/>
  <c r="N11" i="33"/>
  <c r="O11" i="33" s="1"/>
  <c r="N6" i="33"/>
  <c r="O6" i="33"/>
  <c r="D27" i="35"/>
  <c r="F30" i="34"/>
  <c r="D282" i="37"/>
  <c r="K29" i="33"/>
  <c r="J282" i="37"/>
  <c r="D29" i="33"/>
  <c r="N12" i="34"/>
  <c r="O12" i="34" s="1"/>
  <c r="L29" i="33"/>
  <c r="J30" i="34"/>
  <c r="N15" i="34"/>
  <c r="O15" i="34"/>
  <c r="E27" i="35"/>
  <c r="F283" i="39"/>
  <c r="N24" i="41"/>
  <c r="O24" i="41"/>
  <c r="N5" i="43"/>
  <c r="O5" i="43" s="1"/>
  <c r="N20" i="43"/>
  <c r="O20" i="43"/>
  <c r="N12" i="43"/>
  <c r="O12" i="43" s="1"/>
  <c r="N19" i="42"/>
  <c r="O19" i="42" s="1"/>
  <c r="N12" i="42"/>
  <c r="O12" i="42" s="1"/>
  <c r="N22" i="42"/>
  <c r="O22" i="42"/>
  <c r="N24" i="42"/>
  <c r="O24" i="42" s="1"/>
  <c r="N5" i="44"/>
  <c r="O5" i="44"/>
  <c r="N21" i="44"/>
  <c r="O21" i="44" s="1"/>
  <c r="N23" i="44"/>
  <c r="O23" i="44"/>
  <c r="N25" i="44"/>
  <c r="O25" i="44" s="1"/>
  <c r="N12" i="45"/>
  <c r="O12" i="45" s="1"/>
  <c r="O14" i="45"/>
  <c r="N27" i="45"/>
  <c r="O27" i="45" s="1"/>
  <c r="N22" i="45"/>
  <c r="O22" i="45" s="1"/>
  <c r="O22" i="46"/>
  <c r="P22" i="46"/>
  <c r="O24" i="46"/>
  <c r="P24" i="46" s="1"/>
  <c r="O14" i="46"/>
  <c r="P14" i="46" s="1"/>
  <c r="N23" i="40"/>
  <c r="O23" i="40" s="1"/>
  <c r="N12" i="40"/>
  <c r="O12" i="40" s="1"/>
  <c r="N5" i="40"/>
  <c r="O5" i="40"/>
  <c r="N21" i="40"/>
  <c r="O21" i="40" s="1"/>
  <c r="N25" i="40"/>
  <c r="O25" i="40" s="1"/>
  <c r="O31" i="47" l="1"/>
  <c r="P31" i="47" s="1"/>
  <c r="D283" i="39"/>
  <c r="N51" i="39"/>
  <c r="O51" i="39" s="1"/>
  <c r="N24" i="34"/>
  <c r="O24" i="34" s="1"/>
  <c r="N18" i="35"/>
  <c r="O18" i="35" s="1"/>
  <c r="L282" i="37"/>
  <c r="N24" i="45"/>
  <c r="O24" i="45" s="1"/>
  <c r="G29" i="46"/>
  <c r="O12" i="46"/>
  <c r="P12" i="46" s="1"/>
  <c r="N5" i="45"/>
  <c r="O5" i="45" s="1"/>
  <c r="F29" i="45"/>
  <c r="I28" i="36"/>
  <c r="N12" i="36"/>
  <c r="O12" i="36" s="1"/>
  <c r="D28" i="36"/>
  <c r="N24" i="36"/>
  <c r="O24" i="36" s="1"/>
  <c r="N26" i="36"/>
  <c r="O26" i="36" s="1"/>
  <c r="N51" i="37"/>
  <c r="O51" i="37" s="1"/>
  <c r="G24" i="38"/>
  <c r="I29" i="46"/>
  <c r="N21" i="33"/>
  <c r="O21" i="33" s="1"/>
  <c r="N249" i="37"/>
  <c r="O249" i="37" s="1"/>
  <c r="I283" i="39"/>
  <c r="H29" i="45"/>
  <c r="N15" i="36"/>
  <c r="O15" i="36" s="1"/>
  <c r="F282" i="37"/>
  <c r="G282" i="37"/>
  <c r="K283" i="39"/>
  <c r="N21" i="41"/>
  <c r="O21" i="41" s="1"/>
  <c r="I29" i="45"/>
  <c r="J29" i="33"/>
  <c r="L28" i="36"/>
  <c r="E282" i="37"/>
  <c r="N282" i="37" s="1"/>
  <c r="O282" i="37" s="1"/>
  <c r="J26" i="41"/>
  <c r="N26" i="41" s="1"/>
  <c r="O26" i="41" s="1"/>
  <c r="N5" i="42"/>
  <c r="O5" i="42" s="1"/>
  <c r="L27" i="42"/>
  <c r="L28" i="43"/>
  <c r="N25" i="43"/>
  <c r="O25" i="43" s="1"/>
  <c r="L28" i="44"/>
  <c r="N28" i="44" s="1"/>
  <c r="O28" i="44" s="1"/>
  <c r="D30" i="34"/>
  <c r="N30" i="34" s="1"/>
  <c r="O30" i="34" s="1"/>
  <c r="N22" i="34"/>
  <c r="O22" i="34" s="1"/>
  <c r="N23" i="33"/>
  <c r="O23" i="33" s="1"/>
  <c r="F29" i="33"/>
  <c r="N29" i="33" s="1"/>
  <c r="O29" i="33" s="1"/>
  <c r="N15" i="38"/>
  <c r="O15" i="38" s="1"/>
  <c r="H26" i="41"/>
  <c r="N10" i="35"/>
  <c r="O10" i="35" s="1"/>
  <c r="O5" i="46"/>
  <c r="P5" i="46" s="1"/>
  <c r="N5" i="34"/>
  <c r="O5" i="34" s="1"/>
  <c r="I27" i="35"/>
  <c r="N27" i="35" s="1"/>
  <c r="O27" i="35" s="1"/>
  <c r="N13" i="35"/>
  <c r="O13" i="35" s="1"/>
  <c r="N249" i="39"/>
  <c r="O249" i="39" s="1"/>
  <c r="N263" i="39"/>
  <c r="O263" i="39" s="1"/>
  <c r="I29" i="33"/>
  <c r="N22" i="35"/>
  <c r="O22" i="35" s="1"/>
  <c r="N263" i="37"/>
  <c r="O263" i="37" s="1"/>
  <c r="N12" i="38"/>
  <c r="O12" i="38" s="1"/>
  <c r="N18" i="38"/>
  <c r="O18" i="38" s="1"/>
  <c r="N20" i="38"/>
  <c r="O20" i="38" s="1"/>
  <c r="N5" i="39"/>
  <c r="O5" i="39" s="1"/>
  <c r="J29" i="40"/>
  <c r="N29" i="40" s="1"/>
  <c r="O29" i="40" s="1"/>
  <c r="N14" i="41"/>
  <c r="O14" i="41" s="1"/>
  <c r="D27" i="42"/>
  <c r="N27" i="42" s="1"/>
  <c r="O27" i="42" s="1"/>
  <c r="N28" i="43"/>
  <c r="O28" i="43" s="1"/>
  <c r="N14" i="44"/>
  <c r="O14" i="44" s="1"/>
  <c r="F29" i="46"/>
  <c r="O26" i="46"/>
  <c r="P26" i="46" s="1"/>
  <c r="N24" i="38"/>
  <c r="O24" i="38" s="1"/>
  <c r="H29" i="33"/>
  <c r="E28" i="36"/>
  <c r="N5" i="36"/>
  <c r="O5" i="36" s="1"/>
  <c r="N26" i="33"/>
  <c r="O26" i="33" s="1"/>
  <c r="G29" i="33"/>
  <c r="G30" i="34"/>
  <c r="N26" i="34"/>
  <c r="O26" i="34" s="1"/>
  <c r="F28" i="36"/>
  <c r="K282" i="37"/>
  <c r="N5" i="38"/>
  <c r="O5" i="38" s="1"/>
  <c r="N23" i="39"/>
  <c r="O23" i="39" s="1"/>
  <c r="E283" i="39"/>
  <c r="L29" i="40"/>
  <c r="K26" i="41"/>
  <c r="N5" i="35"/>
  <c r="O5" i="35" s="1"/>
  <c r="O29" i="46" l="1"/>
  <c r="P29" i="46" s="1"/>
  <c r="N28" i="36"/>
  <c r="O28" i="36" s="1"/>
  <c r="N283" i="39"/>
  <c r="O283" i="39" s="1"/>
  <c r="N29" i="45"/>
  <c r="O29" i="45" s="1"/>
</calcChain>
</file>

<file path=xl/sharedStrings.xml><?xml version="1.0" encoding="utf-8"?>
<sst xmlns="http://schemas.openxmlformats.org/spreadsheetml/2006/main" count="1172" uniqueCount="344">
  <si>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</si>
  <si>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</si>
  <si>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</si>
  <si>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</si>
  <si>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</si>
  <si>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</si>
  <si>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</si>
  <si>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</si>
  <si>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</si>
  <si>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</si>
  <si>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</si>
  <si>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</si>
  <si>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</si>
  <si>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</si>
  <si>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Permits, Fees, and Special Assessments</t>
  </si>
  <si>
    <t>Franchise Fee - Gas</t>
  </si>
  <si>
    <t>Franchise Fee - Cable Television</t>
  </si>
  <si>
    <t>Intergovernmental Revenue</t>
  </si>
  <si>
    <t>State Grant - Other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</si>
  <si>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</si>
  <si>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</si>
  <si>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</si>
  <si>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</si>
  <si>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</si>
  <si>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</si>
  <si>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</si>
  <si>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</si>
  <si>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</si>
  <si>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</si>
  <si>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Total - All Account Codes</t>
  </si>
  <si>
    <t>Local Fiscal Year Ended September 30, 2009</t>
  </si>
  <si>
    <t>Court-Ordered Judgments and Fines - As Decided by Traffic Court</t>
  </si>
  <si>
    <t>Licenses</t>
  </si>
  <si>
    <t>Other Miscellaneous Revenues - Other</t>
  </si>
  <si>
    <t>Proceeds - Debt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</si>
  <si>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</si>
  <si>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</si>
  <si>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</si>
  <si>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</si>
  <si>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</si>
  <si>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</si>
  <si>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</si>
  <si>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</si>
  <si>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Hampton Revenues Reported by Account Code and Fund Type</t>
  </si>
  <si>
    <t>Local Fiscal Year Ended September 30, 2010</t>
  </si>
  <si>
    <t>Franchise Fee - Electricity</t>
  </si>
  <si>
    <t>Other Permits, Fees, and Special Assessments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</si>
  <si>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</si>
  <si>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</si>
  <si>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</si>
  <si>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</si>
  <si>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</si>
  <si>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</si>
  <si>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</si>
  <si>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</si>
  <si>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</si>
  <si>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Water Supply System</t>
  </si>
  <si>
    <t>Contributions and Donations from Private Sources</t>
  </si>
  <si>
    <t>2011 Municipal Population:</t>
  </si>
  <si>
    <t>Local Fiscal Year Ended September 30, 2012</t>
  </si>
  <si>
    <t>Utility Service Tax - Propane</t>
  </si>
  <si>
    <t>Utility Service Tax - Other</t>
  </si>
  <si>
    <t>Federal Grant - Physical Environment - Water Supply System</t>
  </si>
  <si>
    <t>2012 Municipal Population:</t>
  </si>
  <si>
    <t>Local Fiscal Year Ended September 30, 2013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</si>
  <si>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</si>
  <si>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</si>
  <si>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</si>
  <si>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</si>
  <si>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</si>
  <si>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Utility Service Tax - Water</t>
  </si>
  <si>
    <t>Utility Service Tax - Fuel Oil</t>
  </si>
  <si>
    <t>Communications Services Taxes (Chapter 202, F.S.)</t>
  </si>
  <si>
    <t>Local Business Tax (Chapter 205, F.S.)</t>
  </si>
  <si>
    <t>Other General Taxes</t>
  </si>
  <si>
    <t>Building Permits</t>
  </si>
  <si>
    <t>Franchise Fee - Telecommunications</t>
  </si>
  <si>
    <t>Franchise Fee - Water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</si>
  <si>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</si>
  <si>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</si>
  <si>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</si>
  <si>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</si>
  <si>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</si>
  <si>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</si>
  <si>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</si>
  <si>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</si>
  <si>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</si>
  <si>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</si>
  <si>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</si>
  <si>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</si>
  <si>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</si>
  <si>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</si>
  <si>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</si>
  <si>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</si>
  <si>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</si>
  <si>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</si>
  <si>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</si>
  <si>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</si>
  <si>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</si>
  <si>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</si>
  <si>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</si>
  <si>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</si>
  <si>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</si>
  <si>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</si>
  <si>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</si>
  <si>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</si>
  <si>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</si>
  <si>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</si>
  <si>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</si>
  <si>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</si>
  <si>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</si>
  <si>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</si>
  <si>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</si>
  <si>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</si>
  <si>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</si>
  <si>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</si>
  <si>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</si>
  <si>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</si>
  <si>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</si>
  <si>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</si>
  <si>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</si>
  <si>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</si>
  <si>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</si>
  <si>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</si>
  <si>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</si>
  <si>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</si>
  <si>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</si>
  <si>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</si>
  <si>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</si>
  <si>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</si>
  <si>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</si>
  <si>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</si>
  <si>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</si>
  <si>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</si>
  <si>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</si>
  <si>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</si>
  <si>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</si>
  <si>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</si>
  <si>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</si>
  <si>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</si>
  <si>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</si>
  <si>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</si>
  <si>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</si>
  <si>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</si>
  <si>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</si>
  <si>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</si>
  <si>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</si>
  <si>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</si>
  <si>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</si>
  <si>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</si>
  <si>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</si>
  <si>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</si>
  <si>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</si>
  <si>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</si>
  <si>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</si>
  <si>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</si>
  <si>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</si>
  <si>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</si>
  <si>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</si>
  <si>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</si>
  <si>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</si>
  <si>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</si>
  <si>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</si>
  <si>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</si>
  <si>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</si>
  <si>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</si>
  <si>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</si>
  <si>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</si>
  <si>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</si>
  <si>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</si>
  <si>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</si>
  <si>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</si>
  <si>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</si>
  <si>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</si>
  <si>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</si>
  <si>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</si>
  <si>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</si>
  <si>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</si>
  <si>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</si>
  <si>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</si>
  <si>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</si>
  <si>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</si>
  <si>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</si>
  <si>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</si>
  <si>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</si>
  <si>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</si>
  <si>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</si>
  <si>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</si>
  <si>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</si>
  <si>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</si>
  <si>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</si>
  <si>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</si>
  <si>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</si>
  <si>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</si>
  <si>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</si>
  <si>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</si>
  <si>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</si>
  <si>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</si>
  <si>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</si>
  <si>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</si>
  <si>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</si>
  <si>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</si>
  <si>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</si>
  <si>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</si>
  <si>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</si>
  <si>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</si>
  <si>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</si>
  <si>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</si>
  <si>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</si>
  <si>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</si>
  <si>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</si>
  <si>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</si>
  <si>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</si>
  <si>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</si>
  <si>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</si>
  <si>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</si>
  <si>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</si>
  <si>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</si>
  <si>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</si>
  <si>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</si>
  <si>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</si>
  <si>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</si>
  <si>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</si>
  <si>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</si>
  <si>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</si>
  <si>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</si>
  <si>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</si>
  <si>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</si>
  <si>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</si>
  <si>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</si>
  <si>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</si>
  <si>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</si>
  <si>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</si>
  <si>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</si>
  <si>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</si>
  <si>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</si>
  <si>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</si>
  <si>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</si>
  <si>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</si>
  <si>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</si>
  <si>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</si>
  <si>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</si>
  <si>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</si>
  <si>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</si>
  <si>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</si>
  <si>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</si>
  <si>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</si>
  <si>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</si>
  <si>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</si>
  <si>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</si>
  <si>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</si>
  <si>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</si>
  <si>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</si>
  <si>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</si>
  <si>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</si>
  <si>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</si>
  <si>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</si>
  <si>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</si>
  <si>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</si>
  <si>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</si>
  <si>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</si>
  <si>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</si>
  <si>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</si>
  <si>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</si>
  <si>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</si>
  <si>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</si>
  <si>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</si>
  <si>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</si>
  <si>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</si>
  <si>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</si>
  <si>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</si>
  <si>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</si>
  <si>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</si>
  <si>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</si>
  <si>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</si>
  <si>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</si>
  <si>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</si>
  <si>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</si>
  <si>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</si>
  <si>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</si>
  <si>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</si>
  <si>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</si>
  <si>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</si>
  <si>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</si>
  <si>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</si>
  <si>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</si>
  <si>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</si>
  <si>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</si>
  <si>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</si>
  <si>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</si>
  <si>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</si>
  <si>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</si>
  <si>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</si>
  <si>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</si>
  <si>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</si>
  <si>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Non-Operating - Inter-Fund Group Transfers In</t>
  </si>
  <si>
    <t>Contributions from Enterprise Operations</t>
  </si>
  <si>
    <t>Proceeds - Installment Purchases and Capital Lease Proceeds</t>
  </si>
  <si>
    <t>Proceeds - Proceeds from Refunding Bonds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</si>
  <si>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</si>
  <si>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</si>
  <si>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</si>
  <si>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</si>
  <si>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</si>
  <si>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</si>
  <si>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</si>
  <si>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</si>
  <si>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</si>
  <si>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</si>
  <si>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</si>
  <si>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</si>
  <si>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</si>
  <si>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</si>
  <si>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</si>
  <si>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</si>
  <si>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</si>
  <si>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</si>
  <si>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Clerk of Court Trust Fund Revenue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</si>
  <si>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</si>
  <si>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</si>
  <si>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</si>
  <si>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</si>
  <si>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</si>
  <si>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</si>
  <si>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</si>
  <si>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</si>
  <si>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</si>
  <si>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</si>
  <si>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</si>
  <si>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</si>
  <si>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</si>
  <si>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</si>
  <si>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</si>
  <si>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</si>
  <si>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</si>
  <si>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</si>
  <si>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</si>
  <si>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</si>
  <si>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</si>
  <si>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Intergovernmental Revenues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</si>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</sst>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1"/>
      <c r="M3" s="72"/>
      <c r="N3" s="36"/>
      <c r="O3" s="37"/>
      <c r="P3" s="73" t="s">
        <v>332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333</v>
      </c>
      <c r="N4" s="35" t="s">
        <v>8</v>
      </c>
      <c r="O4" s="35" t="s">
        <v>334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335</v>
      </c>
      <c r="B5" s="26"/>
      <c r="C5" s="26"/>
      <c r="D5" s="27">
        <f>SUM(D6:D11)</f>
        <v>152696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152696</v>
      </c>
      <c r="P5" s="33">
        <f>(O5/P$33)</f>
        <v>318.78079331941547</v>
      </c>
      <c r="Q5" s="6"/>
    </row>
    <row r="6" spans="1:134">
      <c r="A6" s="12"/>
      <c r="B6" s="25">
        <v>311</v>
      </c>
      <c r="C6" s="20" t="s">
        <v>1</v>
      </c>
      <c r="D6" s="46">
        <v>12011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12011</v>
      </c>
      <c r="P6" s="47">
        <f>(O6/P$33)</f>
        <v>25.075156576200417</v>
      </c>
      <c r="Q6" s="9"/>
    </row>
    <row r="7" spans="1:134">
      <c r="A7" s="12"/>
      <c r="B7" s="25">
        <v>312.41000000000003</v>
      </c>
      <c r="C7" s="20" t="s">
        <v>336</v>
      </c>
      <c r="D7" s="46">
        <v>27933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27933</v>
      </c>
      <c r="P7" s="47">
        <f>(O7/P$33)</f>
        <v>58.315240083507305</v>
      </c>
      <c r="Q7" s="9"/>
    </row>
    <row r="8" spans="1:134">
      <c r="A8" s="12"/>
      <c r="B8" s="25">
        <v>312.63</v>
      </c>
      <c r="C8" s="20" t="s">
        <v>337</v>
      </c>
      <c r="D8" s="46">
        <v>78074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78074</v>
      </c>
      <c r="P8" s="47">
        <f>(O8/P$33)</f>
        <v>162.99373695198329</v>
      </c>
      <c r="Q8" s="9"/>
    </row>
    <row r="9" spans="1:134">
      <c r="A9" s="12"/>
      <c r="B9" s="25">
        <v>314.10000000000002</v>
      </c>
      <c r="C9" s="20" t="s">
        <v>11</v>
      </c>
      <c r="D9" s="46">
        <v>30496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30496</v>
      </c>
      <c r="P9" s="47">
        <f>(O9/P$33)</f>
        <v>63.665970772442591</v>
      </c>
      <c r="Q9" s="9"/>
    </row>
    <row r="10" spans="1:134">
      <c r="A10" s="12"/>
      <c r="B10" s="25">
        <v>314.39999999999998</v>
      </c>
      <c r="C10" s="20" t="s">
        <v>13</v>
      </c>
      <c r="D10" s="46">
        <v>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250</v>
      </c>
      <c r="P10" s="47">
        <f>(O10/P$33)</f>
        <v>0.52192066805845516</v>
      </c>
      <c r="Q10" s="9"/>
    </row>
    <row r="11" spans="1:134">
      <c r="A11" s="12"/>
      <c r="B11" s="25">
        <v>315.10000000000002</v>
      </c>
      <c r="C11" s="20" t="s">
        <v>338</v>
      </c>
      <c r="D11" s="46">
        <v>3932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3932</v>
      </c>
      <c r="P11" s="47">
        <f>(O11/P$33)</f>
        <v>8.2087682672233822</v>
      </c>
      <c r="Q11" s="9"/>
    </row>
    <row r="12" spans="1:134" ht="15.75">
      <c r="A12" s="29" t="s">
        <v>14</v>
      </c>
      <c r="B12" s="30"/>
      <c r="C12" s="31"/>
      <c r="D12" s="32">
        <f>SUM(D13:D13)</f>
        <v>23463</v>
      </c>
      <c r="E12" s="32">
        <f>SUM(E13:E13)</f>
        <v>0</v>
      </c>
      <c r="F12" s="32">
        <f>SUM(F13:F13)</f>
        <v>0</v>
      </c>
      <c r="G12" s="32">
        <f>SUM(G13:G13)</f>
        <v>0</v>
      </c>
      <c r="H12" s="32">
        <f>SUM(H13:H13)</f>
        <v>0</v>
      </c>
      <c r="I12" s="32">
        <f>SUM(I13:I13)</f>
        <v>0</v>
      </c>
      <c r="J12" s="32">
        <f>SUM(J13:J13)</f>
        <v>0</v>
      </c>
      <c r="K12" s="32">
        <f>SUM(K13:K13)</f>
        <v>0</v>
      </c>
      <c r="L12" s="32">
        <f>SUM(L13:L13)</f>
        <v>0</v>
      </c>
      <c r="M12" s="32">
        <f>SUM(M13:M13)</f>
        <v>0</v>
      </c>
      <c r="N12" s="32">
        <f>SUM(N13:N13)</f>
        <v>0</v>
      </c>
      <c r="O12" s="44">
        <f>SUM(D12:N12)</f>
        <v>23463</v>
      </c>
      <c r="P12" s="45">
        <f>(O12/P$33)</f>
        <v>48.98329853862213</v>
      </c>
      <c r="Q12" s="10"/>
    </row>
    <row r="13" spans="1:134">
      <c r="A13" s="12"/>
      <c r="B13" s="25">
        <v>323.10000000000002</v>
      </c>
      <c r="C13" s="20" t="s">
        <v>45</v>
      </c>
      <c r="D13" s="46">
        <v>23463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23463</v>
      </c>
      <c r="P13" s="47">
        <f>(O13/P$33)</f>
        <v>48.98329853862213</v>
      </c>
      <c r="Q13" s="9"/>
    </row>
    <row r="14" spans="1:134" ht="15.75">
      <c r="A14" s="29" t="s">
        <v>339</v>
      </c>
      <c r="B14" s="30"/>
      <c r="C14" s="31"/>
      <c r="D14" s="32">
        <f>SUM(D15:D21)</f>
        <v>210539</v>
      </c>
      <c r="E14" s="32">
        <f>SUM(E15:E21)</f>
        <v>0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66072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276611</v>
      </c>
      <c r="P14" s="45">
        <f>(O14/P$33)</f>
        <v>577.4759916492693</v>
      </c>
      <c r="Q14" s="10"/>
    </row>
    <row r="15" spans="1:134">
      <c r="A15" s="12"/>
      <c r="B15" s="25">
        <v>331.1</v>
      </c>
      <c r="C15" s="20" t="s">
        <v>97</v>
      </c>
      <c r="D15" s="46">
        <v>132720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132720</v>
      </c>
      <c r="P15" s="47">
        <f>(O15/P$33)</f>
        <v>277.07724425887267</v>
      </c>
      <c r="Q15" s="9"/>
    </row>
    <row r="16" spans="1:134">
      <c r="A16" s="12"/>
      <c r="B16" s="25">
        <v>334.39</v>
      </c>
      <c r="C16" s="20" t="s">
        <v>126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36000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36000</v>
      </c>
      <c r="P16" s="47">
        <f>(O16/P$33)</f>
        <v>75.156576200417533</v>
      </c>
      <c r="Q16" s="9"/>
    </row>
    <row r="17" spans="1:120">
      <c r="A17" s="12"/>
      <c r="B17" s="25">
        <v>334.5</v>
      </c>
      <c r="C17" s="20" t="s">
        <v>129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30072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30072</v>
      </c>
      <c r="P17" s="47">
        <f>(O17/P$33)</f>
        <v>62.780793319415451</v>
      </c>
      <c r="Q17" s="9"/>
    </row>
    <row r="18" spans="1:120">
      <c r="A18" s="12"/>
      <c r="B18" s="25">
        <v>335.14</v>
      </c>
      <c r="C18" s="20" t="s">
        <v>139</v>
      </c>
      <c r="D18" s="46">
        <v>270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270</v>
      </c>
      <c r="P18" s="47">
        <f>(O18/P$33)</f>
        <v>0.56367432150313157</v>
      </c>
      <c r="Q18" s="9"/>
    </row>
    <row r="19" spans="1:120">
      <c r="A19" s="12"/>
      <c r="B19" s="25">
        <v>335.15</v>
      </c>
      <c r="C19" s="20" t="s">
        <v>140</v>
      </c>
      <c r="D19" s="46">
        <v>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63</v>
      </c>
      <c r="P19" s="47">
        <f>(O19/P$33)</f>
        <v>0.13152400835073069</v>
      </c>
      <c r="Q19" s="9"/>
    </row>
    <row r="20" spans="1:120">
      <c r="A20" s="12"/>
      <c r="B20" s="25">
        <v>335.18</v>
      </c>
      <c r="C20" s="20" t="s">
        <v>340</v>
      </c>
      <c r="D20" s="46">
        <v>38353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38353</v>
      </c>
      <c r="P20" s="47">
        <f>(O20/P$33)</f>
        <v>80.068893528183722</v>
      </c>
      <c r="Q20" s="9"/>
    </row>
    <row r="21" spans="1:120">
      <c r="A21" s="12"/>
      <c r="B21" s="25">
        <v>335.9</v>
      </c>
      <c r="C21" s="20" t="s">
        <v>20</v>
      </c>
      <c r="D21" s="46">
        <v>39133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" si="3">SUM(D21:N21)</f>
        <v>39133</v>
      </c>
      <c r="P21" s="47">
        <f>(O21/P$33)</f>
        <v>81.697286012526092</v>
      </c>
      <c r="Q21" s="9"/>
    </row>
    <row r="22" spans="1:120" ht="15.75">
      <c r="A22" s="29" t="s">
        <v>25</v>
      </c>
      <c r="B22" s="30"/>
      <c r="C22" s="31"/>
      <c r="D22" s="32">
        <f>SUM(D23:D23)</f>
        <v>0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119646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119646</v>
      </c>
      <c r="P22" s="45">
        <f>(O22/P$33)</f>
        <v>249.78288100208769</v>
      </c>
      <c r="Q22" s="10"/>
    </row>
    <row r="23" spans="1:120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119646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4">SUM(D23:N23)</f>
        <v>119646</v>
      </c>
      <c r="P23" s="47">
        <f>(O23/P$33)</f>
        <v>249.78288100208769</v>
      </c>
      <c r="Q23" s="9"/>
    </row>
    <row r="24" spans="1:120" ht="15.75">
      <c r="A24" s="29" t="s">
        <v>26</v>
      </c>
      <c r="B24" s="30"/>
      <c r="C24" s="31"/>
      <c r="D24" s="32">
        <f>SUM(D25:D25)</f>
        <v>1580</v>
      </c>
      <c r="E24" s="32">
        <f>SUM(E25:E25)</f>
        <v>0</v>
      </c>
      <c r="F24" s="32">
        <f>SUM(F25:F25)</f>
        <v>0</v>
      </c>
      <c r="G24" s="32">
        <f>SUM(G25:G25)</f>
        <v>0</v>
      </c>
      <c r="H24" s="32">
        <f>SUM(H25:H25)</f>
        <v>0</v>
      </c>
      <c r="I24" s="32">
        <f>SUM(I25:I25)</f>
        <v>0</v>
      </c>
      <c r="J24" s="32">
        <f>SUM(J25:J25)</f>
        <v>0</v>
      </c>
      <c r="K24" s="32">
        <f>SUM(K25:K25)</f>
        <v>0</v>
      </c>
      <c r="L24" s="32">
        <f>SUM(L25:L25)</f>
        <v>0</v>
      </c>
      <c r="M24" s="32">
        <f>SUM(M25:M25)</f>
        <v>0</v>
      </c>
      <c r="N24" s="32">
        <f>SUM(N25:N25)</f>
        <v>0</v>
      </c>
      <c r="O24" s="32">
        <f>SUM(D24:N24)</f>
        <v>1580</v>
      </c>
      <c r="P24" s="45">
        <f>(O24/P$33)</f>
        <v>3.2985386221294362</v>
      </c>
      <c r="Q24" s="10"/>
    </row>
    <row r="25" spans="1:120">
      <c r="A25" s="13"/>
      <c r="B25" s="39">
        <v>351.1</v>
      </c>
      <c r="C25" s="21" t="s">
        <v>268</v>
      </c>
      <c r="D25" s="46">
        <v>1580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1580</v>
      </c>
      <c r="P25" s="47">
        <f>(O25/P$33)</f>
        <v>3.2985386221294362</v>
      </c>
      <c r="Q25" s="9"/>
    </row>
    <row r="26" spans="1:120" ht="15.75">
      <c r="A26" s="29" t="s">
        <v>2</v>
      </c>
      <c r="B26" s="30"/>
      <c r="C26" s="31"/>
      <c r="D26" s="32">
        <f>SUM(D27:D28)</f>
        <v>1005</v>
      </c>
      <c r="E26" s="32">
        <f>SUM(E27:E28)</f>
        <v>0</v>
      </c>
      <c r="F26" s="32">
        <f>SUM(F27:F28)</f>
        <v>0</v>
      </c>
      <c r="G26" s="32">
        <f>SUM(G27:G28)</f>
        <v>0</v>
      </c>
      <c r="H26" s="32">
        <f>SUM(H27:H28)</f>
        <v>0</v>
      </c>
      <c r="I26" s="32">
        <f>SUM(I27:I28)</f>
        <v>70</v>
      </c>
      <c r="J26" s="32">
        <f>SUM(J27:J28)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2">
        <f>SUM(D26:N26)</f>
        <v>1075</v>
      </c>
      <c r="P26" s="45">
        <f>(O26/P$33)</f>
        <v>2.2442588726513568</v>
      </c>
      <c r="Q26" s="10"/>
    </row>
    <row r="27" spans="1:120">
      <c r="A27" s="12"/>
      <c r="B27" s="25">
        <v>361.1</v>
      </c>
      <c r="C27" s="20" t="s">
        <v>284</v>
      </c>
      <c r="D27" s="46">
        <v>437</v>
      </c>
      <c r="E27" s="46">
        <v>0</v>
      </c>
      <c r="F27" s="46">
        <v>0</v>
      </c>
      <c r="G27" s="46">
        <v>0</v>
      </c>
      <c r="H27" s="46">
        <v>0</v>
      </c>
      <c r="I27" s="46">
        <v>70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507</v>
      </c>
      <c r="P27" s="47">
        <f>(O27/P$33)</f>
        <v>1.0584551148225469</v>
      </c>
      <c r="Q27" s="9"/>
    </row>
    <row r="28" spans="1:120">
      <c r="A28" s="12"/>
      <c r="B28" s="25">
        <v>369.9</v>
      </c>
      <c r="C28" s="20" t="s">
        <v>33</v>
      </c>
      <c r="D28" s="46">
        <v>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0" si="5">SUM(D28:N28)</f>
        <v>568</v>
      </c>
      <c r="P28" s="47">
        <f>(O28/P$33)</f>
        <v>1.1858037578288101</v>
      </c>
      <c r="Q28" s="9"/>
    </row>
    <row r="29" spans="1:120" ht="15.75">
      <c r="A29" s="29" t="s">
        <v>27</v>
      </c>
      <c r="B29" s="30"/>
      <c r="C29" s="31"/>
      <c r="D29" s="32">
        <f>SUM(D30:D30)</f>
        <v>0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181330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 t="shared" si="5"/>
        <v>181330</v>
      </c>
      <c r="P29" s="45">
        <f>(O29/P$33)</f>
        <v>378.55949895615868</v>
      </c>
      <c r="Q29" s="9"/>
    </row>
    <row r="30" spans="1:120" ht="15.75" thickBot="1">
      <c r="A30" s="12"/>
      <c r="B30" s="25">
        <v>381</v>
      </c>
      <c r="C30" s="20" t="s">
        <v>295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181330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181330</v>
      </c>
      <c r="P30" s="47">
        <f>(O30/P$33)</f>
        <v>378.55949895615868</v>
      </c>
      <c r="Q30" s="9"/>
    </row>
    <row r="31" spans="1:120" ht="16.5" thickBot="1">
      <c r="A31" s="14" t="s">
        <v>29</v>
      </c>
      <c r="B31" s="23"/>
      <c r="C31" s="22"/>
      <c r="D31" s="15">
        <f>SUM(D5,D12,D14,D22,D24,D26,D29)</f>
        <v>389283</v>
      </c>
      <c r="E31" s="15">
        <f>SUM(E5,E12,E14,E22,E24,E26,E29)</f>
        <v>0</v>
      </c>
      <c r="F31" s="15">
        <f>SUM(F5,F12,F14,F22,F24,F26,F29)</f>
        <v>0</v>
      </c>
      <c r="G31" s="15">
        <f>SUM(G5,G12,G14,G22,G24,G26,G29)</f>
        <v>0</v>
      </c>
      <c r="H31" s="15">
        <f>SUM(H5,H12,H14,H22,H24,H26,H29)</f>
        <v>0</v>
      </c>
      <c r="I31" s="15">
        <f>SUM(I5,I12,I14,I22,I24,I26,I29)</f>
        <v>367118</v>
      </c>
      <c r="J31" s="15">
        <f>SUM(J5,J12,J14,J22,J24,J26,J29)</f>
        <v>0</v>
      </c>
      <c r="K31" s="15">
        <f>SUM(K5,K12,K14,K22,K24,K26,K29)</f>
        <v>0</v>
      </c>
      <c r="L31" s="15">
        <f>SUM(L5,L12,L14,L22,L24,L26,L29)</f>
        <v>0</v>
      </c>
      <c r="M31" s="15">
        <f>SUM(M5,M12,M14,M22,M24,M26,M29)</f>
        <v>0</v>
      </c>
      <c r="N31" s="15">
        <f>SUM(N5,N12,N14,N22,N24,N26,N29)</f>
        <v>0</v>
      </c>
      <c r="O31" s="15">
        <f>SUM(D31:N31)</f>
        <v>756401</v>
      </c>
      <c r="P31" s="38">
        <f>(O31/P$33)</f>
        <v>1579.1252609603341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51" t="s">
        <v>343</v>
      </c>
      <c r="N33" s="51"/>
      <c r="O33" s="51"/>
      <c r="P33" s="43">
        <v>479</v>
      </c>
    </row>
    <row r="34" spans="1:16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54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(N5/O$284)</f>
        <v>0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65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66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67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68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69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10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70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13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76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15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81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82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83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84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85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86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87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88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92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94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97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8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102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103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107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109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110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113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(N69/O$284)</f>
        <v>0</v>
      </c>
      <c r="P69" s="9"/>
    </row>
    <row r="70" spans="1:16">
      <c r="A70" s="12"/>
      <c r="B70" s="25">
        <v>331.82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116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333</v>
      </c>
      <c r="C74" s="20" t="s">
        <v>118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334.1</v>
      </c>
      <c r="C75" s="20" t="s">
        <v>119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334.2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334.31</v>
      </c>
      <c r="C77" s="20" t="s">
        <v>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334.32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>
      <c r="A80" s="12"/>
      <c r="B80" s="25">
        <v>334.34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334.35</v>
      </c>
      <c r="C81" s="20" t="s">
        <v>124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334.36</v>
      </c>
      <c r="C82" s="20" t="s">
        <v>125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125" si="8">SUM(D82:M82)</f>
        <v>0</v>
      </c>
      <c r="O82" s="47">
        <f t="shared" si="7"/>
        <v>0</v>
      </c>
      <c r="P82" s="9"/>
    </row>
    <row r="83" spans="1:16">
      <c r="A83" s="12"/>
      <c r="B83" s="25">
        <v>334.39</v>
      </c>
      <c r="C83" s="20" t="s">
        <v>126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>
      <c r="A84" s="12"/>
      <c r="B84" s="25">
        <v>334.41</v>
      </c>
      <c r="C84" s="20" t="s">
        <v>127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334.42</v>
      </c>
      <c r="C85" s="20" t="s">
        <v>128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334.49</v>
      </c>
      <c r="C86" s="20" t="s">
        <v>47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334.5</v>
      </c>
      <c r="C87" s="20" t="s">
        <v>129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334.61</v>
      </c>
      <c r="C88" s="20" t="s">
        <v>130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334.62</v>
      </c>
      <c r="C89" s="20" t="s">
        <v>131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334.69</v>
      </c>
      <c r="C90" s="20" t="s">
        <v>132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334.7</v>
      </c>
      <c r="C91" s="20" t="s">
        <v>48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334.81</v>
      </c>
      <c r="C92" s="20" t="s">
        <v>133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334.82</v>
      </c>
      <c r="C93" s="20" t="s">
        <v>134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>
      <c r="A94" s="12"/>
      <c r="B94" s="25">
        <v>334.83</v>
      </c>
      <c r="C94" s="20" t="s">
        <v>135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>
      <c r="A95" s="12"/>
      <c r="B95" s="25">
        <v>334.89</v>
      </c>
      <c r="C95" s="20" t="s">
        <v>136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334.9</v>
      </c>
      <c r="C96" s="20" t="s">
        <v>18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335.12</v>
      </c>
      <c r="C97" s="20" t="s">
        <v>137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335.13</v>
      </c>
      <c r="C98" s="20" t="s">
        <v>138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335.14</v>
      </c>
      <c r="C99" s="20" t="s">
        <v>139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335.15</v>
      </c>
      <c r="C100" s="20" t="s">
        <v>140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335.16</v>
      </c>
      <c r="C101" s="20" t="s">
        <v>141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335.17</v>
      </c>
      <c r="C102" s="20" t="s">
        <v>142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335.18</v>
      </c>
      <c r="C103" s="20" t="s">
        <v>143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335.19</v>
      </c>
      <c r="C104" s="20" t="s">
        <v>144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335.21</v>
      </c>
      <c r="C105" s="20" t="s">
        <v>145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335.22</v>
      </c>
      <c r="C106" s="20" t="s">
        <v>146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335.23</v>
      </c>
      <c r="C107" s="20" t="s">
        <v>147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335.29</v>
      </c>
      <c r="C108" s="20" t="s">
        <v>148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335.31</v>
      </c>
      <c r="C109" s="20" t="s">
        <v>149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>
      <c r="A110" s="12"/>
      <c r="B110" s="25">
        <v>335.32</v>
      </c>
      <c r="C110" s="20" t="s">
        <v>150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335.33</v>
      </c>
      <c r="C111" s="20" t="s">
        <v>151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335.34</v>
      </c>
      <c r="C112" s="20" t="s">
        <v>152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335.35</v>
      </c>
      <c r="C113" s="20" t="s">
        <v>153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335.39</v>
      </c>
      <c r="C114" s="20" t="s">
        <v>154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>
      <c r="A115" s="12"/>
      <c r="B115" s="25">
        <v>335.41</v>
      </c>
      <c r="C115" s="20" t="s">
        <v>155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335.42</v>
      </c>
      <c r="C116" s="20" t="s">
        <v>156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335.49</v>
      </c>
      <c r="C117" s="20" t="s">
        <v>157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335.5</v>
      </c>
      <c r="C118" s="20" t="s">
        <v>158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335.61</v>
      </c>
      <c r="C119" s="20" t="s">
        <v>159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335.62</v>
      </c>
      <c r="C120" s="20" t="s">
        <v>160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335.69</v>
      </c>
      <c r="C121" s="20" t="s">
        <v>161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335.7</v>
      </c>
      <c r="C122" s="20" t="s">
        <v>162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335.8</v>
      </c>
      <c r="C123" s="20" t="s">
        <v>163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335.9</v>
      </c>
      <c r="C124" s="20" t="s">
        <v>20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336</v>
      </c>
      <c r="C125" s="20" t="s">
        <v>164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337.1</v>
      </c>
      <c r="C126" s="20" t="s">
        <v>165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>
      <c r="A127" s="12"/>
      <c r="B127" s="25">
        <v>337.2</v>
      </c>
      <c r="C127" s="20" t="s">
        <v>166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337.3</v>
      </c>
      <c r="C128" s="20" t="s">
        <v>167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337.4</v>
      </c>
      <c r="C129" s="20" t="s">
        <v>168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337.5</v>
      </c>
      <c r="C130" s="20" t="s">
        <v>169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t="shared" ref="N130:N135" si="9">SUM(D130:M130)</f>
        <v>0</v>
      </c>
      <c r="O130" s="47">
        <f t="shared" si="7"/>
        <v>0</v>
      </c>
      <c r="P130" s="9"/>
    </row>
    <row r="131" spans="1:16">
      <c r="A131" s="12"/>
      <c r="B131" s="25">
        <v>337.6</v>
      </c>
      <c r="C131" s="20" t="s">
        <v>170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>
      <c r="A132" s="12"/>
      <c r="B132" s="25">
        <v>337.7</v>
      </c>
      <c r="C132" s="20" t="s">
        <v>171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337.9</v>
      </c>
      <c r="C133" s="20" t="s">
        <v>172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(N133/O$284)</f>
        <v>0</v>
      </c>
      <c r="P133" s="9"/>
    </row>
    <row r="134" spans="1:16">
      <c r="A134" s="12"/>
      <c r="B134" s="25">
        <v>338</v>
      </c>
      <c r="C134" s="20" t="s">
        <v>173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339</v>
      </c>
      <c r="C135" s="20" t="s">
        <v>174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25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>
      <c r="A137" s="12"/>
      <c r="B137" s="25">
        <v>341.1</v>
      </c>
      <c r="C137" s="20" t="s">
        <v>175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>
      <c r="A138" s="12"/>
      <c r="B138" s="25">
        <v>341.15</v>
      </c>
      <c r="C138" s="20" t="s">
        <v>176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t="shared" ref="N138:N230" si="12">SUM(D138:M138)</f>
        <v>0</v>
      </c>
      <c r="O138" s="47">
        <f t="shared" si="10"/>
        <v>0</v>
      </c>
      <c r="P138" s="9"/>
    </row>
    <row r="139" spans="1:16">
      <c r="A139" s="12"/>
      <c r="B139" s="25">
        <v>341.16</v>
      </c>
      <c r="C139" s="20" t="s">
        <v>177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>
      <c r="A140" s="12"/>
      <c r="B140" s="25">
        <v>341.2</v>
      </c>
      <c r="C140" s="20" t="s">
        <v>178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341.3</v>
      </c>
      <c r="C141" s="20" t="s">
        <v>179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341.51</v>
      </c>
      <c r="C142" s="20" t="s">
        <v>180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341.52</v>
      </c>
      <c r="C143" s="20" t="s">
        <v>181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341.53</v>
      </c>
      <c r="C144" s="20" t="s">
        <v>182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341.54</v>
      </c>
      <c r="C145" s="20" t="s">
        <v>183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341.55</v>
      </c>
      <c r="C146" s="20" t="s">
        <v>184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341.56</v>
      </c>
      <c r="C147" s="20" t="s">
        <v>185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341.8</v>
      </c>
      <c r="C148" s="20" t="s">
        <v>186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341.9</v>
      </c>
      <c r="C149" s="20" t="s">
        <v>187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342.1</v>
      </c>
      <c r="C150" s="20" t="s">
        <v>188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342.2</v>
      </c>
      <c r="C151" s="20" t="s">
        <v>189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342.3</v>
      </c>
      <c r="C152" s="20" t="s">
        <v>190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342.4</v>
      </c>
      <c r="C153" s="20" t="s">
        <v>191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342.5</v>
      </c>
      <c r="C154" s="20" t="s">
        <v>192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342.6</v>
      </c>
      <c r="C155" s="20" t="s">
        <v>193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342.9</v>
      </c>
      <c r="C156" s="20" t="s">
        <v>194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343.1</v>
      </c>
      <c r="C157" s="20" t="s">
        <v>195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343.2</v>
      </c>
      <c r="C158" s="20" t="s">
        <v>196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343.3</v>
      </c>
      <c r="C159" s="20" t="s">
        <v>28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343.4</v>
      </c>
      <c r="C160" s="20" t="s">
        <v>197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343.5</v>
      </c>
      <c r="C161" s="20" t="s">
        <v>198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343.6</v>
      </c>
      <c r="C162" s="20" t="s">
        <v>199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343.7</v>
      </c>
      <c r="C163" s="20" t="s">
        <v>200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343.8</v>
      </c>
      <c r="C164" s="20" t="s">
        <v>201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343.9</v>
      </c>
      <c r="C165" s="20" t="s">
        <v>202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344.1</v>
      </c>
      <c r="C166" s="20" t="s">
        <v>203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344.2</v>
      </c>
      <c r="C167" s="20" t="s">
        <v>204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344.3</v>
      </c>
      <c r="C168" s="20" t="s">
        <v>205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344.4</v>
      </c>
      <c r="C169" s="20" t="s">
        <v>206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344.5</v>
      </c>
      <c r="C170" s="20" t="s">
        <v>207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344.6</v>
      </c>
      <c r="C171" s="20" t="s">
        <v>208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344.9</v>
      </c>
      <c r="C172" s="20" t="s">
        <v>209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345.1</v>
      </c>
      <c r="C173" s="20" t="s">
        <v>210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345.9</v>
      </c>
      <c r="C174" s="20" t="s">
        <v>211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346.1</v>
      </c>
      <c r="C175" s="20" t="s">
        <v>212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346.2</v>
      </c>
      <c r="C176" s="20" t="s">
        <v>213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346.3</v>
      </c>
      <c r="C177" s="20" t="s">
        <v>214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346.4</v>
      </c>
      <c r="C178" s="20" t="s">
        <v>215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346.9</v>
      </c>
      <c r="C179" s="20" t="s">
        <v>216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347.1</v>
      </c>
      <c r="C180" s="20" t="s">
        <v>217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347.2</v>
      </c>
      <c r="C181" s="20" t="s">
        <v>218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347.3</v>
      </c>
      <c r="C182" s="20" t="s">
        <v>219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347.4</v>
      </c>
      <c r="C183" s="20" t="s">
        <v>220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347.5</v>
      </c>
      <c r="C184" s="20" t="s">
        <v>221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347.8</v>
      </c>
      <c r="C185" s="20" t="s">
        <v>222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347.9</v>
      </c>
      <c r="C186" s="20" t="s">
        <v>223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348.11</v>
      </c>
      <c r="C187" s="20" t="s">
        <v>224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>
      <c r="A188" s="12"/>
      <c r="B188" s="25">
        <v>348.12</v>
      </c>
      <c r="C188" s="20" t="s">
        <v>225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ref="N188:N215" si="13">SUM(D188:M188)</f>
        <v>0</v>
      </c>
      <c r="O188" s="47">
        <f t="shared" si="10"/>
        <v>0</v>
      </c>
      <c r="P188" s="9"/>
    </row>
    <row r="189" spans="1:16">
      <c r="A189" s="12"/>
      <c r="B189" s="25">
        <v>348.13</v>
      </c>
      <c r="C189" s="20" t="s">
        <v>226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>
      <c r="A190" s="12"/>
      <c r="B190" s="25">
        <v>348.14</v>
      </c>
      <c r="C190" s="20" t="s">
        <v>227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348.21</v>
      </c>
      <c r="C191" s="20" t="s">
        <v>228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348.22</v>
      </c>
      <c r="C192" s="20" t="s">
        <v>229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348.23</v>
      </c>
      <c r="C193" s="20" t="s">
        <v>230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348.24</v>
      </c>
      <c r="C194" s="20" t="s">
        <v>231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348.31</v>
      </c>
      <c r="C195" s="20" t="s">
        <v>232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348.32</v>
      </c>
      <c r="C196" s="20" t="s">
        <v>233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348.33</v>
      </c>
      <c r="C197" s="20" t="s">
        <v>234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(N197/O$284)</f>
        <v>0</v>
      </c>
      <c r="P197" s="9"/>
    </row>
    <row r="198" spans="1:16">
      <c r="A198" s="12"/>
      <c r="B198" s="25">
        <v>348.34</v>
      </c>
      <c r="C198" s="20" t="s">
        <v>235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348.41</v>
      </c>
      <c r="C199" s="20" t="s">
        <v>236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348.42</v>
      </c>
      <c r="C200" s="20" t="s">
        <v>237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348.43</v>
      </c>
      <c r="C201" s="20" t="s">
        <v>238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348.44</v>
      </c>
      <c r="C202" s="20" t="s">
        <v>239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348.48</v>
      </c>
      <c r="C203" s="20" t="s">
        <v>240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348.51</v>
      </c>
      <c r="C204" s="20" t="s">
        <v>241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348.52</v>
      </c>
      <c r="C205" s="20" t="s">
        <v>242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348.53</v>
      </c>
      <c r="C206" s="20" t="s">
        <v>243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348.54</v>
      </c>
      <c r="C207" s="20" t="s">
        <v>244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348.61</v>
      </c>
      <c r="C208" s="20" t="s">
        <v>245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348.62</v>
      </c>
      <c r="C209" s="20" t="s">
        <v>246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348.63</v>
      </c>
      <c r="C210" s="20" t="s">
        <v>247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348.64</v>
      </c>
      <c r="C211" s="20" t="s">
        <v>248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348.71</v>
      </c>
      <c r="C212" s="20" t="s">
        <v>249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348.72</v>
      </c>
      <c r="C213" s="20" t="s">
        <v>250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348.73</v>
      </c>
      <c r="C214" s="20" t="s">
        <v>251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348.74</v>
      </c>
      <c r="C215" s="20" t="s">
        <v>252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348.82</v>
      </c>
      <c r="C216" s="20" t="s">
        <v>253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>
      <c r="A217" s="12"/>
      <c r="B217" s="25">
        <v>348.85</v>
      </c>
      <c r="C217" s="20" t="s">
        <v>254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348.86</v>
      </c>
      <c r="C218" s="20" t="s">
        <v>255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348.87</v>
      </c>
      <c r="C219" s="20" t="s">
        <v>256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348.88</v>
      </c>
      <c r="C220" s="20" t="s">
        <v>257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348.92099999999999</v>
      </c>
      <c r="C221" s="20" t="s">
        <v>258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348.92200000000003</v>
      </c>
      <c r="C222" s="20" t="s">
        <v>259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348.923</v>
      </c>
      <c r="C223" s="20" t="s">
        <v>260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348.92399999999998</v>
      </c>
      <c r="C224" s="20" t="s">
        <v>261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348.93</v>
      </c>
      <c r="C225" s="20" t="s">
        <v>262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348.93099999999998</v>
      </c>
      <c r="C226" s="20" t="s">
        <v>263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348.93200000000002</v>
      </c>
      <c r="C227" s="20" t="s">
        <v>264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348.93299999999999</v>
      </c>
      <c r="C228" s="20" t="s">
        <v>265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348.99</v>
      </c>
      <c r="C229" s="20" t="s">
        <v>266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349</v>
      </c>
      <c r="C230" s="20" t="s">
        <v>267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26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>
      <c r="A232" s="13"/>
      <c r="B232" s="39">
        <v>351.1</v>
      </c>
      <c r="C232" s="21" t="s">
        <v>268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>
      <c r="A233" s="13"/>
      <c r="B233" s="39">
        <v>351.2</v>
      </c>
      <c r="C233" s="21" t="s">
        <v>269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t="shared" ref="N233:N248" si="16">SUM(D233:M233)</f>
        <v>0</v>
      </c>
      <c r="O233" s="47">
        <f t="shared" si="14"/>
        <v>0</v>
      </c>
      <c r="P233" s="9"/>
    </row>
    <row r="234" spans="1:16">
      <c r="A234" s="13"/>
      <c r="B234" s="39">
        <v>351.3</v>
      </c>
      <c r="C234" s="21" t="s">
        <v>270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>
      <c r="A235" s="13"/>
      <c r="B235" s="39">
        <v>351.4</v>
      </c>
      <c r="C235" s="21" t="s">
        <v>271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351.5</v>
      </c>
      <c r="C236" s="21" t="s">
        <v>31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351.6</v>
      </c>
      <c r="C237" s="21" t="s">
        <v>272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351.7</v>
      </c>
      <c r="C238" s="21" t="s">
        <v>273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351.8</v>
      </c>
      <c r="C239" s="21" t="s">
        <v>274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351.9</v>
      </c>
      <c r="C240" s="21" t="s">
        <v>275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352</v>
      </c>
      <c r="C241" s="21" t="s">
        <v>276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353</v>
      </c>
      <c r="C242" s="21" t="s">
        <v>277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354</v>
      </c>
      <c r="C243" s="21" t="s">
        <v>278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355</v>
      </c>
      <c r="C244" s="21" t="s">
        <v>279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356</v>
      </c>
      <c r="C245" s="21" t="s">
        <v>280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358.1</v>
      </c>
      <c r="C246" s="21" t="s">
        <v>281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358.2</v>
      </c>
      <c r="C247" s="21" t="s">
        <v>282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359</v>
      </c>
      <c r="C248" s="21" t="s">
        <v>283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2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>
      <c r="A250" s="12"/>
      <c r="B250" s="25">
        <v>361.1</v>
      </c>
      <c r="C250" s="20" t="s">
        <v>284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>
      <c r="A251" s="12"/>
      <c r="B251" s="25">
        <v>361.2</v>
      </c>
      <c r="C251" s="20" t="s">
        <v>285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t="shared" ref="N251:N262" si="18">SUM(D251:M251)</f>
        <v>0</v>
      </c>
      <c r="O251" s="47">
        <f t="shared" si="14"/>
        <v>0</v>
      </c>
      <c r="P251" s="9"/>
    </row>
    <row r="252" spans="1:16">
      <c r="A252" s="12"/>
      <c r="B252" s="25">
        <v>361.3</v>
      </c>
      <c r="C252" s="20" t="s">
        <v>286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>
      <c r="A253" s="12"/>
      <c r="B253" s="25">
        <v>361.4</v>
      </c>
      <c r="C253" s="20" t="s">
        <v>287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362</v>
      </c>
      <c r="C254" s="20" t="s">
        <v>288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364</v>
      </c>
      <c r="C255" s="20" t="s">
        <v>289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365</v>
      </c>
      <c r="C256" s="20" t="s">
        <v>290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366</v>
      </c>
      <c r="C257" s="20" t="s">
        <v>57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368</v>
      </c>
      <c r="C258" s="20" t="s">
        <v>291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369.3</v>
      </c>
      <c r="C259" s="20" t="s">
        <v>292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369.4</v>
      </c>
      <c r="C260" s="20" t="s">
        <v>293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369.7</v>
      </c>
      <c r="C261" s="20" t="s">
        <v>294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2" si="19">(N261/O$284)</f>
        <v>0</v>
      </c>
      <c r="P261" s="9"/>
    </row>
    <row r="262" spans="1:16">
      <c r="A262" s="12"/>
      <c r="B262" s="25">
        <v>369.9</v>
      </c>
      <c r="C262" s="20" t="s">
        <v>33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27</v>
      </c>
      <c r="B263" s="30"/>
      <c r="C263" s="31"/>
      <c r="D263" s="32">
        <f t="shared" ref="D263:M263" si="20">SUM(D264:D281)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>
      <c r="A264" s="12"/>
      <c r="B264" s="25">
        <v>381</v>
      </c>
      <c r="C264" s="20" t="s">
        <v>295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>
      <c r="A265" s="12"/>
      <c r="B265" s="25">
        <v>382</v>
      </c>
      <c r="C265" s="20" t="s">
        <v>296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383</v>
      </c>
      <c r="C266" s="20" t="s">
        <v>297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t="shared" ref="N266:N281" si="21">SUM(D266:M266)</f>
        <v>0</v>
      </c>
      <c r="O266" s="47">
        <f t="shared" si="19"/>
        <v>0</v>
      </c>
      <c r="P266" s="9"/>
    </row>
    <row r="267" spans="1:16">
      <c r="A267" s="12"/>
      <c r="B267" s="25">
        <v>384</v>
      </c>
      <c r="C267" s="20" t="s">
        <v>34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>
      <c r="A268" s="12"/>
      <c r="B268" s="25">
        <v>385</v>
      </c>
      <c r="C268" s="20" t="s">
        <v>298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388.1</v>
      </c>
      <c r="C269" s="20" t="s">
        <v>52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 t="shared" si="21"/>
        <v>0</v>
      </c>
      <c r="O269" s="47">
        <f t="shared" si="19"/>
        <v>0</v>
      </c>
      <c r="P269" s="9"/>
    </row>
    <row r="270" spans="1:16">
      <c r="A270" s="12"/>
      <c r="B270" s="25">
        <v>388.2</v>
      </c>
      <c r="C270" s="20" t="s">
        <v>299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>
      <c r="A271" s="12"/>
      <c r="B271" s="25">
        <v>389.1</v>
      </c>
      <c r="C271" s="20" t="s">
        <v>300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389.2</v>
      </c>
      <c r="C272" s="20" t="s">
        <v>301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389.3</v>
      </c>
      <c r="C273" s="20" t="s">
        <v>302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389.4</v>
      </c>
      <c r="C274" s="20" t="s">
        <v>303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389.5</v>
      </c>
      <c r="C275" s="20" t="s">
        <v>304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389.6</v>
      </c>
      <c r="C276" s="20" t="s">
        <v>305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389.7</v>
      </c>
      <c r="C277" s="20" t="s">
        <v>306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389.8</v>
      </c>
      <c r="C278" s="20" t="s">
        <v>307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389.9</v>
      </c>
      <c r="C279" s="20" t="s">
        <v>308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48"/>
      <c r="B280" s="49">
        <v>392</v>
      </c>
      <c r="C280" s="50" t="s">
        <v>309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>SUM(D280:M280)</f>
        <v>0</v>
      </c>
      <c r="O280" s="47">
        <f t="shared" si="19"/>
        <v>0</v>
      </c>
      <c r="P280" s="9"/>
    </row>
    <row r="281" spans="1:119" ht="15.75" thickBot="1">
      <c r="A281" s="48"/>
      <c r="B281" s="49">
        <v>393</v>
      </c>
      <c r="C281" s="50" t="s">
        <v>310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 t="shared" si="21"/>
        <v>0</v>
      </c>
      <c r="O281" s="47">
        <f t="shared" si="19"/>
        <v>0</v>
      </c>
      <c r="P281" s="9"/>
    </row>
    <row r="282" spans="1:119" ht="16.5" thickBot="1">
      <c r="A282" s="14" t="s">
        <v>29</v>
      </c>
      <c r="B282" s="23"/>
      <c r="C282" s="22"/>
      <c r="D282" s="15">
        <f t="shared" ref="D282:M282" si="22">SUM(D5,D23,D51,D136,D231,D249,D263)</f>
        <v>0</v>
      </c>
      <c r="E282" s="15">
        <f t="shared" si="22"/>
        <v>0</v>
      </c>
      <c r="F282" s="15">
        <f t="shared" si="22"/>
        <v>0</v>
      </c>
      <c r="G282" s="15">
        <f t="shared" si="22"/>
        <v>0</v>
      </c>
      <c r="H282" s="15">
        <f t="shared" si="22"/>
        <v>0</v>
      </c>
      <c r="I282" s="15">
        <f t="shared" si="22"/>
        <v>0</v>
      </c>
      <c r="J282" s="15">
        <f t="shared" si="22"/>
        <v>0</v>
      </c>
      <c r="K282" s="15">
        <f t="shared" si="22"/>
        <v>0</v>
      </c>
      <c r="L282" s="15">
        <f t="shared" si="22"/>
        <v>0</v>
      </c>
      <c r="M282" s="15">
        <f t="shared" si="22"/>
        <v>0</v>
      </c>
      <c r="N282" s="15">
        <f>SUM(D282:M282)</f>
        <v>0</v>
      </c>
      <c r="O282" s="38">
        <f t="shared" si="19"/>
        <v>0</v>
      </c>
      <c r="P282" s="6"/>
      <c r="Q282" s="2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</row>
    <row r="283" spans="1:119">
      <c r="A283" s="16"/>
      <c r="B283" s="18"/>
      <c r="C283" s="18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9"/>
    </row>
    <row r="284" spans="1:119">
      <c r="A284" s="40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51" t="s">
        <v>311</v>
      </c>
      <c r="M284" s="51"/>
      <c r="N284" s="51"/>
      <c r="O284" s="43">
        <v>492</v>
      </c>
    </row>
    <row r="285" spans="1:119">
      <c r="A285" s="52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4"/>
    </row>
    <row r="286" spans="1:119" ht="15.75" customHeight="1" thickBot="1">
      <c r="A286" s="55" t="s">
        <v>54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7"/>
    </row>
  </sheetData>
  <mergeCells count="10">
    <mergeCell ref="L284:N284"/>
    <mergeCell ref="A285:O285"/>
    <mergeCell ref="A286:O2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73409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73409</v>
      </c>
      <c r="O5" s="33">
        <f t="shared" ref="O5:O28" si="2">(N5/O$30)</f>
        <v>153.89727463312369</v>
      </c>
      <c r="P5" s="6"/>
    </row>
    <row r="6" spans="1:133">
      <c r="A6" s="12"/>
      <c r="B6" s="25">
        <v>311</v>
      </c>
      <c r="C6" s="20" t="s">
        <v>1</v>
      </c>
      <c r="D6" s="46">
        <v>2392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2392</v>
      </c>
      <c r="O6" s="47">
        <f t="shared" si="2"/>
        <v>5.0146750524109018</v>
      </c>
      <c r="P6" s="9"/>
    </row>
    <row r="7" spans="1:133">
      <c r="A7" s="12"/>
      <c r="B7" s="25">
        <v>312.10000000000002</v>
      </c>
      <c r="C7" s="20" t="s">
        <v>9</v>
      </c>
      <c r="D7" s="46">
        <v>16057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16057</v>
      </c>
      <c r="O7" s="47">
        <f t="shared" si="2"/>
        <v>33.662473794549264</v>
      </c>
      <c r="P7" s="9"/>
    </row>
    <row r="8" spans="1:133">
      <c r="A8" s="12"/>
      <c r="B8" s="25">
        <v>312.60000000000002</v>
      </c>
      <c r="C8" s="20" t="s">
        <v>10</v>
      </c>
      <c r="D8" s="46">
        <v>32357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32357</v>
      </c>
      <c r="O8" s="47">
        <f t="shared" si="2"/>
        <v>67.834381551362682</v>
      </c>
      <c r="P8" s="9"/>
    </row>
    <row r="9" spans="1:133">
      <c r="A9" s="12"/>
      <c r="B9" s="25">
        <v>314.10000000000002</v>
      </c>
      <c r="C9" s="20" t="s">
        <v>11</v>
      </c>
      <c r="D9" s="46">
        <v>20150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20150</v>
      </c>
      <c r="O9" s="47">
        <f t="shared" si="2"/>
        <v>42.243186582809223</v>
      </c>
      <c r="P9" s="9"/>
    </row>
    <row r="10" spans="1:133">
      <c r="A10" s="12"/>
      <c r="B10" s="25">
        <v>314.8</v>
      </c>
      <c r="C10" s="20" t="s">
        <v>60</v>
      </c>
      <c r="D10" s="46">
        <v>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643</v>
      </c>
      <c r="O10" s="47">
        <f t="shared" si="2"/>
        <v>1.3480083857442349</v>
      </c>
      <c r="P10" s="9"/>
    </row>
    <row r="11" spans="1:133">
      <c r="A11" s="12"/>
      <c r="B11" s="25">
        <v>314.89999999999998</v>
      </c>
      <c r="C11" s="20" t="s">
        <v>61</v>
      </c>
      <c r="D11" s="46">
        <v>1810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1810</v>
      </c>
      <c r="O11" s="47">
        <f t="shared" si="2"/>
        <v>3.7945492662473796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17292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17292</v>
      </c>
      <c r="O12" s="45">
        <f t="shared" si="2"/>
        <v>36.251572327044023</v>
      </c>
      <c r="P12" s="10"/>
    </row>
    <row r="13" spans="1:133">
      <c r="A13" s="12"/>
      <c r="B13" s="25">
        <v>323.10000000000002</v>
      </c>
      <c r="C13" s="20" t="s">
        <v>45</v>
      </c>
      <c r="D13" s="46">
        <v>15061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15061</v>
      </c>
      <c r="O13" s="47">
        <f t="shared" si="2"/>
        <v>31.574423480083858</v>
      </c>
      <c r="P13" s="9"/>
    </row>
    <row r="14" spans="1:133">
      <c r="A14" s="12"/>
      <c r="B14" s="25">
        <v>323.5</v>
      </c>
      <c r="C14" s="20" t="s">
        <v>16</v>
      </c>
      <c r="D14" s="46">
        <v>2231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2231</v>
      </c>
      <c r="O14" s="47">
        <f t="shared" si="2"/>
        <v>4.6771488469601676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39248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509916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549164</v>
      </c>
      <c r="O15" s="45">
        <f t="shared" si="2"/>
        <v>1151.287211740042</v>
      </c>
      <c r="P15" s="10"/>
    </row>
    <row r="16" spans="1:133">
      <c r="A16" s="12"/>
      <c r="B16" s="25">
        <v>331.31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509916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509916</v>
      </c>
      <c r="O16" s="47">
        <f t="shared" si="2"/>
        <v>1069.0062893081761</v>
      </c>
      <c r="P16" s="9"/>
    </row>
    <row r="17" spans="1:119">
      <c r="A17" s="12"/>
      <c r="B17" s="25">
        <v>335.12</v>
      </c>
      <c r="C17" s="20" t="s">
        <v>49</v>
      </c>
      <c r="D17" s="46">
        <v>19896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19896</v>
      </c>
      <c r="O17" s="47">
        <f t="shared" si="2"/>
        <v>41.710691823899374</v>
      </c>
      <c r="P17" s="9"/>
    </row>
    <row r="18" spans="1:119">
      <c r="A18" s="12"/>
      <c r="B18" s="25">
        <v>335.14</v>
      </c>
      <c r="C18" s="20" t="s">
        <v>50</v>
      </c>
      <c r="D18" s="46">
        <v>248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248</v>
      </c>
      <c r="O18" s="47">
        <f t="shared" si="2"/>
        <v>0.51991614255765195</v>
      </c>
      <c r="P18" s="9"/>
    </row>
    <row r="19" spans="1:119">
      <c r="A19" s="12"/>
      <c r="B19" s="25">
        <v>335.15</v>
      </c>
      <c r="C19" s="20" t="s">
        <v>51</v>
      </c>
      <c r="D19" s="46">
        <v>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</v>
      </c>
      <c r="O19" s="47">
        <f t="shared" si="2"/>
        <v>5.8700209643605873E-2</v>
      </c>
      <c r="P19" s="9"/>
    </row>
    <row r="20" spans="1:119">
      <c r="A20" s="12"/>
      <c r="B20" s="25">
        <v>335.18</v>
      </c>
      <c r="C20" s="20" t="s">
        <v>19</v>
      </c>
      <c r="D20" s="46">
        <v>19061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19061</v>
      </c>
      <c r="O20" s="47">
        <f t="shared" si="2"/>
        <v>39.960167714884697</v>
      </c>
      <c r="P20" s="9"/>
    </row>
    <row r="21" spans="1:119">
      <c r="A21" s="12"/>
      <c r="B21" s="25">
        <v>335.9</v>
      </c>
      <c r="C21" s="20" t="s">
        <v>20</v>
      </c>
      <c r="D21" s="46">
        <v>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</v>
      </c>
      <c r="O21" s="47">
        <f t="shared" si="2"/>
        <v>3.1446540880503145E-2</v>
      </c>
      <c r="P21" s="9"/>
    </row>
    <row r="22" spans="1:119" ht="15.75">
      <c r="A22" s="29" t="s">
        <v>25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53454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53454</v>
      </c>
      <c r="O22" s="45">
        <f t="shared" si="2"/>
        <v>112.062893081761</v>
      </c>
      <c r="P22" s="10"/>
    </row>
    <row r="23" spans="1:119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53454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53454</v>
      </c>
      <c r="O23" s="47">
        <f t="shared" si="2"/>
        <v>112.062893081761</v>
      </c>
      <c r="P23" s="9"/>
    </row>
    <row r="24" spans="1:119" ht="15.75">
      <c r="A24" s="29" t="s">
        <v>26</v>
      </c>
      <c r="B24" s="30"/>
      <c r="C24" s="31"/>
      <c r="D24" s="32">
        <f t="shared" ref="D24:M24" si="6">SUM(D25:D25)</f>
        <v>211382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211382</v>
      </c>
      <c r="O24" s="45">
        <f t="shared" si="2"/>
        <v>443.1488469601677</v>
      </c>
      <c r="P24" s="10"/>
    </row>
    <row r="25" spans="1:119">
      <c r="A25" s="13"/>
      <c r="B25" s="39">
        <v>351.5</v>
      </c>
      <c r="C25" s="21" t="s">
        <v>31</v>
      </c>
      <c r="D25" s="46">
        <v>211382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211382</v>
      </c>
      <c r="O25" s="47">
        <f t="shared" si="2"/>
        <v>443.1488469601677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SUM(D27:D27)</f>
        <v>6636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6255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12891</v>
      </c>
      <c r="O26" s="45">
        <f t="shared" si="2"/>
        <v>27.025157232704402</v>
      </c>
      <c r="P26" s="10"/>
    </row>
    <row r="27" spans="1:119" ht="15.75" thickBot="1">
      <c r="A27" s="12"/>
      <c r="B27" s="25">
        <v>369.9</v>
      </c>
      <c r="C27" s="20" t="s">
        <v>33</v>
      </c>
      <c r="D27" s="46">
        <v>6636</v>
      </c>
      <c r="E27" s="46">
        <v>0</v>
      </c>
      <c r="F27" s="46">
        <v>0</v>
      </c>
      <c r="G27" s="46">
        <v>0</v>
      </c>
      <c r="H27" s="46">
        <v>0</v>
      </c>
      <c r="I27" s="46">
        <v>6255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12891</v>
      </c>
      <c r="O27" s="47">
        <f t="shared" si="2"/>
        <v>27.025157232704402</v>
      </c>
      <c r="P27" s="9"/>
    </row>
    <row r="28" spans="1:119" ht="16.5" thickBot="1">
      <c r="A28" s="14" t="s">
        <v>29</v>
      </c>
      <c r="B28" s="23"/>
      <c r="C28" s="22"/>
      <c r="D28" s="15">
        <f>SUM(D5,D12,D15,D22,D24,D26)</f>
        <v>347967</v>
      </c>
      <c r="E28" s="15">
        <f t="shared" ref="E28:M28" si="8">SUM(E5,E12,E15,E22,E24,E26)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569625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917592</v>
      </c>
      <c r="O28" s="38">
        <f t="shared" si="2"/>
        <v>1923.6729559748428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1" t="s">
        <v>63</v>
      </c>
      <c r="M30" s="51"/>
      <c r="N30" s="51"/>
      <c r="O30" s="43">
        <v>477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84310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84310</v>
      </c>
      <c r="O5" s="33">
        <f t="shared" ref="O5:O27" si="2">(N5/O$29)</f>
        <v>172.0612244897959</v>
      </c>
      <c r="P5" s="6"/>
    </row>
    <row r="6" spans="1:133">
      <c r="A6" s="12"/>
      <c r="B6" s="25">
        <v>311</v>
      </c>
      <c r="C6" s="20" t="s">
        <v>1</v>
      </c>
      <c r="D6" s="46">
        <v>2428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2428</v>
      </c>
      <c r="O6" s="47">
        <f t="shared" si="2"/>
        <v>4.9551020408163264</v>
      </c>
      <c r="P6" s="9"/>
    </row>
    <row r="7" spans="1:133">
      <c r="A7" s="12"/>
      <c r="B7" s="25">
        <v>312.10000000000002</v>
      </c>
      <c r="C7" s="20" t="s">
        <v>9</v>
      </c>
      <c r="D7" s="46">
        <v>17877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17877</v>
      </c>
      <c r="O7" s="47">
        <f t="shared" si="2"/>
        <v>36.483673469387753</v>
      </c>
      <c r="P7" s="9"/>
    </row>
    <row r="8" spans="1:133">
      <c r="A8" s="12"/>
      <c r="B8" s="25">
        <v>312.60000000000002</v>
      </c>
      <c r="C8" s="20" t="s">
        <v>10</v>
      </c>
      <c r="D8" s="46">
        <v>41962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41962</v>
      </c>
      <c r="O8" s="47">
        <f t="shared" si="2"/>
        <v>85.636734693877557</v>
      </c>
      <c r="P8" s="9"/>
    </row>
    <row r="9" spans="1:133">
      <c r="A9" s="12"/>
      <c r="B9" s="25">
        <v>314.10000000000002</v>
      </c>
      <c r="C9" s="20" t="s">
        <v>11</v>
      </c>
      <c r="D9" s="46">
        <v>22043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22043</v>
      </c>
      <c r="O9" s="47">
        <f t="shared" si="2"/>
        <v>44.985714285714288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SUM(D11:D12)</f>
        <v>24306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24306</v>
      </c>
      <c r="O10" s="45">
        <f t="shared" si="2"/>
        <v>49.604081632653063</v>
      </c>
      <c r="P10" s="10"/>
    </row>
    <row r="11" spans="1:133">
      <c r="A11" s="12"/>
      <c r="B11" s="25">
        <v>323.10000000000002</v>
      </c>
      <c r="C11" s="20" t="s">
        <v>45</v>
      </c>
      <c r="D11" s="46">
        <v>22547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22547</v>
      </c>
      <c r="O11" s="47">
        <f t="shared" si="2"/>
        <v>46.014285714285712</v>
      </c>
      <c r="P11" s="9"/>
    </row>
    <row r="12" spans="1:133">
      <c r="A12" s="12"/>
      <c r="B12" s="25">
        <v>329</v>
      </c>
      <c r="C12" s="20" t="s">
        <v>46</v>
      </c>
      <c r="D12" s="46">
        <v>1759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1759</v>
      </c>
      <c r="O12" s="47">
        <f t="shared" si="2"/>
        <v>3.5897959183673471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SUM(D14:D17)</f>
        <v>282812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63333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346145</v>
      </c>
      <c r="O13" s="45">
        <f t="shared" si="2"/>
        <v>706.41836734693879</v>
      </c>
      <c r="P13" s="10"/>
    </row>
    <row r="14" spans="1:133">
      <c r="A14" s="12"/>
      <c r="B14" s="25">
        <v>334.31</v>
      </c>
      <c r="C14" s="20" t="s">
        <v>56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63333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63333</v>
      </c>
      <c r="O14" s="47">
        <f t="shared" si="2"/>
        <v>129.25102040816327</v>
      </c>
      <c r="P14" s="9"/>
    </row>
    <row r="15" spans="1:133">
      <c r="A15" s="12"/>
      <c r="B15" s="25">
        <v>334.7</v>
      </c>
      <c r="C15" s="20" t="s">
        <v>48</v>
      </c>
      <c r="D15" s="46">
        <v>243295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243295</v>
      </c>
      <c r="O15" s="47">
        <f t="shared" si="2"/>
        <v>496.5204081632653</v>
      </c>
      <c r="P15" s="9"/>
    </row>
    <row r="16" spans="1:133">
      <c r="A16" s="12"/>
      <c r="B16" s="25">
        <v>335.12</v>
      </c>
      <c r="C16" s="20" t="s">
        <v>49</v>
      </c>
      <c r="D16" s="46">
        <v>18282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18282</v>
      </c>
      <c r="O16" s="47">
        <f t="shared" si="2"/>
        <v>37.310204081632655</v>
      </c>
      <c r="P16" s="9"/>
    </row>
    <row r="17" spans="1:119">
      <c r="A17" s="12"/>
      <c r="B17" s="25">
        <v>335.18</v>
      </c>
      <c r="C17" s="20" t="s">
        <v>19</v>
      </c>
      <c r="D17" s="46">
        <v>21235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21235</v>
      </c>
      <c r="O17" s="47">
        <f t="shared" si="2"/>
        <v>43.336734693877553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51732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51732</v>
      </c>
      <c r="O18" s="45">
        <f t="shared" si="2"/>
        <v>105.57551020408164</v>
      </c>
      <c r="P18" s="10"/>
    </row>
    <row r="19" spans="1:119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51732</v>
      </c>
      <c r="O19" s="47">
        <f t="shared" si="2"/>
        <v>105.57551020408164</v>
      </c>
      <c r="P19" s="9"/>
    </row>
    <row r="20" spans="1:119" ht="15.75">
      <c r="A20" s="29" t="s">
        <v>26</v>
      </c>
      <c r="B20" s="30"/>
      <c r="C20" s="31"/>
      <c r="D20" s="32">
        <f t="shared" ref="D20:M20" si="6">SUM(D21:D21)</f>
        <v>234746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234746</v>
      </c>
      <c r="O20" s="45">
        <f t="shared" si="2"/>
        <v>479.0734693877551</v>
      </c>
      <c r="P20" s="10"/>
    </row>
    <row r="21" spans="1:119">
      <c r="A21" s="13"/>
      <c r="B21" s="39">
        <v>351.5</v>
      </c>
      <c r="C21" s="21" t="s">
        <v>31</v>
      </c>
      <c r="D21" s="46">
        <v>234746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234746</v>
      </c>
      <c r="O21" s="47">
        <f t="shared" si="2"/>
        <v>479.0734693877551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SUM(D23:D24)</f>
        <v>71675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8217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79892</v>
      </c>
      <c r="O22" s="45">
        <f t="shared" si="2"/>
        <v>163.04489795918369</v>
      </c>
      <c r="P22" s="10"/>
    </row>
    <row r="23" spans="1:119">
      <c r="A23" s="12"/>
      <c r="B23" s="25">
        <v>366</v>
      </c>
      <c r="C23" s="20" t="s">
        <v>57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56000</v>
      </c>
      <c r="O23" s="47">
        <f t="shared" si="2"/>
        <v>114.28571428571429</v>
      </c>
      <c r="P23" s="9"/>
    </row>
    <row r="24" spans="1:119">
      <c r="A24" s="12"/>
      <c r="B24" s="25">
        <v>369.9</v>
      </c>
      <c r="C24" s="20" t="s">
        <v>33</v>
      </c>
      <c r="D24" s="46">
        <v>15675</v>
      </c>
      <c r="E24" s="46">
        <v>0</v>
      </c>
      <c r="F24" s="46">
        <v>0</v>
      </c>
      <c r="G24" s="46">
        <v>0</v>
      </c>
      <c r="H24" s="46">
        <v>0</v>
      </c>
      <c r="I24" s="46">
        <v>8217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23892</v>
      </c>
      <c r="O24" s="47">
        <f t="shared" si="2"/>
        <v>48.759183673469387</v>
      </c>
      <c r="P24" s="9"/>
    </row>
    <row r="25" spans="1:119" ht="15.75">
      <c r="A25" s="29" t="s">
        <v>27</v>
      </c>
      <c r="B25" s="30"/>
      <c r="C25" s="31"/>
      <c r="D25" s="32">
        <f t="shared" ref="D25:M25" si="8">SUM(D26:D26)</f>
        <v>47500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47500</v>
      </c>
      <c r="O25" s="45">
        <f t="shared" si="2"/>
        <v>96.938775510204081</v>
      </c>
      <c r="P25" s="9"/>
    </row>
    <row r="26" spans="1:119" ht="15.75" thickBot="1">
      <c r="A26" s="12"/>
      <c r="B26" s="25">
        <v>384</v>
      </c>
      <c r="C26" s="20" t="s">
        <v>34</v>
      </c>
      <c r="D26" s="46">
        <v>47500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47500</v>
      </c>
      <c r="O26" s="47">
        <f t="shared" si="2"/>
        <v>96.938775510204081</v>
      </c>
      <c r="P26" s="9"/>
    </row>
    <row r="27" spans="1:119" ht="16.5" thickBot="1">
      <c r="A27" s="14" t="s">
        <v>29</v>
      </c>
      <c r="B27" s="23"/>
      <c r="C27" s="22"/>
      <c r="D27" s="15">
        <f t="shared" ref="D27:M27" si="9">SUM(D5,D10,D13,D18,D20,D22,D25)</f>
        <v>745349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123282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868631</v>
      </c>
      <c r="O27" s="38">
        <f t="shared" si="2"/>
        <v>1772.7163265306122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1" t="s">
        <v>58</v>
      </c>
      <c r="M29" s="51"/>
      <c r="N29" s="51"/>
      <c r="O29" s="43">
        <v>490</v>
      </c>
    </row>
    <row r="30" spans="1:119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19" ht="15.75" customHeight="1" thickBot="1">
      <c r="A31" s="55" t="s">
        <v>54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80563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80563</v>
      </c>
      <c r="O5" s="33">
        <f t="shared" ref="O5:O30" si="2">(N5/O$32)</f>
        <v>161.126</v>
      </c>
      <c r="P5" s="6"/>
    </row>
    <row r="6" spans="1:133">
      <c r="A6" s="12"/>
      <c r="B6" s="25">
        <v>311</v>
      </c>
      <c r="C6" s="20" t="s">
        <v>1</v>
      </c>
      <c r="D6" s="46">
        <v>2922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2922</v>
      </c>
      <c r="O6" s="47">
        <f t="shared" si="2"/>
        <v>5.8440000000000003</v>
      </c>
      <c r="P6" s="9"/>
    </row>
    <row r="7" spans="1:133">
      <c r="A7" s="12"/>
      <c r="B7" s="25">
        <v>312.10000000000002</v>
      </c>
      <c r="C7" s="20" t="s">
        <v>9</v>
      </c>
      <c r="D7" s="46">
        <v>19185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19185</v>
      </c>
      <c r="O7" s="47">
        <f t="shared" si="2"/>
        <v>38.369999999999997</v>
      </c>
      <c r="P7" s="9"/>
    </row>
    <row r="8" spans="1:133">
      <c r="A8" s="12"/>
      <c r="B8" s="25">
        <v>312.60000000000002</v>
      </c>
      <c r="C8" s="20" t="s">
        <v>10</v>
      </c>
      <c r="D8" s="46">
        <v>29290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29290</v>
      </c>
      <c r="O8" s="47">
        <f t="shared" si="2"/>
        <v>58.58</v>
      </c>
      <c r="P8" s="9"/>
    </row>
    <row r="9" spans="1:133">
      <c r="A9" s="12"/>
      <c r="B9" s="25">
        <v>314.10000000000002</v>
      </c>
      <c r="C9" s="20" t="s">
        <v>11</v>
      </c>
      <c r="D9" s="46">
        <v>26508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26508</v>
      </c>
      <c r="O9" s="47">
        <f t="shared" si="2"/>
        <v>53.015999999999998</v>
      </c>
      <c r="P9" s="9"/>
    </row>
    <row r="10" spans="1:133">
      <c r="A10" s="12"/>
      <c r="B10" s="25">
        <v>314.2</v>
      </c>
      <c r="C10" s="20" t="s">
        <v>12</v>
      </c>
      <c r="D10" s="46">
        <v>1622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1622</v>
      </c>
      <c r="O10" s="47">
        <f t="shared" si="2"/>
        <v>3.2440000000000002</v>
      </c>
      <c r="P10" s="9"/>
    </row>
    <row r="11" spans="1:133">
      <c r="A11" s="12"/>
      <c r="B11" s="25">
        <v>314.39999999999998</v>
      </c>
      <c r="C11" s="20" t="s">
        <v>13</v>
      </c>
      <c r="D11" s="46">
        <v>1036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1036</v>
      </c>
      <c r="O11" s="47">
        <f t="shared" si="2"/>
        <v>2.0720000000000001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32386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32386</v>
      </c>
      <c r="O12" s="45">
        <f t="shared" si="2"/>
        <v>64.772000000000006</v>
      </c>
      <c r="P12" s="10"/>
    </row>
    <row r="13" spans="1:133">
      <c r="A13" s="12"/>
      <c r="B13" s="25">
        <v>323.10000000000002</v>
      </c>
      <c r="C13" s="20" t="s">
        <v>45</v>
      </c>
      <c r="D13" s="46">
        <v>32326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32326</v>
      </c>
      <c r="O13" s="47">
        <f t="shared" si="2"/>
        <v>64.652000000000001</v>
      </c>
      <c r="P13" s="9"/>
    </row>
    <row r="14" spans="1:133">
      <c r="A14" s="12"/>
      <c r="B14" s="25">
        <v>329</v>
      </c>
      <c r="C14" s="20" t="s">
        <v>46</v>
      </c>
      <c r="D14" s="46">
        <v>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</v>
      </c>
      <c r="O14" s="47">
        <f t="shared" si="2"/>
        <v>0.12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60269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60269</v>
      </c>
      <c r="O15" s="45">
        <f t="shared" si="2"/>
        <v>120.538</v>
      </c>
      <c r="P15" s="10"/>
    </row>
    <row r="16" spans="1:133">
      <c r="A16" s="12"/>
      <c r="B16" s="25">
        <v>334.49</v>
      </c>
      <c r="C16" s="20" t="s">
        <v>47</v>
      </c>
      <c r="D16" s="46">
        <v>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2000</v>
      </c>
      <c r="O16" s="47">
        <f t="shared" si="2"/>
        <v>4</v>
      </c>
      <c r="P16" s="9"/>
    </row>
    <row r="17" spans="1:119">
      <c r="A17" s="12"/>
      <c r="B17" s="25">
        <v>334.7</v>
      </c>
      <c r="C17" s="20" t="s">
        <v>48</v>
      </c>
      <c r="D17" s="46">
        <v>27927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27927</v>
      </c>
      <c r="O17" s="47">
        <f t="shared" si="2"/>
        <v>55.853999999999999</v>
      </c>
      <c r="P17" s="9"/>
    </row>
    <row r="18" spans="1:119">
      <c r="A18" s="12"/>
      <c r="B18" s="25">
        <v>335.12</v>
      </c>
      <c r="C18" s="20" t="s">
        <v>49</v>
      </c>
      <c r="D18" s="46">
        <v>17264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17264</v>
      </c>
      <c r="O18" s="47">
        <f t="shared" si="2"/>
        <v>34.527999999999999</v>
      </c>
      <c r="P18" s="9"/>
    </row>
    <row r="19" spans="1:119">
      <c r="A19" s="12"/>
      <c r="B19" s="25">
        <v>335.14</v>
      </c>
      <c r="C19" s="20" t="s">
        <v>50</v>
      </c>
      <c r="D19" s="46">
        <v>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455</v>
      </c>
      <c r="O19" s="47">
        <f t="shared" si="2"/>
        <v>0.91</v>
      </c>
      <c r="P19" s="9"/>
    </row>
    <row r="20" spans="1:119">
      <c r="A20" s="12"/>
      <c r="B20" s="25">
        <v>335.15</v>
      </c>
      <c r="C20" s="20" t="s">
        <v>51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56</v>
      </c>
      <c r="O20" s="47">
        <f t="shared" si="2"/>
        <v>0.112</v>
      </c>
      <c r="P20" s="9"/>
    </row>
    <row r="21" spans="1:119">
      <c r="A21" s="12"/>
      <c r="B21" s="25">
        <v>335.18</v>
      </c>
      <c r="C21" s="20" t="s">
        <v>19</v>
      </c>
      <c r="D21" s="46">
        <v>12567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12567</v>
      </c>
      <c r="O21" s="47">
        <f t="shared" si="2"/>
        <v>25.134</v>
      </c>
      <c r="P21" s="9"/>
    </row>
    <row r="22" spans="1:119" ht="15.75">
      <c r="A22" s="29" t="s">
        <v>25</v>
      </c>
      <c r="B22" s="30"/>
      <c r="C22" s="31"/>
      <c r="D22" s="32">
        <f t="shared" ref="D22:M22" si="6">SUM(D23:D23)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47621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0" si="7">SUM(D22:M22)</f>
        <v>47621</v>
      </c>
      <c r="O22" s="45">
        <f t="shared" si="2"/>
        <v>95.242000000000004</v>
      </c>
      <c r="P22" s="10"/>
    </row>
    <row r="23" spans="1:119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47621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47621</v>
      </c>
      <c r="O23" s="47">
        <f t="shared" si="2"/>
        <v>95.242000000000004</v>
      </c>
      <c r="P23" s="9"/>
    </row>
    <row r="24" spans="1:119" ht="15.75">
      <c r="A24" s="29" t="s">
        <v>26</v>
      </c>
      <c r="B24" s="30"/>
      <c r="C24" s="31"/>
      <c r="D24" s="32">
        <f t="shared" ref="D24:M24" si="8">SUM(D25:D25)</f>
        <v>170060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170060</v>
      </c>
      <c r="O24" s="45">
        <f t="shared" si="2"/>
        <v>340.12</v>
      </c>
      <c r="P24" s="10"/>
    </row>
    <row r="25" spans="1:119">
      <c r="A25" s="13"/>
      <c r="B25" s="39">
        <v>351.5</v>
      </c>
      <c r="C25" s="21" t="s">
        <v>31</v>
      </c>
      <c r="D25" s="46">
        <v>170060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170060</v>
      </c>
      <c r="O25" s="47">
        <f t="shared" si="2"/>
        <v>340.12</v>
      </c>
      <c r="P25" s="9"/>
    </row>
    <row r="26" spans="1:119" ht="15.75">
      <c r="A26" s="29" t="s">
        <v>2</v>
      </c>
      <c r="B26" s="30"/>
      <c r="C26" s="31"/>
      <c r="D26" s="32">
        <f t="shared" ref="D26:M26" si="9">SUM(D27:D27)</f>
        <v>521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1976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7"/>
        <v>2497</v>
      </c>
      <c r="O26" s="45">
        <f t="shared" si="2"/>
        <v>4.9939999999999998</v>
      </c>
      <c r="P26" s="10"/>
    </row>
    <row r="27" spans="1:119">
      <c r="A27" s="12"/>
      <c r="B27" s="25">
        <v>369.9</v>
      </c>
      <c r="C27" s="20" t="s">
        <v>33</v>
      </c>
      <c r="D27" s="46">
        <v>521</v>
      </c>
      <c r="E27" s="46">
        <v>0</v>
      </c>
      <c r="F27" s="46">
        <v>0</v>
      </c>
      <c r="G27" s="46">
        <v>0</v>
      </c>
      <c r="H27" s="46">
        <v>0</v>
      </c>
      <c r="I27" s="46">
        <v>1976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2497</v>
      </c>
      <c r="O27" s="47">
        <f t="shared" si="2"/>
        <v>4.9939999999999998</v>
      </c>
      <c r="P27" s="9"/>
    </row>
    <row r="28" spans="1:119" ht="15.75">
      <c r="A28" s="29" t="s">
        <v>27</v>
      </c>
      <c r="B28" s="30"/>
      <c r="C28" s="31"/>
      <c r="D28" s="32">
        <f t="shared" ref="D28:M28" si="10">SUM(D29:D29)</f>
        <v>11115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7"/>
        <v>11115</v>
      </c>
      <c r="O28" s="45">
        <f t="shared" si="2"/>
        <v>22.23</v>
      </c>
      <c r="P28" s="9"/>
    </row>
    <row r="29" spans="1:119" ht="15.75" thickBot="1">
      <c r="A29" s="12"/>
      <c r="B29" s="25">
        <v>388.1</v>
      </c>
      <c r="C29" s="20" t="s">
        <v>52</v>
      </c>
      <c r="D29" s="46">
        <v>11115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11115</v>
      </c>
      <c r="O29" s="47">
        <f t="shared" si="2"/>
        <v>22.23</v>
      </c>
      <c r="P29" s="9"/>
    </row>
    <row r="30" spans="1:119" ht="16.5" thickBot="1">
      <c r="A30" s="14" t="s">
        <v>29</v>
      </c>
      <c r="B30" s="23"/>
      <c r="C30" s="22"/>
      <c r="D30" s="15">
        <f t="shared" ref="D30:M30" si="11">SUM(D5,D12,D15,D22,D24,D26,D28)</f>
        <v>354914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49597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7"/>
        <v>404511</v>
      </c>
      <c r="O30" s="38">
        <f t="shared" si="2"/>
        <v>809.02200000000005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53</v>
      </c>
      <c r="M32" s="51"/>
      <c r="N32" s="51"/>
      <c r="O32" s="43">
        <v>500</v>
      </c>
    </row>
    <row r="33" spans="1: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thickBot="1">
      <c r="A34" s="55" t="s">
        <v>54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74220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74220</v>
      </c>
      <c r="O5" s="33">
        <f t="shared" ref="O5:O29" si="2">(N5/O$31)</f>
        <v>141.91204588910134</v>
      </c>
      <c r="P5" s="6"/>
    </row>
    <row r="6" spans="1:133">
      <c r="A6" s="12"/>
      <c r="B6" s="25">
        <v>311</v>
      </c>
      <c r="C6" s="20" t="s">
        <v>1</v>
      </c>
      <c r="D6" s="46">
        <v>2569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2569</v>
      </c>
      <c r="O6" s="47">
        <f t="shared" si="2"/>
        <v>4.9120458891013383</v>
      </c>
      <c r="P6" s="9"/>
    </row>
    <row r="7" spans="1:133">
      <c r="A7" s="12"/>
      <c r="B7" s="25">
        <v>312.10000000000002</v>
      </c>
      <c r="C7" s="20" t="s">
        <v>9</v>
      </c>
      <c r="D7" s="46">
        <v>18005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18005</v>
      </c>
      <c r="O7" s="47">
        <f t="shared" si="2"/>
        <v>34.426386233269596</v>
      </c>
      <c r="P7" s="9"/>
    </row>
    <row r="8" spans="1:133">
      <c r="A8" s="12"/>
      <c r="B8" s="25">
        <v>312.60000000000002</v>
      </c>
      <c r="C8" s="20" t="s">
        <v>10</v>
      </c>
      <c r="D8" s="46">
        <v>31605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31605</v>
      </c>
      <c r="O8" s="47">
        <f t="shared" si="2"/>
        <v>60.430210325047803</v>
      </c>
      <c r="P8" s="9"/>
    </row>
    <row r="9" spans="1:133">
      <c r="A9" s="12"/>
      <c r="B9" s="25">
        <v>314.10000000000002</v>
      </c>
      <c r="C9" s="20" t="s">
        <v>11</v>
      </c>
      <c r="D9" s="46">
        <v>19429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19429</v>
      </c>
      <c r="O9" s="47">
        <f t="shared" si="2"/>
        <v>37.149139579349907</v>
      </c>
      <c r="P9" s="9"/>
    </row>
    <row r="10" spans="1:133">
      <c r="A10" s="12"/>
      <c r="B10" s="25">
        <v>314.2</v>
      </c>
      <c r="C10" s="20" t="s">
        <v>12</v>
      </c>
      <c r="D10" s="46">
        <v>1626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1626</v>
      </c>
      <c r="O10" s="47">
        <f t="shared" si="2"/>
        <v>3.1089866156787762</v>
      </c>
      <c r="P10" s="9"/>
    </row>
    <row r="11" spans="1:133">
      <c r="A11" s="12"/>
      <c r="B11" s="25">
        <v>314.39999999999998</v>
      </c>
      <c r="C11" s="20" t="s">
        <v>13</v>
      </c>
      <c r="D11" s="46">
        <v>986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986</v>
      </c>
      <c r="O11" s="47">
        <f t="shared" si="2"/>
        <v>1.8852772466539196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19505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19505</v>
      </c>
      <c r="O12" s="45">
        <f t="shared" si="2"/>
        <v>37.294455066921607</v>
      </c>
      <c r="P12" s="10"/>
    </row>
    <row r="13" spans="1:133">
      <c r="A13" s="12"/>
      <c r="B13" s="25">
        <v>323.39999999999998</v>
      </c>
      <c r="C13" s="20" t="s">
        <v>15</v>
      </c>
      <c r="D13" s="46">
        <v>19342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19342</v>
      </c>
      <c r="O13" s="47">
        <f t="shared" si="2"/>
        <v>36.98279158699809</v>
      </c>
      <c r="P13" s="9"/>
    </row>
    <row r="14" spans="1:133">
      <c r="A14" s="12"/>
      <c r="B14" s="25">
        <v>323.5</v>
      </c>
      <c r="C14" s="20" t="s">
        <v>16</v>
      </c>
      <c r="D14" s="46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163</v>
      </c>
      <c r="O14" s="47">
        <f t="shared" si="2"/>
        <v>0.31166347992351817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36037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36037</v>
      </c>
      <c r="O15" s="45">
        <f t="shared" si="2"/>
        <v>68.904397705544937</v>
      </c>
      <c r="P15" s="10"/>
    </row>
    <row r="16" spans="1:133">
      <c r="A16" s="12"/>
      <c r="B16" s="25">
        <v>334.9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1.9120458891013383</v>
      </c>
      <c r="P16" s="9"/>
    </row>
    <row r="17" spans="1:119">
      <c r="A17" s="12"/>
      <c r="B17" s="25">
        <v>335.18</v>
      </c>
      <c r="C17" s="20" t="s">
        <v>19</v>
      </c>
      <c r="D17" s="46">
        <v>17530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17530</v>
      </c>
      <c r="O17" s="47">
        <f t="shared" si="2"/>
        <v>33.51816443594646</v>
      </c>
      <c r="P17" s="9"/>
    </row>
    <row r="18" spans="1:119">
      <c r="A18" s="12"/>
      <c r="B18" s="25">
        <v>335.9</v>
      </c>
      <c r="C18" s="20" t="s">
        <v>20</v>
      </c>
      <c r="D18" s="46">
        <v>17507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17507</v>
      </c>
      <c r="O18" s="47">
        <f t="shared" si="2"/>
        <v>33.474187380497135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SUM(D20:D20)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37775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37775</v>
      </c>
      <c r="O19" s="45">
        <f t="shared" si="2"/>
        <v>72.227533460803059</v>
      </c>
      <c r="P19" s="10"/>
    </row>
    <row r="20" spans="1:119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37775</v>
      </c>
      <c r="O20" s="47">
        <f t="shared" si="2"/>
        <v>72.227533460803059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SUM(D22:D22)</f>
        <v>145581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145581</v>
      </c>
      <c r="O21" s="45">
        <f t="shared" si="2"/>
        <v>278.35755258126193</v>
      </c>
      <c r="P21" s="10"/>
    </row>
    <row r="22" spans="1:119">
      <c r="A22" s="13"/>
      <c r="B22" s="39">
        <v>351.5</v>
      </c>
      <c r="C22" s="21" t="s">
        <v>31</v>
      </c>
      <c r="D22" s="46">
        <v>145581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145581</v>
      </c>
      <c r="O22" s="47">
        <f t="shared" si="2"/>
        <v>278.35755258126193</v>
      </c>
      <c r="P22" s="9"/>
    </row>
    <row r="23" spans="1:119" ht="15.75">
      <c r="A23" s="29" t="s">
        <v>2</v>
      </c>
      <c r="B23" s="30"/>
      <c r="C23" s="31"/>
      <c r="D23" s="32">
        <f t="shared" ref="D23:M23" si="7">SUM(D24:D25)</f>
        <v>5601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5601</v>
      </c>
      <c r="O23" s="45">
        <f t="shared" si="2"/>
        <v>10.709369024856597</v>
      </c>
      <c r="P23" s="10"/>
    </row>
    <row r="24" spans="1:119">
      <c r="A24" s="12"/>
      <c r="B24" s="25">
        <v>367</v>
      </c>
      <c r="C24" s="20" t="s">
        <v>32</v>
      </c>
      <c r="D24" s="46">
        <v>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976</v>
      </c>
      <c r="O24" s="47">
        <f t="shared" si="2"/>
        <v>1.8661567877629064</v>
      </c>
      <c r="P24" s="9"/>
    </row>
    <row r="25" spans="1:119">
      <c r="A25" s="12"/>
      <c r="B25" s="25">
        <v>369.9</v>
      </c>
      <c r="C25" s="20" t="s">
        <v>33</v>
      </c>
      <c r="D25" s="46">
        <v>4625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4625</v>
      </c>
      <c r="O25" s="47">
        <f t="shared" si="2"/>
        <v>8.8432122370936899</v>
      </c>
      <c r="P25" s="9"/>
    </row>
    <row r="26" spans="1:119" ht="15.75">
      <c r="A26" s="29" t="s">
        <v>27</v>
      </c>
      <c r="B26" s="30"/>
      <c r="C26" s="31"/>
      <c r="D26" s="32">
        <f t="shared" ref="D26:M26" si="8">SUM(D27:D28)</f>
        <v>52000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978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52978</v>
      </c>
      <c r="O26" s="45">
        <f t="shared" si="2"/>
        <v>101.29636711281071</v>
      </c>
      <c r="P26" s="9"/>
    </row>
    <row r="27" spans="1:119">
      <c r="A27" s="12"/>
      <c r="B27" s="25">
        <v>384</v>
      </c>
      <c r="C27" s="20" t="s">
        <v>34</v>
      </c>
      <c r="D27" s="46">
        <v>52000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52000</v>
      </c>
      <c r="O27" s="47">
        <f t="shared" si="2"/>
        <v>99.426386233269596</v>
      </c>
      <c r="P27" s="9"/>
    </row>
    <row r="28" spans="1:119" ht="15.75" thickBot="1">
      <c r="A28" s="12"/>
      <c r="B28" s="25">
        <v>389.9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978</v>
      </c>
      <c r="O28" s="47">
        <f t="shared" si="2"/>
        <v>1.869980879541109</v>
      </c>
      <c r="P28" s="9"/>
    </row>
    <row r="29" spans="1:119" ht="16.5" thickBot="1">
      <c r="A29" s="14" t="s">
        <v>29</v>
      </c>
      <c r="B29" s="23"/>
      <c r="C29" s="22"/>
      <c r="D29" s="15">
        <f t="shared" ref="D29:M29" si="9">SUM(D5,D12,D15,D19,D21,D23,D26)</f>
        <v>332944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38753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371697</v>
      </c>
      <c r="O29" s="38">
        <f t="shared" si="2"/>
        <v>710.70172084130024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42</v>
      </c>
      <c r="M31" s="51"/>
      <c r="N31" s="51"/>
      <c r="O31" s="43">
        <v>523</v>
      </c>
    </row>
    <row r="32" spans="1:119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81282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81282</v>
      </c>
      <c r="O5" s="33">
        <f t="shared" ref="O5:O24" si="2">(N5/O$26)</f>
        <v>173.67948717948718</v>
      </c>
      <c r="P5" s="6"/>
    </row>
    <row r="6" spans="1:133">
      <c r="A6" s="12"/>
      <c r="B6" s="25">
        <v>311</v>
      </c>
      <c r="C6" s="20" t="s">
        <v>1</v>
      </c>
      <c r="D6" s="46">
        <v>2081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2081</v>
      </c>
      <c r="O6" s="47">
        <f t="shared" si="2"/>
        <v>4.4465811965811968</v>
      </c>
      <c r="P6" s="9"/>
    </row>
    <row r="7" spans="1:133">
      <c r="A7" s="12"/>
      <c r="B7" s="25">
        <v>312.10000000000002</v>
      </c>
      <c r="C7" s="20" t="s">
        <v>9</v>
      </c>
      <c r="D7" s="46">
        <v>20818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20818</v>
      </c>
      <c r="O7" s="47">
        <f t="shared" si="2"/>
        <v>44.482905982905983</v>
      </c>
      <c r="P7" s="9"/>
    </row>
    <row r="8" spans="1:133">
      <c r="A8" s="12"/>
      <c r="B8" s="25">
        <v>312.60000000000002</v>
      </c>
      <c r="C8" s="20" t="s">
        <v>10</v>
      </c>
      <c r="D8" s="46">
        <v>39744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39744</v>
      </c>
      <c r="O8" s="47">
        <f t="shared" si="2"/>
        <v>84.92307692307692</v>
      </c>
      <c r="P8" s="9"/>
    </row>
    <row r="9" spans="1:133">
      <c r="A9" s="12"/>
      <c r="B9" s="25">
        <v>314.10000000000002</v>
      </c>
      <c r="C9" s="20" t="s">
        <v>11</v>
      </c>
      <c r="D9" s="46">
        <v>14479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14479</v>
      </c>
      <c r="O9" s="47">
        <f t="shared" si="2"/>
        <v>30.938034188034187</v>
      </c>
      <c r="P9" s="9"/>
    </row>
    <row r="10" spans="1:133">
      <c r="A10" s="12"/>
      <c r="B10" s="25">
        <v>314.2</v>
      </c>
      <c r="C10" s="20" t="s">
        <v>12</v>
      </c>
      <c r="D10" s="46">
        <v>3285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3285</v>
      </c>
      <c r="O10" s="47">
        <f t="shared" si="2"/>
        <v>7.0192307692307692</v>
      </c>
      <c r="P10" s="9"/>
    </row>
    <row r="11" spans="1:133">
      <c r="A11" s="12"/>
      <c r="B11" s="25">
        <v>314.39999999999998</v>
      </c>
      <c r="C11" s="20" t="s">
        <v>13</v>
      </c>
      <c r="D11" s="46">
        <v>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875</v>
      </c>
      <c r="O11" s="47">
        <f t="shared" si="2"/>
        <v>1.8696581196581197</v>
      </c>
      <c r="P11" s="9"/>
    </row>
    <row r="12" spans="1:133" ht="15.75">
      <c r="A12" s="29" t="s">
        <v>313</v>
      </c>
      <c r="B12" s="30"/>
      <c r="C12" s="31"/>
      <c r="D12" s="32">
        <f t="shared" ref="D12:M12" si="3">SUM(D13:D14)</f>
        <v>13149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13149</v>
      </c>
      <c r="O12" s="45">
        <f t="shared" si="2"/>
        <v>28.096153846153847</v>
      </c>
      <c r="P12" s="10"/>
    </row>
    <row r="13" spans="1:133">
      <c r="A13" s="12"/>
      <c r="B13" s="25">
        <v>323.10000000000002</v>
      </c>
      <c r="C13" s="20" t="s">
        <v>45</v>
      </c>
      <c r="D13" s="46">
        <v>12253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12253</v>
      </c>
      <c r="O13" s="47">
        <f t="shared" si="2"/>
        <v>26.181623931623932</v>
      </c>
      <c r="P13" s="9"/>
    </row>
    <row r="14" spans="1:133">
      <c r="A14" s="12"/>
      <c r="B14" s="25">
        <v>329</v>
      </c>
      <c r="C14" s="20" t="s">
        <v>314</v>
      </c>
      <c r="D14" s="46">
        <v>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896</v>
      </c>
      <c r="O14" s="47">
        <f t="shared" si="2"/>
        <v>1.9145299145299146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SUM(D16:D17)</f>
        <v>45048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45048</v>
      </c>
      <c r="O15" s="45">
        <f t="shared" si="2"/>
        <v>96.256410256410263</v>
      </c>
      <c r="P15" s="10"/>
    </row>
    <row r="16" spans="1:133">
      <c r="A16" s="12"/>
      <c r="B16" s="25">
        <v>335.12</v>
      </c>
      <c r="C16" s="20" t="s">
        <v>49</v>
      </c>
      <c r="D16" s="46">
        <v>21063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21063</v>
      </c>
      <c r="O16" s="47">
        <f t="shared" si="2"/>
        <v>45.006410256410255</v>
      </c>
      <c r="P16" s="9"/>
    </row>
    <row r="17" spans="1:119">
      <c r="A17" s="12"/>
      <c r="B17" s="25">
        <v>335.18</v>
      </c>
      <c r="C17" s="20" t="s">
        <v>19</v>
      </c>
      <c r="D17" s="46">
        <v>23985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23985</v>
      </c>
      <c r="O17" s="47">
        <f t="shared" si="2"/>
        <v>51.25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45257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45257</v>
      </c>
      <c r="O18" s="45">
        <f t="shared" si="2"/>
        <v>96.702991452991455</v>
      </c>
      <c r="P18" s="10"/>
    </row>
    <row r="19" spans="1:119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45257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45257</v>
      </c>
      <c r="O19" s="47">
        <f t="shared" si="2"/>
        <v>96.702991452991455</v>
      </c>
      <c r="P19" s="9"/>
    </row>
    <row r="20" spans="1:119" ht="15.75">
      <c r="A20" s="29" t="s">
        <v>26</v>
      </c>
      <c r="B20" s="30"/>
      <c r="C20" s="31"/>
      <c r="D20" s="32">
        <f t="shared" ref="D20:M20" si="6">SUM(D21:D21)</f>
        <v>146573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146573</v>
      </c>
      <c r="O20" s="45">
        <f t="shared" si="2"/>
        <v>313.19017094017096</v>
      </c>
      <c r="P20" s="10"/>
    </row>
    <row r="21" spans="1:119">
      <c r="A21" s="13"/>
      <c r="B21" s="39">
        <v>351.5</v>
      </c>
      <c r="C21" s="21" t="s">
        <v>31</v>
      </c>
      <c r="D21" s="46">
        <v>146573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146573</v>
      </c>
      <c r="O21" s="47">
        <f t="shared" si="2"/>
        <v>313.19017094017096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SUM(D23:D23)</f>
        <v>1665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4238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5903</v>
      </c>
      <c r="O22" s="45">
        <f t="shared" si="2"/>
        <v>12.613247863247864</v>
      </c>
      <c r="P22" s="10"/>
    </row>
    <row r="23" spans="1:119" ht="15.75" thickBot="1">
      <c r="A23" s="12"/>
      <c r="B23" s="25">
        <v>369.9</v>
      </c>
      <c r="C23" s="20" t="s">
        <v>33</v>
      </c>
      <c r="D23" s="46">
        <v>1665</v>
      </c>
      <c r="E23" s="46">
        <v>0</v>
      </c>
      <c r="F23" s="46">
        <v>0</v>
      </c>
      <c r="G23" s="46">
        <v>0</v>
      </c>
      <c r="H23" s="46">
        <v>0</v>
      </c>
      <c r="I23" s="46">
        <v>4238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5903</v>
      </c>
      <c r="O23" s="47">
        <f t="shared" si="2"/>
        <v>12.613247863247864</v>
      </c>
      <c r="P23" s="9"/>
    </row>
    <row r="24" spans="1:119" ht="16.5" thickBot="1">
      <c r="A24" s="14" t="s">
        <v>29</v>
      </c>
      <c r="B24" s="23"/>
      <c r="C24" s="22"/>
      <c r="D24" s="15">
        <f>SUM(D5,D12,D15,D18,D20,D22)</f>
        <v>287717</v>
      </c>
      <c r="E24" s="15">
        <f t="shared" ref="E24:M24" si="8">SUM(E5,E12,E15,E18,E20,E22)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49495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337212</v>
      </c>
      <c r="O24" s="38">
        <f t="shared" si="2"/>
        <v>720.53846153846155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51" t="s">
        <v>315</v>
      </c>
      <c r="M26" s="51"/>
      <c r="N26" s="51"/>
      <c r="O26" s="43">
        <v>468</v>
      </c>
    </row>
    <row r="27" spans="1:119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19" ht="15.75" customHeight="1" thickBot="1">
      <c r="A28" s="55" t="s">
        <v>54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1"/>
      <c r="M3" s="72"/>
      <c r="N3" s="36"/>
      <c r="O3" s="37"/>
      <c r="P3" s="73" t="s">
        <v>332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333</v>
      </c>
      <c r="N4" s="35" t="s">
        <v>8</v>
      </c>
      <c r="O4" s="35" t="s">
        <v>334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335</v>
      </c>
      <c r="B5" s="26"/>
      <c r="C5" s="26"/>
      <c r="D5" s="27">
        <f t="shared" ref="D5:N5" si="0">SUM(D6:D11)</f>
        <v>138796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9" si="1">SUM(D5:N5)</f>
        <v>138796</v>
      </c>
      <c r="P5" s="33">
        <f t="shared" ref="P5:P29" si="2">(O5/P$31)</f>
        <v>318.33944954128441</v>
      </c>
      <c r="Q5" s="6"/>
    </row>
    <row r="6" spans="1:134">
      <c r="A6" s="12"/>
      <c r="B6" s="25">
        <v>311</v>
      </c>
      <c r="C6" s="20" t="s">
        <v>1</v>
      </c>
      <c r="D6" s="46">
        <v>8950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8950</v>
      </c>
      <c r="P6" s="47">
        <f t="shared" si="2"/>
        <v>20.527522935779817</v>
      </c>
      <c r="Q6" s="9"/>
    </row>
    <row r="7" spans="1:134">
      <c r="A7" s="12"/>
      <c r="B7" s="25">
        <v>312.41000000000003</v>
      </c>
      <c r="C7" s="20" t="s">
        <v>336</v>
      </c>
      <c r="D7" s="46">
        <v>28732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28732</v>
      </c>
      <c r="P7" s="47">
        <f t="shared" si="2"/>
        <v>65.899082568807344</v>
      </c>
      <c r="Q7" s="9"/>
    </row>
    <row r="8" spans="1:134">
      <c r="A8" s="12"/>
      <c r="B8" s="25">
        <v>312.63</v>
      </c>
      <c r="C8" s="20" t="s">
        <v>337</v>
      </c>
      <c r="D8" s="46">
        <v>68273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68273</v>
      </c>
      <c r="P8" s="47">
        <f t="shared" si="2"/>
        <v>156.58944954128441</v>
      </c>
      <c r="Q8" s="9"/>
    </row>
    <row r="9" spans="1:134">
      <c r="A9" s="12"/>
      <c r="B9" s="25">
        <v>314.10000000000002</v>
      </c>
      <c r="C9" s="20" t="s">
        <v>11</v>
      </c>
      <c r="D9" s="46">
        <v>28497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28497</v>
      </c>
      <c r="P9" s="47">
        <f t="shared" si="2"/>
        <v>65.36009174311927</v>
      </c>
      <c r="Q9" s="9"/>
    </row>
    <row r="10" spans="1:134">
      <c r="A10" s="12"/>
      <c r="B10" s="25">
        <v>314.39999999999998</v>
      </c>
      <c r="C10" s="20" t="s">
        <v>13</v>
      </c>
      <c r="D10" s="46">
        <v>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273</v>
      </c>
      <c r="P10" s="47">
        <f t="shared" si="2"/>
        <v>0.62614678899082565</v>
      </c>
      <c r="Q10" s="9"/>
    </row>
    <row r="11" spans="1:134">
      <c r="A11" s="12"/>
      <c r="B11" s="25">
        <v>315.10000000000002</v>
      </c>
      <c r="C11" s="20" t="s">
        <v>338</v>
      </c>
      <c r="D11" s="46">
        <v>4071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4071</v>
      </c>
      <c r="P11" s="47">
        <f t="shared" si="2"/>
        <v>9.3371559633027523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SUM(D13:D13)</f>
        <v>19578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19578</v>
      </c>
      <c r="P12" s="45">
        <f t="shared" si="2"/>
        <v>44.903669724770644</v>
      </c>
      <c r="Q12" s="10"/>
    </row>
    <row r="13" spans="1:134">
      <c r="A13" s="12"/>
      <c r="B13" s="25">
        <v>323.10000000000002</v>
      </c>
      <c r="C13" s="20" t="s">
        <v>45</v>
      </c>
      <c r="D13" s="46">
        <v>19578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19578</v>
      </c>
      <c r="P13" s="47">
        <f t="shared" si="2"/>
        <v>44.903669724770644</v>
      </c>
      <c r="Q13" s="9"/>
    </row>
    <row r="14" spans="1:134" ht="15.75">
      <c r="A14" s="29" t="s">
        <v>339</v>
      </c>
      <c r="B14" s="30"/>
      <c r="C14" s="31"/>
      <c r="D14" s="32">
        <f t="shared" ref="D14:N14" si="4">SUM(D15:D21)</f>
        <v>104203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148772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252975</v>
      </c>
      <c r="P14" s="45">
        <f t="shared" si="2"/>
        <v>580.21788990825689</v>
      </c>
      <c r="Q14" s="10"/>
    </row>
    <row r="15" spans="1:134">
      <c r="A15" s="12"/>
      <c r="B15" s="25">
        <v>331.1</v>
      </c>
      <c r="C15" s="20" t="s">
        <v>97</v>
      </c>
      <c r="D15" s="46">
        <v>36734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36734</v>
      </c>
      <c r="P15" s="47">
        <f t="shared" si="2"/>
        <v>84.252293577981646</v>
      </c>
      <c r="Q15" s="9"/>
    </row>
    <row r="16" spans="1:134">
      <c r="A16" s="12"/>
      <c r="B16" s="25">
        <v>334.49</v>
      </c>
      <c r="C16" s="20" t="s">
        <v>47</v>
      </c>
      <c r="D16" s="46">
        <v>1389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1389</v>
      </c>
      <c r="P16" s="47">
        <f t="shared" si="2"/>
        <v>3.1857798165137616</v>
      </c>
      <c r="Q16" s="9"/>
    </row>
    <row r="17" spans="1:120">
      <c r="A17" s="12"/>
      <c r="B17" s="25">
        <v>334.5</v>
      </c>
      <c r="C17" s="20" t="s">
        <v>129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148772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148772</v>
      </c>
      <c r="P17" s="47">
        <f t="shared" si="2"/>
        <v>341.22018348623851</v>
      </c>
      <c r="Q17" s="9"/>
    </row>
    <row r="18" spans="1:120">
      <c r="A18" s="12"/>
      <c r="B18" s="25">
        <v>335.14</v>
      </c>
      <c r="C18" s="20" t="s">
        <v>139</v>
      </c>
      <c r="D18" s="46">
        <v>247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247</v>
      </c>
      <c r="P18" s="47">
        <f t="shared" si="2"/>
        <v>0.5665137614678899</v>
      </c>
      <c r="Q18" s="9"/>
    </row>
    <row r="19" spans="1:120">
      <c r="A19" s="12"/>
      <c r="B19" s="25">
        <v>335.15</v>
      </c>
      <c r="C19" s="20" t="s">
        <v>140</v>
      </c>
      <c r="D19" s="46">
        <v>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77</v>
      </c>
      <c r="P19" s="47">
        <f t="shared" si="2"/>
        <v>0.17660550458715596</v>
      </c>
      <c r="Q19" s="9"/>
    </row>
    <row r="20" spans="1:120">
      <c r="A20" s="12"/>
      <c r="B20" s="25">
        <v>335.18</v>
      </c>
      <c r="C20" s="20" t="s">
        <v>340</v>
      </c>
      <c r="D20" s="46">
        <v>34691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34691</v>
      </c>
      <c r="P20" s="47">
        <f t="shared" si="2"/>
        <v>79.566513761467888</v>
      </c>
      <c r="Q20" s="9"/>
    </row>
    <row r="21" spans="1:120">
      <c r="A21" s="12"/>
      <c r="B21" s="25">
        <v>335.9</v>
      </c>
      <c r="C21" s="20" t="s">
        <v>20</v>
      </c>
      <c r="D21" s="46">
        <v>31065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31065</v>
      </c>
      <c r="P21" s="47">
        <f t="shared" si="2"/>
        <v>71.25</v>
      </c>
      <c r="Q21" s="9"/>
    </row>
    <row r="22" spans="1:120" ht="15.75">
      <c r="A22" s="29" t="s">
        <v>25</v>
      </c>
      <c r="B22" s="30"/>
      <c r="C22" s="31"/>
      <c r="D22" s="32">
        <f t="shared" ref="D22:N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127221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32">
        <f t="shared" si="1"/>
        <v>127221</v>
      </c>
      <c r="P22" s="45">
        <f t="shared" si="2"/>
        <v>291.79128440366975</v>
      </c>
      <c r="Q22" s="10"/>
    </row>
    <row r="23" spans="1:120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127221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127221</v>
      </c>
      <c r="P23" s="47">
        <f t="shared" si="2"/>
        <v>291.79128440366975</v>
      </c>
      <c r="Q23" s="9"/>
    </row>
    <row r="24" spans="1:120" ht="15.75">
      <c r="A24" s="29" t="s">
        <v>26</v>
      </c>
      <c r="B24" s="30"/>
      <c r="C24" s="31"/>
      <c r="D24" s="32">
        <f t="shared" ref="D24:N24" si="6">SUM(D25:D25)</f>
        <v>963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1"/>
        <v>963</v>
      </c>
      <c r="P24" s="45">
        <f t="shared" si="2"/>
        <v>2.2087155963302751</v>
      </c>
      <c r="Q24" s="10"/>
    </row>
    <row r="25" spans="1:120">
      <c r="A25" s="13"/>
      <c r="B25" s="39">
        <v>351.1</v>
      </c>
      <c r="C25" s="21" t="s">
        <v>268</v>
      </c>
      <c r="D25" s="46">
        <v>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963</v>
      </c>
      <c r="P25" s="47">
        <f t="shared" si="2"/>
        <v>2.2087155963302751</v>
      </c>
      <c r="Q25" s="9"/>
    </row>
    <row r="26" spans="1:120" ht="15.75">
      <c r="A26" s="29" t="s">
        <v>2</v>
      </c>
      <c r="B26" s="30"/>
      <c r="C26" s="31"/>
      <c r="D26" s="32">
        <f t="shared" ref="D26:N26" si="7">SUM(D27:D28)</f>
        <v>1376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129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1"/>
        <v>1505</v>
      </c>
      <c r="P26" s="45">
        <f t="shared" si="2"/>
        <v>3.4518348623853212</v>
      </c>
      <c r="Q26" s="10"/>
    </row>
    <row r="27" spans="1:120">
      <c r="A27" s="12"/>
      <c r="B27" s="25">
        <v>361.1</v>
      </c>
      <c r="C27" s="20" t="s">
        <v>284</v>
      </c>
      <c r="D27" s="46">
        <v>126</v>
      </c>
      <c r="E27" s="46">
        <v>0</v>
      </c>
      <c r="F27" s="46">
        <v>0</v>
      </c>
      <c r="G27" s="46">
        <v>0</v>
      </c>
      <c r="H27" s="46">
        <v>0</v>
      </c>
      <c r="I27" s="46">
        <v>69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195</v>
      </c>
      <c r="P27" s="47">
        <f t="shared" si="2"/>
        <v>0.44724770642201833</v>
      </c>
      <c r="Q27" s="9"/>
    </row>
    <row r="28" spans="1:120" ht="15.75" thickBot="1">
      <c r="A28" s="12"/>
      <c r="B28" s="25">
        <v>369.9</v>
      </c>
      <c r="C28" s="20" t="s">
        <v>33</v>
      </c>
      <c r="D28" s="46">
        <v>1250</v>
      </c>
      <c r="E28" s="46">
        <v>0</v>
      </c>
      <c r="F28" s="46">
        <v>0</v>
      </c>
      <c r="G28" s="46">
        <v>0</v>
      </c>
      <c r="H28" s="46">
        <v>0</v>
      </c>
      <c r="I28" s="46">
        <v>60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1310</v>
      </c>
      <c r="P28" s="47">
        <f t="shared" si="2"/>
        <v>3.0045871559633026</v>
      </c>
      <c r="Q28" s="9"/>
    </row>
    <row r="29" spans="1:120" ht="16.5" thickBot="1">
      <c r="A29" s="14" t="s">
        <v>29</v>
      </c>
      <c r="B29" s="23"/>
      <c r="C29" s="22"/>
      <c r="D29" s="15">
        <f>SUM(D5,D12,D14,D22,D24,D26)</f>
        <v>264916</v>
      </c>
      <c r="E29" s="15">
        <f t="shared" ref="E29:N29" si="8">SUM(E5,E12,E14,E22,E24,E26)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276122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1"/>
        <v>541038</v>
      </c>
      <c r="P29" s="38">
        <f t="shared" si="2"/>
        <v>1240.9128440366972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51" t="s">
        <v>341</v>
      </c>
      <c r="N31" s="51"/>
      <c r="O31" s="51"/>
      <c r="P31" s="43">
        <v>436</v>
      </c>
    </row>
    <row r="32" spans="1:120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ht="15.75" customHeight="1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122584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122584</v>
      </c>
      <c r="O5" s="33">
        <f t="shared" ref="O5:O29" si="2">(N5/O$31)</f>
        <v>245.65931863727454</v>
      </c>
      <c r="P5" s="6"/>
    </row>
    <row r="6" spans="1:133">
      <c r="A6" s="12"/>
      <c r="B6" s="25">
        <v>311</v>
      </c>
      <c r="C6" s="20" t="s">
        <v>1</v>
      </c>
      <c r="D6" s="46">
        <v>6336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6336</v>
      </c>
      <c r="O6" s="47">
        <f t="shared" si="2"/>
        <v>12.697394789579159</v>
      </c>
      <c r="P6" s="9"/>
    </row>
    <row r="7" spans="1:133">
      <c r="A7" s="12"/>
      <c r="B7" s="25">
        <v>312.41000000000003</v>
      </c>
      <c r="C7" s="20" t="s">
        <v>66</v>
      </c>
      <c r="D7" s="46">
        <v>27756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27756</v>
      </c>
      <c r="O7" s="47">
        <f t="shared" si="2"/>
        <v>55.62324649298597</v>
      </c>
      <c r="P7" s="9"/>
    </row>
    <row r="8" spans="1:133">
      <c r="A8" s="12"/>
      <c r="B8" s="25">
        <v>312.60000000000002</v>
      </c>
      <c r="C8" s="20" t="s">
        <v>10</v>
      </c>
      <c r="D8" s="46">
        <v>56401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56401</v>
      </c>
      <c r="O8" s="47">
        <f t="shared" si="2"/>
        <v>113.02805611222445</v>
      </c>
      <c r="P8" s="9"/>
    </row>
    <row r="9" spans="1:133">
      <c r="A9" s="12"/>
      <c r="B9" s="25">
        <v>314.10000000000002</v>
      </c>
      <c r="C9" s="20" t="s">
        <v>11</v>
      </c>
      <c r="D9" s="46">
        <v>27797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27797</v>
      </c>
      <c r="O9" s="47">
        <f t="shared" si="2"/>
        <v>55.705410821643284</v>
      </c>
      <c r="P9" s="9"/>
    </row>
    <row r="10" spans="1:133">
      <c r="A10" s="12"/>
      <c r="B10" s="25">
        <v>314.39999999999998</v>
      </c>
      <c r="C10" s="20" t="s">
        <v>13</v>
      </c>
      <c r="D10" s="46">
        <v>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313</v>
      </c>
      <c r="O10" s="47">
        <f t="shared" si="2"/>
        <v>0.62725450901803603</v>
      </c>
      <c r="P10" s="9"/>
    </row>
    <row r="11" spans="1:133">
      <c r="A11" s="12"/>
      <c r="B11" s="25">
        <v>315</v>
      </c>
      <c r="C11" s="20" t="s">
        <v>72</v>
      </c>
      <c r="D11" s="46">
        <v>3981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3981</v>
      </c>
      <c r="O11" s="47">
        <f t="shared" si="2"/>
        <v>7.9779559118236474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19132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19132</v>
      </c>
      <c r="O12" s="45">
        <f t="shared" si="2"/>
        <v>38.340681362725448</v>
      </c>
      <c r="P12" s="10"/>
    </row>
    <row r="13" spans="1:133">
      <c r="A13" s="12"/>
      <c r="B13" s="25">
        <v>323.10000000000002</v>
      </c>
      <c r="C13" s="20" t="s">
        <v>45</v>
      </c>
      <c r="D13" s="46">
        <v>19132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19132</v>
      </c>
      <c r="O13" s="47">
        <f t="shared" si="2"/>
        <v>38.340681362725448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1186423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8247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1194670</v>
      </c>
      <c r="O14" s="45">
        <f t="shared" si="2"/>
        <v>2394.1282565130259</v>
      </c>
      <c r="P14" s="10"/>
    </row>
    <row r="15" spans="1:133">
      <c r="A15" s="12"/>
      <c r="B15" s="25">
        <v>331.1</v>
      </c>
      <c r="C15" s="20" t="s">
        <v>97</v>
      </c>
      <c r="D15" s="46">
        <v>498399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498399</v>
      </c>
      <c r="O15" s="47">
        <f t="shared" si="2"/>
        <v>998.79559118236477</v>
      </c>
      <c r="P15" s="9"/>
    </row>
    <row r="16" spans="1:133">
      <c r="A16" s="12"/>
      <c r="B16" s="25">
        <v>334.49</v>
      </c>
      <c r="C16" s="20" t="s">
        <v>47</v>
      </c>
      <c r="D16" s="46">
        <v>635334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635334</v>
      </c>
      <c r="O16" s="47">
        <f t="shared" si="2"/>
        <v>1273.2144288577153</v>
      </c>
      <c r="P16" s="9"/>
    </row>
    <row r="17" spans="1:119">
      <c r="A17" s="12"/>
      <c r="B17" s="25">
        <v>334.5</v>
      </c>
      <c r="C17" s="20" t="s">
        <v>129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8247</v>
      </c>
      <c r="O17" s="47">
        <f t="shared" si="2"/>
        <v>16.527054108216433</v>
      </c>
      <c r="P17" s="9"/>
    </row>
    <row r="18" spans="1:119">
      <c r="A18" s="12"/>
      <c r="B18" s="25">
        <v>335.12</v>
      </c>
      <c r="C18" s="20" t="s">
        <v>137</v>
      </c>
      <c r="D18" s="46">
        <v>24115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24115</v>
      </c>
      <c r="O18" s="47">
        <f t="shared" si="2"/>
        <v>48.326653306613224</v>
      </c>
      <c r="P18" s="9"/>
    </row>
    <row r="19" spans="1:119">
      <c r="A19" s="12"/>
      <c r="B19" s="25">
        <v>335.14</v>
      </c>
      <c r="C19" s="20" t="s">
        <v>139</v>
      </c>
      <c r="D19" s="46">
        <v>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216</v>
      </c>
      <c r="O19" s="47">
        <f t="shared" si="2"/>
        <v>0.43286573146292584</v>
      </c>
      <c r="P19" s="9"/>
    </row>
    <row r="20" spans="1:119">
      <c r="A20" s="12"/>
      <c r="B20" s="25">
        <v>335.15</v>
      </c>
      <c r="C20" s="20" t="s">
        <v>140</v>
      </c>
      <c r="D20" s="46">
        <v>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63</v>
      </c>
      <c r="O20" s="47">
        <f t="shared" si="2"/>
        <v>0.12625250501002003</v>
      </c>
      <c r="P20" s="9"/>
    </row>
    <row r="21" spans="1:119">
      <c r="A21" s="12"/>
      <c r="B21" s="25">
        <v>335.18</v>
      </c>
      <c r="C21" s="20" t="s">
        <v>143</v>
      </c>
      <c r="D21" s="46">
        <v>28296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28296</v>
      </c>
      <c r="O21" s="47">
        <f t="shared" si="2"/>
        <v>56.705410821643284</v>
      </c>
      <c r="P21" s="9"/>
    </row>
    <row r="22" spans="1:119" ht="15.75">
      <c r="A22" s="29" t="s">
        <v>25</v>
      </c>
      <c r="B22" s="30"/>
      <c r="C22" s="31"/>
      <c r="D22" s="32">
        <f t="shared" ref="D22:M22" si="6">SUM(D23:D23)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114061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29" si="7">SUM(D22:M22)</f>
        <v>114061</v>
      </c>
      <c r="O22" s="45">
        <f t="shared" si="2"/>
        <v>228.57915831663325</v>
      </c>
      <c r="P22" s="10"/>
    </row>
    <row r="23" spans="1:119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114061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114061</v>
      </c>
      <c r="O23" s="47">
        <f t="shared" si="2"/>
        <v>228.57915831663325</v>
      </c>
      <c r="P23" s="9"/>
    </row>
    <row r="24" spans="1:119" ht="15.75">
      <c r="A24" s="29" t="s">
        <v>26</v>
      </c>
      <c r="B24" s="30"/>
      <c r="C24" s="31"/>
      <c r="D24" s="32">
        <f t="shared" ref="D24:M24" si="8">SUM(D25:D26)</f>
        <v>1372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3433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4805</v>
      </c>
      <c r="O24" s="45">
        <f t="shared" si="2"/>
        <v>9.629258517034069</v>
      </c>
      <c r="P24" s="10"/>
    </row>
    <row r="25" spans="1:119">
      <c r="A25" s="13"/>
      <c r="B25" s="39">
        <v>351.1</v>
      </c>
      <c r="C25" s="21" t="s">
        <v>268</v>
      </c>
      <c r="D25" s="46">
        <v>852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852</v>
      </c>
      <c r="O25" s="47">
        <f t="shared" si="2"/>
        <v>1.7074148296593186</v>
      </c>
      <c r="P25" s="9"/>
    </row>
    <row r="26" spans="1:119">
      <c r="A26" s="13"/>
      <c r="B26" s="39">
        <v>355</v>
      </c>
      <c r="C26" s="21" t="s">
        <v>279</v>
      </c>
      <c r="D26" s="46">
        <v>520</v>
      </c>
      <c r="E26" s="46">
        <v>0</v>
      </c>
      <c r="F26" s="46">
        <v>0</v>
      </c>
      <c r="G26" s="46">
        <v>0</v>
      </c>
      <c r="H26" s="46">
        <v>0</v>
      </c>
      <c r="I26" s="46">
        <v>3433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3953</v>
      </c>
      <c r="O26" s="47">
        <f t="shared" si="2"/>
        <v>7.9218436873747491</v>
      </c>
      <c r="P26" s="9"/>
    </row>
    <row r="27" spans="1:119" ht="15.75">
      <c r="A27" s="29" t="s">
        <v>2</v>
      </c>
      <c r="B27" s="30"/>
      <c r="C27" s="31"/>
      <c r="D27" s="32">
        <f t="shared" ref="D27:M27" si="9">SUM(D28:D28)</f>
        <v>787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621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1408</v>
      </c>
      <c r="O27" s="45">
        <f t="shared" si="2"/>
        <v>2.8216432865731464</v>
      </c>
      <c r="P27" s="10"/>
    </row>
    <row r="28" spans="1:119" ht="15.75" thickBot="1">
      <c r="A28" s="12"/>
      <c r="B28" s="25">
        <v>361.1</v>
      </c>
      <c r="C28" s="20" t="s">
        <v>284</v>
      </c>
      <c r="D28" s="46">
        <v>787</v>
      </c>
      <c r="E28" s="46">
        <v>0</v>
      </c>
      <c r="F28" s="46">
        <v>0</v>
      </c>
      <c r="G28" s="46">
        <v>0</v>
      </c>
      <c r="H28" s="46">
        <v>0</v>
      </c>
      <c r="I28" s="46">
        <v>621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1408</v>
      </c>
      <c r="O28" s="47">
        <f t="shared" si="2"/>
        <v>2.8216432865731464</v>
      </c>
      <c r="P28" s="9"/>
    </row>
    <row r="29" spans="1:119" ht="16.5" thickBot="1">
      <c r="A29" s="14" t="s">
        <v>29</v>
      </c>
      <c r="B29" s="23"/>
      <c r="C29" s="22"/>
      <c r="D29" s="15">
        <f>SUM(D5,D12,D14,D22,D24,D27)</f>
        <v>1330298</v>
      </c>
      <c r="E29" s="15">
        <f t="shared" ref="E29:M29" si="10">SUM(E5,E12,E14,E22,E24,E27)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126362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7"/>
        <v>1456660</v>
      </c>
      <c r="O29" s="38">
        <f t="shared" si="2"/>
        <v>2919.1583166332666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330</v>
      </c>
      <c r="M31" s="51"/>
      <c r="N31" s="51"/>
      <c r="O31" s="43">
        <v>499</v>
      </c>
    </row>
    <row r="32" spans="1:119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113988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113988</v>
      </c>
      <c r="O5" s="33">
        <f t="shared" ref="O5:O28" si="2">(N5/O$30)</f>
        <v>234.06160164271049</v>
      </c>
      <c r="P5" s="6"/>
    </row>
    <row r="6" spans="1:133">
      <c r="A6" s="12"/>
      <c r="B6" s="25">
        <v>311</v>
      </c>
      <c r="C6" s="20" t="s">
        <v>1</v>
      </c>
      <c r="D6" s="46">
        <v>4109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4109</v>
      </c>
      <c r="O6" s="47">
        <f t="shared" si="2"/>
        <v>8.4373716632443525</v>
      </c>
      <c r="P6" s="9"/>
    </row>
    <row r="7" spans="1:133">
      <c r="A7" s="12"/>
      <c r="B7" s="25">
        <v>312.41000000000003</v>
      </c>
      <c r="C7" s="20" t="s">
        <v>66</v>
      </c>
      <c r="D7" s="46">
        <v>27559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27559</v>
      </c>
      <c r="O7" s="47">
        <f t="shared" si="2"/>
        <v>56.589322381930188</v>
      </c>
      <c r="P7" s="9"/>
    </row>
    <row r="8" spans="1:133">
      <c r="A8" s="12"/>
      <c r="B8" s="25">
        <v>312.60000000000002</v>
      </c>
      <c r="C8" s="20" t="s">
        <v>10</v>
      </c>
      <c r="D8" s="46">
        <v>51118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51118</v>
      </c>
      <c r="O8" s="47">
        <f t="shared" si="2"/>
        <v>104.96509240246407</v>
      </c>
      <c r="P8" s="9"/>
    </row>
    <row r="9" spans="1:133">
      <c r="A9" s="12"/>
      <c r="B9" s="25">
        <v>314.10000000000002</v>
      </c>
      <c r="C9" s="20" t="s">
        <v>11</v>
      </c>
      <c r="D9" s="46">
        <v>27687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27687</v>
      </c>
      <c r="O9" s="47">
        <f t="shared" si="2"/>
        <v>56.852156057494867</v>
      </c>
      <c r="P9" s="9"/>
    </row>
    <row r="10" spans="1:133">
      <c r="A10" s="12"/>
      <c r="B10" s="25">
        <v>314.39999999999998</v>
      </c>
      <c r="C10" s="20" t="s">
        <v>13</v>
      </c>
      <c r="D10" s="46">
        <v>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528</v>
      </c>
      <c r="O10" s="47">
        <f t="shared" si="2"/>
        <v>1.0841889117043122</v>
      </c>
      <c r="P10" s="9"/>
    </row>
    <row r="11" spans="1:133">
      <c r="A11" s="12"/>
      <c r="B11" s="25">
        <v>315</v>
      </c>
      <c r="C11" s="20" t="s">
        <v>72</v>
      </c>
      <c r="D11" s="46">
        <v>2987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2987</v>
      </c>
      <c r="O11" s="47">
        <f t="shared" si="2"/>
        <v>6.1334702258726903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19646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19646</v>
      </c>
      <c r="O12" s="45">
        <f t="shared" si="2"/>
        <v>40.340862422997944</v>
      </c>
      <c r="P12" s="10"/>
    </row>
    <row r="13" spans="1:133">
      <c r="A13" s="12"/>
      <c r="B13" s="25">
        <v>323.10000000000002</v>
      </c>
      <c r="C13" s="20" t="s">
        <v>45</v>
      </c>
      <c r="D13" s="46">
        <v>19646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19646</v>
      </c>
      <c r="O13" s="47">
        <f t="shared" si="2"/>
        <v>40.340862422997944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88110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88110</v>
      </c>
      <c r="O14" s="45">
        <f t="shared" si="2"/>
        <v>180.92402464065708</v>
      </c>
      <c r="P14" s="10"/>
    </row>
    <row r="15" spans="1:133">
      <c r="A15" s="12"/>
      <c r="B15" s="25">
        <v>331.1</v>
      </c>
      <c r="C15" s="20" t="s">
        <v>97</v>
      </c>
      <c r="D15" s="46">
        <v>6409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6409</v>
      </c>
      <c r="O15" s="47">
        <f t="shared" si="2"/>
        <v>13.160164271047227</v>
      </c>
      <c r="P15" s="9"/>
    </row>
    <row r="16" spans="1:133">
      <c r="A16" s="12"/>
      <c r="B16" s="25">
        <v>334.49</v>
      </c>
      <c r="C16" s="20" t="s">
        <v>47</v>
      </c>
      <c r="D16" s="46">
        <v>28873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28873</v>
      </c>
      <c r="O16" s="47">
        <f t="shared" si="2"/>
        <v>59.28747433264887</v>
      </c>
      <c r="P16" s="9"/>
    </row>
    <row r="17" spans="1:119">
      <c r="A17" s="12"/>
      <c r="B17" s="25">
        <v>335.12</v>
      </c>
      <c r="C17" s="20" t="s">
        <v>137</v>
      </c>
      <c r="D17" s="46">
        <v>27101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27101</v>
      </c>
      <c r="O17" s="47">
        <f t="shared" si="2"/>
        <v>55.648870636550306</v>
      </c>
      <c r="P17" s="9"/>
    </row>
    <row r="18" spans="1:119">
      <c r="A18" s="12"/>
      <c r="B18" s="25">
        <v>335.14</v>
      </c>
      <c r="C18" s="20" t="s">
        <v>139</v>
      </c>
      <c r="D18" s="46">
        <v>416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</v>
      </c>
      <c r="O18" s="47">
        <f t="shared" si="2"/>
        <v>0.85420944558521561</v>
      </c>
      <c r="P18" s="9"/>
    </row>
    <row r="19" spans="1:119">
      <c r="A19" s="12"/>
      <c r="B19" s="25">
        <v>335.15</v>
      </c>
      <c r="C19" s="20" t="s">
        <v>140</v>
      </c>
      <c r="D19" s="46">
        <v>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</v>
      </c>
      <c r="O19" s="47">
        <f t="shared" si="2"/>
        <v>0.17248459958932238</v>
      </c>
      <c r="P19" s="9"/>
    </row>
    <row r="20" spans="1:119">
      <c r="A20" s="12"/>
      <c r="B20" s="25">
        <v>335.18</v>
      </c>
      <c r="C20" s="20" t="s">
        <v>143</v>
      </c>
      <c r="D20" s="46">
        <v>25227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25227</v>
      </c>
      <c r="O20" s="47">
        <f t="shared" si="2"/>
        <v>51.800821355236138</v>
      </c>
      <c r="P20" s="9"/>
    </row>
    <row r="21" spans="1:119" ht="15.75">
      <c r="A21" s="29" t="s">
        <v>25</v>
      </c>
      <c r="B21" s="30"/>
      <c r="C21" s="31"/>
      <c r="D21" s="32">
        <f t="shared" ref="D21:M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113221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113221</v>
      </c>
      <c r="O21" s="45">
        <f t="shared" si="2"/>
        <v>232.48665297741272</v>
      </c>
      <c r="P21" s="10"/>
    </row>
    <row r="22" spans="1:119">
      <c r="A22" s="12"/>
      <c r="B22" s="25">
        <v>343.3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113221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113221</v>
      </c>
      <c r="O22" s="47">
        <f t="shared" si="2"/>
        <v>232.48665297741272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1807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1807</v>
      </c>
      <c r="O23" s="45">
        <f t="shared" si="2"/>
        <v>3.7104722792607805</v>
      </c>
      <c r="P23" s="10"/>
    </row>
    <row r="24" spans="1:119">
      <c r="A24" s="13"/>
      <c r="B24" s="39">
        <v>351.1</v>
      </c>
      <c r="C24" s="21" t="s">
        <v>268</v>
      </c>
      <c r="D24" s="46">
        <v>1807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1807</v>
      </c>
      <c r="O24" s="47">
        <f t="shared" si="2"/>
        <v>3.7104722792607805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SUM(D26:D27)</f>
        <v>3693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712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4405</v>
      </c>
      <c r="O25" s="45">
        <f t="shared" si="2"/>
        <v>9.0451745379876805</v>
      </c>
      <c r="P25" s="10"/>
    </row>
    <row r="26" spans="1:119">
      <c r="A26" s="12"/>
      <c r="B26" s="25">
        <v>361.1</v>
      </c>
      <c r="C26" s="20" t="s">
        <v>284</v>
      </c>
      <c r="D26" s="46">
        <v>585</v>
      </c>
      <c r="E26" s="46">
        <v>0</v>
      </c>
      <c r="F26" s="46">
        <v>0</v>
      </c>
      <c r="G26" s="46">
        <v>0</v>
      </c>
      <c r="H26" s="46">
        <v>0</v>
      </c>
      <c r="I26" s="46">
        <v>712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1297</v>
      </c>
      <c r="O26" s="47">
        <f t="shared" si="2"/>
        <v>2.6632443531827517</v>
      </c>
      <c r="P26" s="9"/>
    </row>
    <row r="27" spans="1:119" ht="15.75" thickBot="1">
      <c r="A27" s="12"/>
      <c r="B27" s="25">
        <v>369.9</v>
      </c>
      <c r="C27" s="20" t="s">
        <v>33</v>
      </c>
      <c r="D27" s="46">
        <v>3108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3108</v>
      </c>
      <c r="O27" s="47">
        <f t="shared" si="2"/>
        <v>6.3819301848049284</v>
      </c>
      <c r="P27" s="9"/>
    </row>
    <row r="28" spans="1:119" ht="16.5" thickBot="1">
      <c r="A28" s="14" t="s">
        <v>29</v>
      </c>
      <c r="B28" s="23"/>
      <c r="C28" s="22"/>
      <c r="D28" s="15">
        <f>SUM(D5,D12,D14,D21,D23,D25)</f>
        <v>227244</v>
      </c>
      <c r="E28" s="15">
        <f t="shared" ref="E28:M28" si="8">SUM(E5,E12,E14,E21,E23,E25)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113933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341177</v>
      </c>
      <c r="O28" s="38">
        <f t="shared" si="2"/>
        <v>700.56878850102669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1" t="s">
        <v>328</v>
      </c>
      <c r="M30" s="51"/>
      <c r="N30" s="51"/>
      <c r="O30" s="43">
        <v>487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103733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103733</v>
      </c>
      <c r="O5" s="33">
        <f t="shared" ref="O5:O28" si="2">(N5/O$30)</f>
        <v>223.08172043010754</v>
      </c>
      <c r="P5" s="6"/>
    </row>
    <row r="6" spans="1:133">
      <c r="A6" s="12"/>
      <c r="B6" s="25">
        <v>311</v>
      </c>
      <c r="C6" s="20" t="s">
        <v>1</v>
      </c>
      <c r="D6" s="46">
        <v>2427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2427</v>
      </c>
      <c r="O6" s="47">
        <f t="shared" si="2"/>
        <v>5.2193548387096778</v>
      </c>
      <c r="P6" s="9"/>
    </row>
    <row r="7" spans="1:133">
      <c r="A7" s="12"/>
      <c r="B7" s="25">
        <v>312.41000000000003</v>
      </c>
      <c r="C7" s="20" t="s">
        <v>66</v>
      </c>
      <c r="D7" s="46">
        <v>19217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19217</v>
      </c>
      <c r="O7" s="47">
        <f t="shared" si="2"/>
        <v>41.326881720430109</v>
      </c>
      <c r="P7" s="9"/>
    </row>
    <row r="8" spans="1:133">
      <c r="A8" s="12"/>
      <c r="B8" s="25">
        <v>312.60000000000002</v>
      </c>
      <c r="C8" s="20" t="s">
        <v>10</v>
      </c>
      <c r="D8" s="46">
        <v>52785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52785</v>
      </c>
      <c r="O8" s="47">
        <f t="shared" si="2"/>
        <v>113.51612903225806</v>
      </c>
      <c r="P8" s="9"/>
    </row>
    <row r="9" spans="1:133">
      <c r="A9" s="12"/>
      <c r="B9" s="25">
        <v>314.10000000000002</v>
      </c>
      <c r="C9" s="20" t="s">
        <v>11</v>
      </c>
      <c r="D9" s="46">
        <v>26267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26267</v>
      </c>
      <c r="O9" s="47">
        <f t="shared" si="2"/>
        <v>56.488172043010749</v>
      </c>
      <c r="P9" s="9"/>
    </row>
    <row r="10" spans="1:133">
      <c r="A10" s="12"/>
      <c r="B10" s="25">
        <v>314.39999999999998</v>
      </c>
      <c r="C10" s="20" t="s">
        <v>13</v>
      </c>
      <c r="D10" s="46">
        <v>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578</v>
      </c>
      <c r="O10" s="47">
        <f t="shared" si="2"/>
        <v>1.243010752688172</v>
      </c>
      <c r="P10" s="9"/>
    </row>
    <row r="11" spans="1:133">
      <c r="A11" s="12"/>
      <c r="B11" s="25">
        <v>315</v>
      </c>
      <c r="C11" s="20" t="s">
        <v>72</v>
      </c>
      <c r="D11" s="46">
        <v>2459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2459</v>
      </c>
      <c r="O11" s="47">
        <f t="shared" si="2"/>
        <v>5.2881720430107526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153151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65964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219115</v>
      </c>
      <c r="O12" s="45">
        <f t="shared" si="2"/>
        <v>471.21505376344084</v>
      </c>
      <c r="P12" s="10"/>
    </row>
    <row r="13" spans="1:133">
      <c r="A13" s="12"/>
      <c r="B13" s="25">
        <v>331.5</v>
      </c>
      <c r="C13" s="20" t="s">
        <v>107</v>
      </c>
      <c r="D13" s="46">
        <v>5485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5485</v>
      </c>
      <c r="O13" s="47">
        <f t="shared" si="2"/>
        <v>11.795698924731182</v>
      </c>
      <c r="P13" s="9"/>
    </row>
    <row r="14" spans="1:133">
      <c r="A14" s="12"/>
      <c r="B14" s="25">
        <v>334.39</v>
      </c>
      <c r="C14" s="20" t="s">
        <v>126</v>
      </c>
      <c r="D14" s="46">
        <v>1914</v>
      </c>
      <c r="E14" s="46">
        <v>0</v>
      </c>
      <c r="F14" s="46">
        <v>0</v>
      </c>
      <c r="G14" s="46">
        <v>0</v>
      </c>
      <c r="H14" s="46">
        <v>0</v>
      </c>
      <c r="I14" s="46">
        <v>65964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67878</v>
      </c>
      <c r="O14" s="47">
        <f t="shared" si="2"/>
        <v>145.97419354838709</v>
      </c>
      <c r="P14" s="9"/>
    </row>
    <row r="15" spans="1:133">
      <c r="A15" s="12"/>
      <c r="B15" s="25">
        <v>334.49</v>
      </c>
      <c r="C15" s="20" t="s">
        <v>47</v>
      </c>
      <c r="D15" s="46">
        <v>93857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93857</v>
      </c>
      <c r="O15" s="47">
        <f t="shared" si="2"/>
        <v>201.84301075268817</v>
      </c>
      <c r="P15" s="9"/>
    </row>
    <row r="16" spans="1:133">
      <c r="A16" s="12"/>
      <c r="B16" s="25">
        <v>335.12</v>
      </c>
      <c r="C16" s="20" t="s">
        <v>137</v>
      </c>
      <c r="D16" s="46">
        <v>26421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26421</v>
      </c>
      <c r="O16" s="47">
        <f t="shared" si="2"/>
        <v>56.819354838709678</v>
      </c>
      <c r="P16" s="9"/>
    </row>
    <row r="17" spans="1:119">
      <c r="A17" s="12"/>
      <c r="B17" s="25">
        <v>335.14</v>
      </c>
      <c r="C17" s="20" t="s">
        <v>139</v>
      </c>
      <c r="D17" s="46">
        <v>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</v>
      </c>
      <c r="O17" s="47">
        <f t="shared" si="2"/>
        <v>0.43870967741935485</v>
      </c>
      <c r="P17" s="9"/>
    </row>
    <row r="18" spans="1:119">
      <c r="A18" s="12"/>
      <c r="B18" s="25">
        <v>335.15</v>
      </c>
      <c r="C18" s="20" t="s">
        <v>140</v>
      </c>
      <c r="D18" s="46">
        <v>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</v>
      </c>
      <c r="O18" s="47">
        <f t="shared" si="2"/>
        <v>0.18064516129032257</v>
      </c>
      <c r="P18" s="9"/>
    </row>
    <row r="19" spans="1:119">
      <c r="A19" s="12"/>
      <c r="B19" s="25">
        <v>335.18</v>
      </c>
      <c r="C19" s="20" t="s">
        <v>143</v>
      </c>
      <c r="D19" s="46">
        <v>25186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25186</v>
      </c>
      <c r="O19" s="47">
        <f t="shared" si="2"/>
        <v>54.163440860215054</v>
      </c>
      <c r="P19" s="9"/>
    </row>
    <row r="20" spans="1:119" ht="15.75">
      <c r="A20" s="29" t="s">
        <v>25</v>
      </c>
      <c r="B20" s="30"/>
      <c r="C20" s="31"/>
      <c r="D20" s="32">
        <f t="shared" ref="D20:M20" si="5">SUM(D21:D22)</f>
        <v>18542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100475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ref="N20:N28" si="6">SUM(D20:M20)</f>
        <v>119017</v>
      </c>
      <c r="O20" s="45">
        <f t="shared" si="2"/>
        <v>255.95053763440859</v>
      </c>
      <c r="P20" s="10"/>
    </row>
    <row r="21" spans="1:119">
      <c r="A21" s="12"/>
      <c r="B21" s="25">
        <v>341.9</v>
      </c>
      <c r="C21" s="20" t="s">
        <v>187</v>
      </c>
      <c r="D21" s="46">
        <v>18542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18542</v>
      </c>
      <c r="O21" s="47">
        <f t="shared" si="2"/>
        <v>39.875268817204301</v>
      </c>
      <c r="P21" s="9"/>
    </row>
    <row r="22" spans="1:119">
      <c r="A22" s="12"/>
      <c r="B22" s="25">
        <v>343.3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100475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100475</v>
      </c>
      <c r="O22" s="47">
        <f t="shared" si="2"/>
        <v>216.07526881720429</v>
      </c>
      <c r="P22" s="9"/>
    </row>
    <row r="23" spans="1:119" ht="15.75">
      <c r="A23" s="29" t="s">
        <v>26</v>
      </c>
      <c r="B23" s="30"/>
      <c r="C23" s="31"/>
      <c r="D23" s="32">
        <f t="shared" ref="D23:M23" si="7">SUM(D24:D24)</f>
        <v>1414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1414</v>
      </c>
      <c r="O23" s="45">
        <f t="shared" si="2"/>
        <v>3.0408602150537636</v>
      </c>
      <c r="P23" s="10"/>
    </row>
    <row r="24" spans="1:119">
      <c r="A24" s="13"/>
      <c r="B24" s="39">
        <v>351.1</v>
      </c>
      <c r="C24" s="21" t="s">
        <v>268</v>
      </c>
      <c r="D24" s="46">
        <v>1414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1414</v>
      </c>
      <c r="O24" s="47">
        <f t="shared" si="2"/>
        <v>3.0408602150537636</v>
      </c>
      <c r="P24" s="9"/>
    </row>
    <row r="25" spans="1:119" ht="15.75">
      <c r="A25" s="29" t="s">
        <v>2</v>
      </c>
      <c r="B25" s="30"/>
      <c r="C25" s="31"/>
      <c r="D25" s="32">
        <f t="shared" ref="D25:M25" si="8">SUM(D26:D27)</f>
        <v>853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534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1387</v>
      </c>
      <c r="O25" s="45">
        <f t="shared" si="2"/>
        <v>2.9827956989247313</v>
      </c>
      <c r="P25" s="10"/>
    </row>
    <row r="26" spans="1:119">
      <c r="A26" s="12"/>
      <c r="B26" s="25">
        <v>361.1</v>
      </c>
      <c r="C26" s="20" t="s">
        <v>284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</v>
      </c>
      <c r="O26" s="47">
        <f t="shared" si="2"/>
        <v>4.3010752688172043E-3</v>
      </c>
      <c r="P26" s="9"/>
    </row>
    <row r="27" spans="1:119" ht="15.75" thickBot="1">
      <c r="A27" s="12"/>
      <c r="B27" s="25">
        <v>369.9</v>
      </c>
      <c r="C27" s="20" t="s">
        <v>33</v>
      </c>
      <c r="D27" s="46">
        <v>853</v>
      </c>
      <c r="E27" s="46">
        <v>0</v>
      </c>
      <c r="F27" s="46">
        <v>0</v>
      </c>
      <c r="G27" s="46">
        <v>0</v>
      </c>
      <c r="H27" s="46">
        <v>0</v>
      </c>
      <c r="I27" s="46">
        <v>532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1385</v>
      </c>
      <c r="O27" s="47">
        <f t="shared" si="2"/>
        <v>2.978494623655914</v>
      </c>
      <c r="P27" s="9"/>
    </row>
    <row r="28" spans="1:119" ht="16.5" thickBot="1">
      <c r="A28" s="14" t="s">
        <v>29</v>
      </c>
      <c r="B28" s="23"/>
      <c r="C28" s="22"/>
      <c r="D28" s="15">
        <f>SUM(D5,D12,D20,D23,D25)</f>
        <v>277693</v>
      </c>
      <c r="E28" s="15">
        <f t="shared" ref="E28:M28" si="9">SUM(E5,E12,E20,E23,E25)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166973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6"/>
        <v>444666</v>
      </c>
      <c r="O28" s="38">
        <f t="shared" si="2"/>
        <v>956.27096774193546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1" t="s">
        <v>326</v>
      </c>
      <c r="M30" s="51"/>
      <c r="N30" s="51"/>
      <c r="O30" s="43">
        <v>465</v>
      </c>
    </row>
    <row r="31" spans="1:119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19" ht="15.75" customHeight="1" thickBot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99232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99232</v>
      </c>
      <c r="O5" s="33">
        <f t="shared" ref="O5:O27" si="2">(N5/O$29)</f>
        <v>208.0335429769392</v>
      </c>
      <c r="P5" s="6"/>
    </row>
    <row r="6" spans="1:133">
      <c r="A6" s="12"/>
      <c r="B6" s="25">
        <v>311</v>
      </c>
      <c r="C6" s="20" t="s">
        <v>1</v>
      </c>
      <c r="D6" s="46">
        <v>2469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2469</v>
      </c>
      <c r="O6" s="47">
        <f t="shared" si="2"/>
        <v>5.1761006289308176</v>
      </c>
      <c r="P6" s="9"/>
    </row>
    <row r="7" spans="1:133">
      <c r="A7" s="12"/>
      <c r="B7" s="25">
        <v>312.41000000000003</v>
      </c>
      <c r="C7" s="20" t="s">
        <v>66</v>
      </c>
      <c r="D7" s="46">
        <v>18992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18992</v>
      </c>
      <c r="O7" s="47">
        <f t="shared" si="2"/>
        <v>39.815513626834381</v>
      </c>
      <c r="P7" s="9"/>
    </row>
    <row r="8" spans="1:133">
      <c r="A8" s="12"/>
      <c r="B8" s="25">
        <v>312.60000000000002</v>
      </c>
      <c r="C8" s="20" t="s">
        <v>10</v>
      </c>
      <c r="D8" s="46">
        <v>50767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50767</v>
      </c>
      <c r="O8" s="47">
        <f t="shared" si="2"/>
        <v>106.42976939203355</v>
      </c>
      <c r="P8" s="9"/>
    </row>
    <row r="9" spans="1:133">
      <c r="A9" s="12"/>
      <c r="B9" s="25">
        <v>314.10000000000002</v>
      </c>
      <c r="C9" s="20" t="s">
        <v>11</v>
      </c>
      <c r="D9" s="46">
        <v>24495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24495</v>
      </c>
      <c r="O9" s="47">
        <f t="shared" si="2"/>
        <v>51.352201257861637</v>
      </c>
      <c r="P9" s="9"/>
    </row>
    <row r="10" spans="1:133">
      <c r="A10" s="12"/>
      <c r="B10" s="25">
        <v>314.39999999999998</v>
      </c>
      <c r="C10" s="20" t="s">
        <v>13</v>
      </c>
      <c r="D10" s="46">
        <v>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449</v>
      </c>
      <c r="O10" s="47">
        <f t="shared" si="2"/>
        <v>0.94129979035639411</v>
      </c>
      <c r="P10" s="9"/>
    </row>
    <row r="11" spans="1:133">
      <c r="A11" s="12"/>
      <c r="B11" s="25">
        <v>315</v>
      </c>
      <c r="C11" s="20" t="s">
        <v>72</v>
      </c>
      <c r="D11" s="46">
        <v>2060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2060</v>
      </c>
      <c r="O11" s="47">
        <f t="shared" si="2"/>
        <v>4.3186582809224321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106057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105530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211587</v>
      </c>
      <c r="O12" s="45">
        <f t="shared" si="2"/>
        <v>443.57861635220127</v>
      </c>
      <c r="P12" s="10"/>
    </row>
    <row r="13" spans="1:133">
      <c r="A13" s="12"/>
      <c r="B13" s="25">
        <v>334.39</v>
      </c>
      <c r="C13" s="20" t="s">
        <v>126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105530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105530</v>
      </c>
      <c r="O13" s="47">
        <f t="shared" si="2"/>
        <v>221.23689727463312</v>
      </c>
      <c r="P13" s="9"/>
    </row>
    <row r="14" spans="1:133">
      <c r="A14" s="12"/>
      <c r="B14" s="25">
        <v>334.49</v>
      </c>
      <c r="C14" s="20" t="s">
        <v>47</v>
      </c>
      <c r="D14" s="46">
        <v>56008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56008</v>
      </c>
      <c r="O14" s="47">
        <f t="shared" si="2"/>
        <v>117.41719077568135</v>
      </c>
      <c r="P14" s="9"/>
    </row>
    <row r="15" spans="1:133">
      <c r="A15" s="12"/>
      <c r="B15" s="25">
        <v>335.12</v>
      </c>
      <c r="C15" s="20" t="s">
        <v>137</v>
      </c>
      <c r="D15" s="46">
        <v>25487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25487</v>
      </c>
      <c r="O15" s="47">
        <f t="shared" si="2"/>
        <v>53.431865828092242</v>
      </c>
      <c r="P15" s="9"/>
    </row>
    <row r="16" spans="1:133">
      <c r="A16" s="12"/>
      <c r="B16" s="25">
        <v>335.14</v>
      </c>
      <c r="C16" s="20" t="s">
        <v>139</v>
      </c>
      <c r="D16" s="46">
        <v>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</v>
      </c>
      <c r="O16" s="47">
        <f t="shared" si="2"/>
        <v>0.29140461215932911</v>
      </c>
      <c r="P16" s="9"/>
    </row>
    <row r="17" spans="1:119">
      <c r="A17" s="12"/>
      <c r="B17" s="25">
        <v>335.15</v>
      </c>
      <c r="C17" s="20" t="s">
        <v>140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</v>
      </c>
      <c r="O17" s="47">
        <f t="shared" si="2"/>
        <v>0.11740041928721175</v>
      </c>
      <c r="P17" s="9"/>
    </row>
    <row r="18" spans="1:119">
      <c r="A18" s="12"/>
      <c r="B18" s="25">
        <v>335.18</v>
      </c>
      <c r="C18" s="20" t="s">
        <v>143</v>
      </c>
      <c r="D18" s="46">
        <v>24367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24367</v>
      </c>
      <c r="O18" s="47">
        <f t="shared" si="2"/>
        <v>51.083857442348005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17829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89930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ref="N19:N27" si="6">SUM(D19:M19)</f>
        <v>107759</v>
      </c>
      <c r="O19" s="45">
        <f t="shared" si="2"/>
        <v>225.9098532494759</v>
      </c>
      <c r="P19" s="10"/>
    </row>
    <row r="20" spans="1:119">
      <c r="A20" s="12"/>
      <c r="B20" s="25">
        <v>341.9</v>
      </c>
      <c r="C20" s="20" t="s">
        <v>187</v>
      </c>
      <c r="D20" s="46">
        <v>17829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17829</v>
      </c>
      <c r="O20" s="47">
        <f t="shared" si="2"/>
        <v>37.377358490566039</v>
      </c>
      <c r="P20" s="9"/>
    </row>
    <row r="21" spans="1:119">
      <c r="A21" s="12"/>
      <c r="B21" s="25">
        <v>343.3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89930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89930</v>
      </c>
      <c r="O21" s="47">
        <f t="shared" si="2"/>
        <v>188.53249475890985</v>
      </c>
      <c r="P21" s="9"/>
    </row>
    <row r="22" spans="1:119" ht="15.75">
      <c r="A22" s="29" t="s">
        <v>26</v>
      </c>
      <c r="B22" s="30"/>
      <c r="C22" s="31"/>
      <c r="D22" s="32">
        <f t="shared" ref="D22:M22" si="7">SUM(D23:D23)</f>
        <v>787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787</v>
      </c>
      <c r="O22" s="45">
        <f t="shared" si="2"/>
        <v>1.649895178197065</v>
      </c>
      <c r="P22" s="10"/>
    </row>
    <row r="23" spans="1:119">
      <c r="A23" s="13"/>
      <c r="B23" s="39">
        <v>351.1</v>
      </c>
      <c r="C23" s="21" t="s">
        <v>268</v>
      </c>
      <c r="D23" s="46">
        <v>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787</v>
      </c>
      <c r="O23" s="47">
        <f t="shared" si="2"/>
        <v>1.649895178197065</v>
      </c>
      <c r="P23" s="9"/>
    </row>
    <row r="24" spans="1:119" ht="15.75">
      <c r="A24" s="29" t="s">
        <v>2</v>
      </c>
      <c r="B24" s="30"/>
      <c r="C24" s="31"/>
      <c r="D24" s="32">
        <f t="shared" ref="D24:M24" si="8">SUM(D25:D26)</f>
        <v>253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12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6"/>
        <v>265</v>
      </c>
      <c r="O24" s="45">
        <f t="shared" si="2"/>
        <v>0.55555555555555558</v>
      </c>
      <c r="P24" s="10"/>
    </row>
    <row r="25" spans="1:119">
      <c r="A25" s="12"/>
      <c r="B25" s="25">
        <v>361.1</v>
      </c>
      <c r="C25" s="20" t="s">
        <v>284</v>
      </c>
      <c r="D25" s="46">
        <v>3</v>
      </c>
      <c r="E25" s="46">
        <v>0</v>
      </c>
      <c r="F25" s="46">
        <v>0</v>
      </c>
      <c r="G25" s="46">
        <v>0</v>
      </c>
      <c r="H25" s="46">
        <v>0</v>
      </c>
      <c r="I25" s="46">
        <v>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</v>
      </c>
      <c r="O25" s="47">
        <f t="shared" si="2"/>
        <v>3.1446540880503145E-2</v>
      </c>
      <c r="P25" s="9"/>
    </row>
    <row r="26" spans="1:119" ht="15.75" thickBot="1">
      <c r="A26" s="12"/>
      <c r="B26" s="25">
        <v>369.9</v>
      </c>
      <c r="C26" s="20" t="s">
        <v>33</v>
      </c>
      <c r="D26" s="46">
        <v>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</v>
      </c>
      <c r="O26" s="47">
        <f t="shared" si="2"/>
        <v>0.52410901467505244</v>
      </c>
      <c r="P26" s="9"/>
    </row>
    <row r="27" spans="1:119" ht="16.5" thickBot="1">
      <c r="A27" s="14" t="s">
        <v>29</v>
      </c>
      <c r="B27" s="23"/>
      <c r="C27" s="22"/>
      <c r="D27" s="15">
        <f>SUM(D5,D12,D19,D22,D24)</f>
        <v>224158</v>
      </c>
      <c r="E27" s="15">
        <f t="shared" ref="E27:M27" si="9">SUM(E5,E12,E19,E22,E24)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195472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6"/>
        <v>419630</v>
      </c>
      <c r="O27" s="38">
        <f t="shared" si="2"/>
        <v>879.72746331236897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1" t="s">
        <v>324</v>
      </c>
      <c r="M29" s="51"/>
      <c r="N29" s="51"/>
      <c r="O29" s="43">
        <v>477</v>
      </c>
    </row>
    <row r="30" spans="1:119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19" ht="15.75" customHeight="1" thickBot="1">
      <c r="A31" s="55" t="s">
        <v>54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95023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95023</v>
      </c>
      <c r="O5" s="33">
        <f t="shared" ref="O5:O26" si="2">(N5/O$28)</f>
        <v>195.92371134020618</v>
      </c>
      <c r="P5" s="6"/>
    </row>
    <row r="6" spans="1:133">
      <c r="A6" s="12"/>
      <c r="B6" s="25">
        <v>311</v>
      </c>
      <c r="C6" s="20" t="s">
        <v>1</v>
      </c>
      <c r="D6" s="46">
        <v>2645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2645</v>
      </c>
      <c r="O6" s="47">
        <f t="shared" si="2"/>
        <v>5.4536082474226806</v>
      </c>
      <c r="P6" s="9"/>
    </row>
    <row r="7" spans="1:133">
      <c r="A7" s="12"/>
      <c r="B7" s="25">
        <v>312.41000000000003</v>
      </c>
      <c r="C7" s="20" t="s">
        <v>66</v>
      </c>
      <c r="D7" s="46">
        <v>18066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18066</v>
      </c>
      <c r="O7" s="47">
        <f t="shared" si="2"/>
        <v>37.249484536082477</v>
      </c>
      <c r="P7" s="9"/>
    </row>
    <row r="8" spans="1:133">
      <c r="A8" s="12"/>
      <c r="B8" s="25">
        <v>312.60000000000002</v>
      </c>
      <c r="C8" s="20" t="s">
        <v>10</v>
      </c>
      <c r="D8" s="46">
        <v>48075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48075</v>
      </c>
      <c r="O8" s="47">
        <f t="shared" si="2"/>
        <v>99.123711340206185</v>
      </c>
      <c r="P8" s="9"/>
    </row>
    <row r="9" spans="1:133">
      <c r="A9" s="12"/>
      <c r="B9" s="25">
        <v>314.10000000000002</v>
      </c>
      <c r="C9" s="20" t="s">
        <v>11</v>
      </c>
      <c r="D9" s="46">
        <v>23933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23933</v>
      </c>
      <c r="O9" s="47">
        <f t="shared" si="2"/>
        <v>49.346391752577318</v>
      </c>
      <c r="P9" s="9"/>
    </row>
    <row r="10" spans="1:133">
      <c r="A10" s="12"/>
      <c r="B10" s="25">
        <v>314.39999999999998</v>
      </c>
      <c r="C10" s="20" t="s">
        <v>13</v>
      </c>
      <c r="D10" s="46">
        <v>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443</v>
      </c>
      <c r="O10" s="47">
        <f t="shared" si="2"/>
        <v>0.91340206185567008</v>
      </c>
      <c r="P10" s="9"/>
    </row>
    <row r="11" spans="1:133">
      <c r="A11" s="12"/>
      <c r="B11" s="25">
        <v>315</v>
      </c>
      <c r="C11" s="20" t="s">
        <v>72</v>
      </c>
      <c r="D11" s="46">
        <v>1861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1861</v>
      </c>
      <c r="O11" s="47">
        <f t="shared" si="2"/>
        <v>3.8371134020618558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17784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17784</v>
      </c>
      <c r="O12" s="45">
        <f t="shared" si="2"/>
        <v>36.6680412371134</v>
      </c>
      <c r="P12" s="10"/>
    </row>
    <row r="13" spans="1:133">
      <c r="A13" s="12"/>
      <c r="B13" s="25">
        <v>323.10000000000002</v>
      </c>
      <c r="C13" s="20" t="s">
        <v>45</v>
      </c>
      <c r="D13" s="46">
        <v>17784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17784</v>
      </c>
      <c r="O13" s="47">
        <f t="shared" si="2"/>
        <v>36.6680412371134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72763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25000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97763</v>
      </c>
      <c r="O14" s="45">
        <f t="shared" si="2"/>
        <v>201.57319587628865</v>
      </c>
      <c r="P14" s="10"/>
    </row>
    <row r="15" spans="1:133">
      <c r="A15" s="12"/>
      <c r="B15" s="25">
        <v>334.39</v>
      </c>
      <c r="C15" s="20" t="s">
        <v>126</v>
      </c>
      <c r="D15" s="46">
        <v>700</v>
      </c>
      <c r="E15" s="46">
        <v>0</v>
      </c>
      <c r="F15" s="46">
        <v>0</v>
      </c>
      <c r="G15" s="46">
        <v>0</v>
      </c>
      <c r="H15" s="46">
        <v>0</v>
      </c>
      <c r="I15" s="46">
        <v>25000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25700</v>
      </c>
      <c r="O15" s="47">
        <f t="shared" si="2"/>
        <v>52.989690721649481</v>
      </c>
      <c r="P15" s="9"/>
    </row>
    <row r="16" spans="1:133">
      <c r="A16" s="12"/>
      <c r="B16" s="25">
        <v>335.12</v>
      </c>
      <c r="C16" s="20" t="s">
        <v>137</v>
      </c>
      <c r="D16" s="46">
        <v>23238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23238</v>
      </c>
      <c r="O16" s="47">
        <f t="shared" si="2"/>
        <v>47.91340206185567</v>
      </c>
      <c r="P16" s="9"/>
    </row>
    <row r="17" spans="1:119">
      <c r="A17" s="12"/>
      <c r="B17" s="25">
        <v>335.14</v>
      </c>
      <c r="C17" s="20" t="s">
        <v>139</v>
      </c>
      <c r="D17" s="46">
        <v>164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164</v>
      </c>
      <c r="O17" s="47">
        <f t="shared" si="2"/>
        <v>0.33814432989690724</v>
      </c>
      <c r="P17" s="9"/>
    </row>
    <row r="18" spans="1:119">
      <c r="A18" s="12"/>
      <c r="B18" s="25">
        <v>335.15</v>
      </c>
      <c r="C18" s="20" t="s">
        <v>140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</v>
      </c>
      <c r="O18" s="47">
        <f t="shared" si="2"/>
        <v>0.1154639175257732</v>
      </c>
      <c r="P18" s="9"/>
    </row>
    <row r="19" spans="1:119">
      <c r="A19" s="12"/>
      <c r="B19" s="25">
        <v>335.17</v>
      </c>
      <c r="C19" s="20" t="s">
        <v>142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25000</v>
      </c>
      <c r="O19" s="47">
        <f t="shared" si="2"/>
        <v>51.546391752577321</v>
      </c>
      <c r="P19" s="9"/>
    </row>
    <row r="20" spans="1:119">
      <c r="A20" s="12"/>
      <c r="B20" s="25">
        <v>335.18</v>
      </c>
      <c r="C20" s="20" t="s">
        <v>143</v>
      </c>
      <c r="D20" s="46">
        <v>23605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23605</v>
      </c>
      <c r="O20" s="47">
        <f t="shared" si="2"/>
        <v>48.670103092783506</v>
      </c>
      <c r="P20" s="9"/>
    </row>
    <row r="21" spans="1:119" ht="15.75">
      <c r="A21" s="29" t="s">
        <v>25</v>
      </c>
      <c r="B21" s="30"/>
      <c r="C21" s="31"/>
      <c r="D21" s="32">
        <f t="shared" ref="D21:M21" si="6">SUM(D22:D23)</f>
        <v>300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75620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ref="N21:N26" si="7">SUM(D21:M21)</f>
        <v>75920</v>
      </c>
      <c r="O21" s="45">
        <f t="shared" si="2"/>
        <v>156.53608247422682</v>
      </c>
      <c r="P21" s="10"/>
    </row>
    <row r="22" spans="1:119">
      <c r="A22" s="12"/>
      <c r="B22" s="25">
        <v>341.9</v>
      </c>
      <c r="C22" s="20" t="s">
        <v>187</v>
      </c>
      <c r="D22" s="46">
        <v>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300</v>
      </c>
      <c r="O22" s="47">
        <f t="shared" si="2"/>
        <v>0.61855670103092786</v>
      </c>
      <c r="P22" s="9"/>
    </row>
    <row r="23" spans="1:119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75620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75620</v>
      </c>
      <c r="O23" s="47">
        <f t="shared" si="2"/>
        <v>155.91752577319588</v>
      </c>
      <c r="P23" s="9"/>
    </row>
    <row r="24" spans="1:119" ht="15.75">
      <c r="A24" s="29" t="s">
        <v>26</v>
      </c>
      <c r="B24" s="30"/>
      <c r="C24" s="31"/>
      <c r="D24" s="32">
        <f t="shared" ref="D24:M24" si="8">SUM(D25:D25)</f>
        <v>847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847</v>
      </c>
      <c r="O24" s="45">
        <f t="shared" si="2"/>
        <v>1.7463917525773196</v>
      </c>
      <c r="P24" s="10"/>
    </row>
    <row r="25" spans="1:119" ht="15.75" thickBot="1">
      <c r="A25" s="13"/>
      <c r="B25" s="39">
        <v>351.1</v>
      </c>
      <c r="C25" s="21" t="s">
        <v>268</v>
      </c>
      <c r="D25" s="46">
        <v>847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847</v>
      </c>
      <c r="O25" s="47">
        <f t="shared" si="2"/>
        <v>1.7463917525773196</v>
      </c>
      <c r="P25" s="9"/>
    </row>
    <row r="26" spans="1:119" ht="16.5" thickBot="1">
      <c r="A26" s="14" t="s">
        <v>29</v>
      </c>
      <c r="B26" s="23"/>
      <c r="C26" s="22"/>
      <c r="D26" s="15">
        <f>SUM(D5,D12,D14,D21,D24)</f>
        <v>186717</v>
      </c>
      <c r="E26" s="15">
        <f t="shared" ref="E26:M26" si="9">SUM(E5,E12,E14,E21,E24)</f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100620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7"/>
        <v>287337</v>
      </c>
      <c r="O26" s="38">
        <f t="shared" si="2"/>
        <v>592.44742268041239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1" t="s">
        <v>322</v>
      </c>
      <c r="M28" s="51"/>
      <c r="N28" s="51"/>
      <c r="O28" s="43">
        <v>485</v>
      </c>
    </row>
    <row r="29" spans="1:119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19" ht="15.75" customHeight="1" thickBot="1">
      <c r="A30" s="55" t="s">
        <v>54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94683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94683</v>
      </c>
      <c r="O5" s="33">
        <f t="shared" ref="O5:O29" si="2">(N5/O$31)</f>
        <v>198.49685534591194</v>
      </c>
      <c r="P5" s="6"/>
    </row>
    <row r="6" spans="1:133">
      <c r="A6" s="12"/>
      <c r="B6" s="25">
        <v>311</v>
      </c>
      <c r="C6" s="20" t="s">
        <v>1</v>
      </c>
      <c r="D6" s="46">
        <v>2435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2435</v>
      </c>
      <c r="O6" s="47">
        <f t="shared" si="2"/>
        <v>5.1048218029350103</v>
      </c>
      <c r="P6" s="9"/>
    </row>
    <row r="7" spans="1:133">
      <c r="A7" s="12"/>
      <c r="B7" s="25">
        <v>312.41000000000003</v>
      </c>
      <c r="C7" s="20" t="s">
        <v>66</v>
      </c>
      <c r="D7" s="46">
        <v>17482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17482</v>
      </c>
      <c r="O7" s="47">
        <f t="shared" si="2"/>
        <v>36.649895178197063</v>
      </c>
      <c r="P7" s="9"/>
    </row>
    <row r="8" spans="1:133">
      <c r="A8" s="12"/>
      <c r="B8" s="25">
        <v>312.60000000000002</v>
      </c>
      <c r="C8" s="20" t="s">
        <v>10</v>
      </c>
      <c r="D8" s="46">
        <v>48042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48042</v>
      </c>
      <c r="O8" s="47">
        <f t="shared" si="2"/>
        <v>100.71698113207547</v>
      </c>
      <c r="P8" s="9"/>
    </row>
    <row r="9" spans="1:133">
      <c r="A9" s="12"/>
      <c r="B9" s="25">
        <v>314.10000000000002</v>
      </c>
      <c r="C9" s="20" t="s">
        <v>11</v>
      </c>
      <c r="D9" s="46">
        <v>24226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24226</v>
      </c>
      <c r="O9" s="47">
        <f t="shared" si="2"/>
        <v>50.788259958071279</v>
      </c>
      <c r="P9" s="9"/>
    </row>
    <row r="10" spans="1:133">
      <c r="A10" s="12"/>
      <c r="B10" s="25">
        <v>314.39999999999998</v>
      </c>
      <c r="C10" s="20" t="s">
        <v>13</v>
      </c>
      <c r="D10" s="46">
        <v>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675</v>
      </c>
      <c r="O10" s="47">
        <f t="shared" si="2"/>
        <v>1.4150943396226414</v>
      </c>
      <c r="P10" s="9"/>
    </row>
    <row r="11" spans="1:133">
      <c r="A11" s="12"/>
      <c r="B11" s="25">
        <v>315</v>
      </c>
      <c r="C11" s="20" t="s">
        <v>72</v>
      </c>
      <c r="D11" s="46">
        <v>1823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1823</v>
      </c>
      <c r="O11" s="47">
        <f t="shared" si="2"/>
        <v>3.8218029350104823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19369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19369</v>
      </c>
      <c r="O12" s="45">
        <f t="shared" si="2"/>
        <v>40.60587002096436</v>
      </c>
      <c r="P12" s="10"/>
    </row>
    <row r="13" spans="1:133">
      <c r="A13" s="12"/>
      <c r="B13" s="25">
        <v>323.10000000000002</v>
      </c>
      <c r="C13" s="20" t="s">
        <v>45</v>
      </c>
      <c r="D13" s="46">
        <v>19369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19369</v>
      </c>
      <c r="O13" s="47">
        <f t="shared" si="2"/>
        <v>40.60587002096436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48127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48127</v>
      </c>
      <c r="O14" s="45">
        <f t="shared" si="2"/>
        <v>100.89517819706499</v>
      </c>
      <c r="P14" s="10"/>
    </row>
    <row r="15" spans="1:133">
      <c r="A15" s="12"/>
      <c r="B15" s="25">
        <v>334.39</v>
      </c>
      <c r="C15" s="20" t="s">
        <v>126</v>
      </c>
      <c r="D15" s="46">
        <v>1500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1500</v>
      </c>
      <c r="O15" s="47">
        <f t="shared" si="2"/>
        <v>3.1446540880503147</v>
      </c>
      <c r="P15" s="9"/>
    </row>
    <row r="16" spans="1:133">
      <c r="A16" s="12"/>
      <c r="B16" s="25">
        <v>335.12</v>
      </c>
      <c r="C16" s="20" t="s">
        <v>137</v>
      </c>
      <c r="D16" s="46">
        <v>22792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22792</v>
      </c>
      <c r="O16" s="47">
        <f t="shared" si="2"/>
        <v>47.781970649895179</v>
      </c>
      <c r="P16" s="9"/>
    </row>
    <row r="17" spans="1:119">
      <c r="A17" s="12"/>
      <c r="B17" s="25">
        <v>335.14</v>
      </c>
      <c r="C17" s="20" t="s">
        <v>139</v>
      </c>
      <c r="D17" s="46">
        <v>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</v>
      </c>
      <c r="O17" s="47">
        <f t="shared" si="2"/>
        <v>0.20125786163522014</v>
      </c>
      <c r="P17" s="9"/>
    </row>
    <row r="18" spans="1:119">
      <c r="A18" s="12"/>
      <c r="B18" s="25">
        <v>335.15</v>
      </c>
      <c r="C18" s="20" t="s">
        <v>140</v>
      </c>
      <c r="D18" s="46">
        <v>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</v>
      </c>
      <c r="O18" s="47">
        <f t="shared" si="2"/>
        <v>0.38574423480083858</v>
      </c>
      <c r="P18" s="9"/>
    </row>
    <row r="19" spans="1:119">
      <c r="A19" s="12"/>
      <c r="B19" s="25">
        <v>335.18</v>
      </c>
      <c r="C19" s="20" t="s">
        <v>143</v>
      </c>
      <c r="D19" s="46">
        <v>23540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23540</v>
      </c>
      <c r="O19" s="47">
        <f t="shared" si="2"/>
        <v>49.350104821802937</v>
      </c>
      <c r="P19" s="9"/>
    </row>
    <row r="20" spans="1:119">
      <c r="A20" s="12"/>
      <c r="B20" s="25">
        <v>338</v>
      </c>
      <c r="C20" s="20" t="s">
        <v>173</v>
      </c>
      <c r="D20" s="46">
        <v>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</v>
      </c>
      <c r="O20" s="47">
        <f t="shared" si="2"/>
        <v>3.1446540880503145E-2</v>
      </c>
      <c r="P20" s="9"/>
    </row>
    <row r="21" spans="1:119" ht="15.75">
      <c r="A21" s="29" t="s">
        <v>25</v>
      </c>
      <c r="B21" s="30"/>
      <c r="C21" s="31"/>
      <c r="D21" s="32">
        <f t="shared" ref="D21:M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68056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68056</v>
      </c>
      <c r="O21" s="45">
        <f t="shared" si="2"/>
        <v>142.67505241090146</v>
      </c>
      <c r="P21" s="10"/>
    </row>
    <row r="22" spans="1:119">
      <c r="A22" s="12"/>
      <c r="B22" s="25">
        <v>343.3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68056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68056</v>
      </c>
      <c r="O22" s="47">
        <f t="shared" si="2"/>
        <v>142.67505241090146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2177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2177</v>
      </c>
      <c r="O23" s="45">
        <f t="shared" si="2"/>
        <v>4.5639412997903568</v>
      </c>
      <c r="P23" s="10"/>
    </row>
    <row r="24" spans="1:119">
      <c r="A24" s="13"/>
      <c r="B24" s="39">
        <v>351.1</v>
      </c>
      <c r="C24" s="21" t="s">
        <v>268</v>
      </c>
      <c r="D24" s="46">
        <v>2177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2177</v>
      </c>
      <c r="O24" s="47">
        <f t="shared" si="2"/>
        <v>4.5639412997903568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4863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1075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5938</v>
      </c>
      <c r="O25" s="45">
        <f t="shared" si="2"/>
        <v>12.448637316561845</v>
      </c>
      <c r="P25" s="10"/>
    </row>
    <row r="26" spans="1:119">
      <c r="A26" s="12"/>
      <c r="B26" s="25">
        <v>361.1</v>
      </c>
      <c r="C26" s="20" t="s">
        <v>284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</v>
      </c>
      <c r="O26" s="47">
        <f t="shared" si="2"/>
        <v>1.8867924528301886E-2</v>
      </c>
      <c r="P26" s="9"/>
    </row>
    <row r="27" spans="1:119">
      <c r="A27" s="12"/>
      <c r="B27" s="25">
        <v>364</v>
      </c>
      <c r="C27" s="20" t="s">
        <v>289</v>
      </c>
      <c r="D27" s="46">
        <v>2572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2572</v>
      </c>
      <c r="O27" s="47">
        <f t="shared" si="2"/>
        <v>5.3920335429769395</v>
      </c>
      <c r="P27" s="9"/>
    </row>
    <row r="28" spans="1:119" ht="15.75" thickBot="1">
      <c r="A28" s="12"/>
      <c r="B28" s="25">
        <v>369.9</v>
      </c>
      <c r="C28" s="20" t="s">
        <v>33</v>
      </c>
      <c r="D28" s="46">
        <v>2291</v>
      </c>
      <c r="E28" s="46">
        <v>0</v>
      </c>
      <c r="F28" s="46">
        <v>0</v>
      </c>
      <c r="G28" s="46">
        <v>0</v>
      </c>
      <c r="H28" s="46">
        <v>0</v>
      </c>
      <c r="I28" s="46">
        <v>1066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3357</v>
      </c>
      <c r="O28" s="47">
        <f t="shared" si="2"/>
        <v>7.0377358490566042</v>
      </c>
      <c r="P28" s="9"/>
    </row>
    <row r="29" spans="1:119" ht="16.5" thickBot="1">
      <c r="A29" s="14" t="s">
        <v>29</v>
      </c>
      <c r="B29" s="23"/>
      <c r="C29" s="22"/>
      <c r="D29" s="15">
        <f>SUM(D5,D12,D14,D21,D23,D25)</f>
        <v>169219</v>
      </c>
      <c r="E29" s="15">
        <f t="shared" ref="E29:M29" si="8">SUM(E5,E12,E14,E21,E23,E25)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69131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238350</v>
      </c>
      <c r="O29" s="38">
        <f t="shared" si="2"/>
        <v>499.68553459119499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320</v>
      </c>
      <c r="M31" s="51"/>
      <c r="N31" s="51"/>
      <c r="O31" s="43">
        <v>477</v>
      </c>
    </row>
    <row r="32" spans="1:119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(N5/O$285)</f>
        <v>0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65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66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67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68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69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10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70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13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76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15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81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82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83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84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85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86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87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88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92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94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97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8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102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103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107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109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110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113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(N69/O$285)</f>
        <v>0</v>
      </c>
      <c r="P69" s="9"/>
    </row>
    <row r="70" spans="1:16">
      <c r="A70" s="12"/>
      <c r="B70" s="25">
        <v>331.82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116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333</v>
      </c>
      <c r="C74" s="20" t="s">
        <v>118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334.1</v>
      </c>
      <c r="C75" s="20" t="s">
        <v>119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334.2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334.31</v>
      </c>
      <c r="C77" s="20" t="s">
        <v>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334.32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>
      <c r="A80" s="12"/>
      <c r="B80" s="25">
        <v>334.34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334.35</v>
      </c>
      <c r="C81" s="20" t="s">
        <v>124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334.36</v>
      </c>
      <c r="C82" s="20" t="s">
        <v>125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125" si="8">SUM(D82:M82)</f>
        <v>0</v>
      </c>
      <c r="O82" s="47">
        <f t="shared" si="7"/>
        <v>0</v>
      </c>
      <c r="P82" s="9"/>
    </row>
    <row r="83" spans="1:16">
      <c r="A83" s="12"/>
      <c r="B83" s="25">
        <v>334.39</v>
      </c>
      <c r="C83" s="20" t="s">
        <v>126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>
      <c r="A84" s="12"/>
      <c r="B84" s="25">
        <v>334.41</v>
      </c>
      <c r="C84" s="20" t="s">
        <v>127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334.42</v>
      </c>
      <c r="C85" s="20" t="s">
        <v>128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334.49</v>
      </c>
      <c r="C86" s="20" t="s">
        <v>47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334.5</v>
      </c>
      <c r="C87" s="20" t="s">
        <v>129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334.61</v>
      </c>
      <c r="C88" s="20" t="s">
        <v>130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334.62</v>
      </c>
      <c r="C89" s="20" t="s">
        <v>131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334.69</v>
      </c>
      <c r="C90" s="20" t="s">
        <v>132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334.7</v>
      </c>
      <c r="C91" s="20" t="s">
        <v>48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334.81</v>
      </c>
      <c r="C92" s="20" t="s">
        <v>133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334.82</v>
      </c>
      <c r="C93" s="20" t="s">
        <v>134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>
      <c r="A94" s="12"/>
      <c r="B94" s="25">
        <v>334.83</v>
      </c>
      <c r="C94" s="20" t="s">
        <v>135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>
      <c r="A95" s="12"/>
      <c r="B95" s="25">
        <v>334.89</v>
      </c>
      <c r="C95" s="20" t="s">
        <v>136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334.9</v>
      </c>
      <c r="C96" s="20" t="s">
        <v>18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335.12</v>
      </c>
      <c r="C97" s="20" t="s">
        <v>137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335.13</v>
      </c>
      <c r="C98" s="20" t="s">
        <v>138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335.14</v>
      </c>
      <c r="C99" s="20" t="s">
        <v>139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335.15</v>
      </c>
      <c r="C100" s="20" t="s">
        <v>140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335.16</v>
      </c>
      <c r="C101" s="20" t="s">
        <v>141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335.17</v>
      </c>
      <c r="C102" s="20" t="s">
        <v>142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335.18</v>
      </c>
      <c r="C103" s="20" t="s">
        <v>143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335.19</v>
      </c>
      <c r="C104" s="20" t="s">
        <v>144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335.21</v>
      </c>
      <c r="C105" s="20" t="s">
        <v>145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335.22</v>
      </c>
      <c r="C106" s="20" t="s">
        <v>146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335.23</v>
      </c>
      <c r="C107" s="20" t="s">
        <v>147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335.29</v>
      </c>
      <c r="C108" s="20" t="s">
        <v>148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335.31</v>
      </c>
      <c r="C109" s="20" t="s">
        <v>149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>
      <c r="A110" s="12"/>
      <c r="B110" s="25">
        <v>335.32</v>
      </c>
      <c r="C110" s="20" t="s">
        <v>150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335.33</v>
      </c>
      <c r="C111" s="20" t="s">
        <v>151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335.34</v>
      </c>
      <c r="C112" s="20" t="s">
        <v>152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335.35</v>
      </c>
      <c r="C113" s="20" t="s">
        <v>153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335.39</v>
      </c>
      <c r="C114" s="20" t="s">
        <v>154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>
      <c r="A115" s="12"/>
      <c r="B115" s="25">
        <v>335.41</v>
      </c>
      <c r="C115" s="20" t="s">
        <v>155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335.42</v>
      </c>
      <c r="C116" s="20" t="s">
        <v>156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335.49</v>
      </c>
      <c r="C117" s="20" t="s">
        <v>157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335.5</v>
      </c>
      <c r="C118" s="20" t="s">
        <v>158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335.61</v>
      </c>
      <c r="C119" s="20" t="s">
        <v>159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335.62</v>
      </c>
      <c r="C120" s="20" t="s">
        <v>160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335.69</v>
      </c>
      <c r="C121" s="20" t="s">
        <v>161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335.7</v>
      </c>
      <c r="C122" s="20" t="s">
        <v>162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335.8</v>
      </c>
      <c r="C123" s="20" t="s">
        <v>163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335.9</v>
      </c>
      <c r="C124" s="20" t="s">
        <v>20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336</v>
      </c>
      <c r="C125" s="20" t="s">
        <v>164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337.1</v>
      </c>
      <c r="C126" s="20" t="s">
        <v>165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>
      <c r="A127" s="12"/>
      <c r="B127" s="25">
        <v>337.2</v>
      </c>
      <c r="C127" s="20" t="s">
        <v>166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337.3</v>
      </c>
      <c r="C128" s="20" t="s">
        <v>167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337.4</v>
      </c>
      <c r="C129" s="20" t="s">
        <v>168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337.5</v>
      </c>
      <c r="C130" s="20" t="s">
        <v>169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t="shared" ref="N130:N135" si="9">SUM(D130:M130)</f>
        <v>0</v>
      </c>
      <c r="O130" s="47">
        <f t="shared" si="7"/>
        <v>0</v>
      </c>
      <c r="P130" s="9"/>
    </row>
    <row r="131" spans="1:16">
      <c r="A131" s="12"/>
      <c r="B131" s="25">
        <v>337.6</v>
      </c>
      <c r="C131" s="20" t="s">
        <v>170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>
      <c r="A132" s="12"/>
      <c r="B132" s="25">
        <v>337.7</v>
      </c>
      <c r="C132" s="20" t="s">
        <v>171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337.9</v>
      </c>
      <c r="C133" s="20" t="s">
        <v>172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(N133/O$285)</f>
        <v>0</v>
      </c>
      <c r="P133" s="9"/>
    </row>
    <row r="134" spans="1:16">
      <c r="A134" s="12"/>
      <c r="B134" s="25">
        <v>338</v>
      </c>
      <c r="C134" s="20" t="s">
        <v>173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339</v>
      </c>
      <c r="C135" s="20" t="s">
        <v>174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25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>
      <c r="A137" s="12"/>
      <c r="B137" s="25">
        <v>341.1</v>
      </c>
      <c r="C137" s="20" t="s">
        <v>175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>
      <c r="A138" s="12"/>
      <c r="B138" s="25">
        <v>341.15</v>
      </c>
      <c r="C138" s="20" t="s">
        <v>176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t="shared" ref="N138:N230" si="12">SUM(D138:M138)</f>
        <v>0</v>
      </c>
      <c r="O138" s="47">
        <f t="shared" si="10"/>
        <v>0</v>
      </c>
      <c r="P138" s="9"/>
    </row>
    <row r="139" spans="1:16">
      <c r="A139" s="12"/>
      <c r="B139" s="25">
        <v>341.16</v>
      </c>
      <c r="C139" s="20" t="s">
        <v>177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>
      <c r="A140" s="12"/>
      <c r="B140" s="25">
        <v>341.2</v>
      </c>
      <c r="C140" s="20" t="s">
        <v>178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341.3</v>
      </c>
      <c r="C141" s="20" t="s">
        <v>179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341.51</v>
      </c>
      <c r="C142" s="20" t="s">
        <v>180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341.52</v>
      </c>
      <c r="C143" s="20" t="s">
        <v>181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341.53</v>
      </c>
      <c r="C144" s="20" t="s">
        <v>182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341.54</v>
      </c>
      <c r="C145" s="20" t="s">
        <v>183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341.55</v>
      </c>
      <c r="C146" s="20" t="s">
        <v>184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341.56</v>
      </c>
      <c r="C147" s="20" t="s">
        <v>185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341.8</v>
      </c>
      <c r="C148" s="20" t="s">
        <v>186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341.9</v>
      </c>
      <c r="C149" s="20" t="s">
        <v>187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342.1</v>
      </c>
      <c r="C150" s="20" t="s">
        <v>188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342.2</v>
      </c>
      <c r="C151" s="20" t="s">
        <v>189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342.3</v>
      </c>
      <c r="C152" s="20" t="s">
        <v>190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342.4</v>
      </c>
      <c r="C153" s="20" t="s">
        <v>191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342.5</v>
      </c>
      <c r="C154" s="20" t="s">
        <v>192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342.6</v>
      </c>
      <c r="C155" s="20" t="s">
        <v>193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342.9</v>
      </c>
      <c r="C156" s="20" t="s">
        <v>194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343.1</v>
      </c>
      <c r="C157" s="20" t="s">
        <v>195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343.2</v>
      </c>
      <c r="C158" s="20" t="s">
        <v>196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343.3</v>
      </c>
      <c r="C159" s="20" t="s">
        <v>28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343.4</v>
      </c>
      <c r="C160" s="20" t="s">
        <v>197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343.5</v>
      </c>
      <c r="C161" s="20" t="s">
        <v>198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343.6</v>
      </c>
      <c r="C162" s="20" t="s">
        <v>199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343.7</v>
      </c>
      <c r="C163" s="20" t="s">
        <v>200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343.8</v>
      </c>
      <c r="C164" s="20" t="s">
        <v>201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343.9</v>
      </c>
      <c r="C165" s="20" t="s">
        <v>202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344.1</v>
      </c>
      <c r="C166" s="20" t="s">
        <v>203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344.2</v>
      </c>
      <c r="C167" s="20" t="s">
        <v>204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344.3</v>
      </c>
      <c r="C168" s="20" t="s">
        <v>205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344.4</v>
      </c>
      <c r="C169" s="20" t="s">
        <v>206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344.5</v>
      </c>
      <c r="C170" s="20" t="s">
        <v>207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344.6</v>
      </c>
      <c r="C171" s="20" t="s">
        <v>208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344.9</v>
      </c>
      <c r="C172" s="20" t="s">
        <v>209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345.1</v>
      </c>
      <c r="C173" s="20" t="s">
        <v>210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345.9</v>
      </c>
      <c r="C174" s="20" t="s">
        <v>211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346.1</v>
      </c>
      <c r="C175" s="20" t="s">
        <v>212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346.2</v>
      </c>
      <c r="C176" s="20" t="s">
        <v>213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346.3</v>
      </c>
      <c r="C177" s="20" t="s">
        <v>214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346.4</v>
      </c>
      <c r="C178" s="20" t="s">
        <v>215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346.9</v>
      </c>
      <c r="C179" s="20" t="s">
        <v>216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347.1</v>
      </c>
      <c r="C180" s="20" t="s">
        <v>217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347.2</v>
      </c>
      <c r="C181" s="20" t="s">
        <v>218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347.3</v>
      </c>
      <c r="C182" s="20" t="s">
        <v>219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347.4</v>
      </c>
      <c r="C183" s="20" t="s">
        <v>220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347.5</v>
      </c>
      <c r="C184" s="20" t="s">
        <v>221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347.8</v>
      </c>
      <c r="C185" s="20" t="s">
        <v>222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347.9</v>
      </c>
      <c r="C186" s="20" t="s">
        <v>223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348.11</v>
      </c>
      <c r="C187" s="20" t="s">
        <v>224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>
      <c r="A188" s="12"/>
      <c r="B188" s="25">
        <v>348.12</v>
      </c>
      <c r="C188" s="20" t="s">
        <v>225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ref="N188:N215" si="13">SUM(D188:M188)</f>
        <v>0</v>
      </c>
      <c r="O188" s="47">
        <f t="shared" si="10"/>
        <v>0</v>
      </c>
      <c r="P188" s="9"/>
    </row>
    <row r="189" spans="1:16">
      <c r="A189" s="12"/>
      <c r="B189" s="25">
        <v>348.13</v>
      </c>
      <c r="C189" s="20" t="s">
        <v>226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>
      <c r="A190" s="12"/>
      <c r="B190" s="25">
        <v>348.14</v>
      </c>
      <c r="C190" s="20" t="s">
        <v>227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348.21</v>
      </c>
      <c r="C191" s="20" t="s">
        <v>228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348.22</v>
      </c>
      <c r="C192" s="20" t="s">
        <v>229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348.23</v>
      </c>
      <c r="C193" s="20" t="s">
        <v>230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348.24</v>
      </c>
      <c r="C194" s="20" t="s">
        <v>231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348.31</v>
      </c>
      <c r="C195" s="20" t="s">
        <v>232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348.32</v>
      </c>
      <c r="C196" s="20" t="s">
        <v>233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348.33</v>
      </c>
      <c r="C197" s="20" t="s">
        <v>234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(N197/O$285)</f>
        <v>0</v>
      </c>
      <c r="P197" s="9"/>
    </row>
    <row r="198" spans="1:16">
      <c r="A198" s="12"/>
      <c r="B198" s="25">
        <v>348.34</v>
      </c>
      <c r="C198" s="20" t="s">
        <v>235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348.41</v>
      </c>
      <c r="C199" s="20" t="s">
        <v>236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348.42</v>
      </c>
      <c r="C200" s="20" t="s">
        <v>237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348.43</v>
      </c>
      <c r="C201" s="20" t="s">
        <v>238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348.44</v>
      </c>
      <c r="C202" s="20" t="s">
        <v>239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348.48</v>
      </c>
      <c r="C203" s="20" t="s">
        <v>240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348.51</v>
      </c>
      <c r="C204" s="20" t="s">
        <v>241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348.52</v>
      </c>
      <c r="C205" s="20" t="s">
        <v>242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348.53</v>
      </c>
      <c r="C206" s="20" t="s">
        <v>243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348.54</v>
      </c>
      <c r="C207" s="20" t="s">
        <v>244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348.61</v>
      </c>
      <c r="C208" s="20" t="s">
        <v>245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348.62</v>
      </c>
      <c r="C209" s="20" t="s">
        <v>246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348.63</v>
      </c>
      <c r="C210" s="20" t="s">
        <v>247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348.64</v>
      </c>
      <c r="C211" s="20" t="s">
        <v>248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348.71</v>
      </c>
      <c r="C212" s="20" t="s">
        <v>249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348.72</v>
      </c>
      <c r="C213" s="20" t="s">
        <v>250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348.73</v>
      </c>
      <c r="C214" s="20" t="s">
        <v>251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348.74</v>
      </c>
      <c r="C215" s="20" t="s">
        <v>252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348.82</v>
      </c>
      <c r="C216" s="20" t="s">
        <v>253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>
      <c r="A217" s="12"/>
      <c r="B217" s="25">
        <v>348.85</v>
      </c>
      <c r="C217" s="20" t="s">
        <v>254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348.86</v>
      </c>
      <c r="C218" s="20" t="s">
        <v>255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348.87</v>
      </c>
      <c r="C219" s="20" t="s">
        <v>256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348.88</v>
      </c>
      <c r="C220" s="20" t="s">
        <v>257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348.92099999999999</v>
      </c>
      <c r="C221" s="20" t="s">
        <v>258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348.92200000000003</v>
      </c>
      <c r="C222" s="20" t="s">
        <v>259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348.923</v>
      </c>
      <c r="C223" s="20" t="s">
        <v>260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348.92399999999998</v>
      </c>
      <c r="C224" s="20" t="s">
        <v>261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348.93</v>
      </c>
      <c r="C225" s="20" t="s">
        <v>262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348.93099999999998</v>
      </c>
      <c r="C226" s="20" t="s">
        <v>263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348.93200000000002</v>
      </c>
      <c r="C227" s="20" t="s">
        <v>264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348.93299999999999</v>
      </c>
      <c r="C228" s="20" t="s">
        <v>265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348.99</v>
      </c>
      <c r="C229" s="20" t="s">
        <v>266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349</v>
      </c>
      <c r="C230" s="20" t="s">
        <v>267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26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>
      <c r="A232" s="13"/>
      <c r="B232" s="39">
        <v>351.1</v>
      </c>
      <c r="C232" s="21" t="s">
        <v>268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>
      <c r="A233" s="13"/>
      <c r="B233" s="39">
        <v>351.2</v>
      </c>
      <c r="C233" s="21" t="s">
        <v>269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t="shared" ref="N233:N248" si="16">SUM(D233:M233)</f>
        <v>0</v>
      </c>
      <c r="O233" s="47">
        <f t="shared" si="14"/>
        <v>0</v>
      </c>
      <c r="P233" s="9"/>
    </row>
    <row r="234" spans="1:16">
      <c r="A234" s="13"/>
      <c r="B234" s="39">
        <v>351.3</v>
      </c>
      <c r="C234" s="21" t="s">
        <v>270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>
      <c r="A235" s="13"/>
      <c r="B235" s="39">
        <v>351.4</v>
      </c>
      <c r="C235" s="21" t="s">
        <v>271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351.5</v>
      </c>
      <c r="C236" s="21" t="s">
        <v>31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351.6</v>
      </c>
      <c r="C237" s="21" t="s">
        <v>272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351.7</v>
      </c>
      <c r="C238" s="21" t="s">
        <v>273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351.8</v>
      </c>
      <c r="C239" s="21" t="s">
        <v>274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351.9</v>
      </c>
      <c r="C240" s="21" t="s">
        <v>275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352</v>
      </c>
      <c r="C241" s="21" t="s">
        <v>276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353</v>
      </c>
      <c r="C242" s="21" t="s">
        <v>277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354</v>
      </c>
      <c r="C243" s="21" t="s">
        <v>278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355</v>
      </c>
      <c r="C244" s="21" t="s">
        <v>279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356</v>
      </c>
      <c r="C245" s="21" t="s">
        <v>280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358.1</v>
      </c>
      <c r="C246" s="21" t="s">
        <v>281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358.2</v>
      </c>
      <c r="C247" s="21" t="s">
        <v>282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359</v>
      </c>
      <c r="C248" s="21" t="s">
        <v>283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2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>
      <c r="A250" s="12"/>
      <c r="B250" s="25">
        <v>361.1</v>
      </c>
      <c r="C250" s="20" t="s">
        <v>284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>
      <c r="A251" s="12"/>
      <c r="B251" s="25">
        <v>361.2</v>
      </c>
      <c r="C251" s="20" t="s">
        <v>285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t="shared" ref="N251:N262" si="18">SUM(D251:M251)</f>
        <v>0</v>
      </c>
      <c r="O251" s="47">
        <f t="shared" si="14"/>
        <v>0</v>
      </c>
      <c r="P251" s="9"/>
    </row>
    <row r="252" spans="1:16">
      <c r="A252" s="12"/>
      <c r="B252" s="25">
        <v>361.3</v>
      </c>
      <c r="C252" s="20" t="s">
        <v>286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>
      <c r="A253" s="12"/>
      <c r="B253" s="25">
        <v>361.4</v>
      </c>
      <c r="C253" s="20" t="s">
        <v>287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362</v>
      </c>
      <c r="C254" s="20" t="s">
        <v>288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364</v>
      </c>
      <c r="C255" s="20" t="s">
        <v>289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365</v>
      </c>
      <c r="C256" s="20" t="s">
        <v>290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366</v>
      </c>
      <c r="C257" s="20" t="s">
        <v>57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368</v>
      </c>
      <c r="C258" s="20" t="s">
        <v>291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369.3</v>
      </c>
      <c r="C259" s="20" t="s">
        <v>292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369.4</v>
      </c>
      <c r="C260" s="20" t="s">
        <v>293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369.7</v>
      </c>
      <c r="C261" s="20" t="s">
        <v>294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3" si="19">(N261/O$285)</f>
        <v>0</v>
      </c>
      <c r="P261" s="9"/>
    </row>
    <row r="262" spans="1:16">
      <c r="A262" s="12"/>
      <c r="B262" s="25">
        <v>369.9</v>
      </c>
      <c r="C262" s="20" t="s">
        <v>33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27</v>
      </c>
      <c r="B263" s="30"/>
      <c r="C263" s="31"/>
      <c r="D263" s="32">
        <f t="shared" ref="D263:M263" si="20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>
      <c r="A264" s="12"/>
      <c r="B264" s="25">
        <v>381</v>
      </c>
      <c r="C264" s="20" t="s">
        <v>295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>
      <c r="A265" s="12"/>
      <c r="B265" s="25">
        <v>382</v>
      </c>
      <c r="C265" s="20" t="s">
        <v>296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383</v>
      </c>
      <c r="C266" s="20" t="s">
        <v>297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t="shared" ref="N266:N282" si="21">SUM(D266:M266)</f>
        <v>0</v>
      </c>
      <c r="O266" s="47">
        <f t="shared" si="19"/>
        <v>0</v>
      </c>
      <c r="P266" s="9"/>
    </row>
    <row r="267" spans="1:16">
      <c r="A267" s="12"/>
      <c r="B267" s="25">
        <v>384</v>
      </c>
      <c r="C267" s="20" t="s">
        <v>34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>
      <c r="A268" s="12"/>
      <c r="B268" s="25">
        <v>385</v>
      </c>
      <c r="C268" s="20" t="s">
        <v>298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387.2</v>
      </c>
      <c r="C269" s="20" t="s">
        <v>317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>
      <c r="A270" s="12"/>
      <c r="B270" s="25">
        <v>388.1</v>
      </c>
      <c r="C270" s="20" t="s">
        <v>52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>
      <c r="A271" s="12"/>
      <c r="B271" s="25">
        <v>388.2</v>
      </c>
      <c r="C271" s="20" t="s">
        <v>299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389.1</v>
      </c>
      <c r="C272" s="20" t="s">
        <v>300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389.2</v>
      </c>
      <c r="C273" s="20" t="s">
        <v>301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389.3</v>
      </c>
      <c r="C274" s="20" t="s">
        <v>302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389.4</v>
      </c>
      <c r="C275" s="20" t="s">
        <v>303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389.5</v>
      </c>
      <c r="C276" s="20" t="s">
        <v>304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389.6</v>
      </c>
      <c r="C277" s="20" t="s">
        <v>305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389.7</v>
      </c>
      <c r="C278" s="20" t="s">
        <v>306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389.8</v>
      </c>
      <c r="C279" s="20" t="s">
        <v>307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12"/>
      <c r="B280" s="25">
        <v>389.9</v>
      </c>
      <c r="C280" s="20" t="s">
        <v>308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19">
      <c r="A281" s="48"/>
      <c r="B281" s="49">
        <v>392</v>
      </c>
      <c r="C281" s="50" t="s">
        <v>309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19" ht="15.75" thickBot="1">
      <c r="A282" s="48"/>
      <c r="B282" s="49">
        <v>393</v>
      </c>
      <c r="C282" s="50" t="s">
        <v>310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29</v>
      </c>
      <c r="B283" s="23"/>
      <c r="C283" s="22"/>
      <c r="D283" s="15">
        <f t="shared" ref="D283:M283" si="22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19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318</v>
      </c>
      <c r="M285" s="51"/>
      <c r="N285" s="51"/>
      <c r="O285" s="43">
        <v>480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54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2023-10-02T20:44:31Z</cp:lastPrinted>
  <dcterms:created xsi:type="dcterms:W3CDTF">2000-08-31T21:26:31Z</dcterms:created>
  <dcterms:modified xsi:type="dcterms:W3CDTF">2023-10-02T20:44:33Z</dcterms:modified>
</cp:coreProperties>
</file>