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1" sheetId="47" r:id="rId1"/>
    <sheet name="2020" sheetId="46" r:id="rId2"/>
    <sheet name="2019" sheetId="45" r:id="rId3"/>
    <sheet name="2018" sheetId="44" r:id="rId4"/>
    <sheet name="2017" sheetId="43" r:id="rId5"/>
    <sheet name="2016" sheetId="42" r:id="rId6"/>
    <sheet name="2015" sheetId="41" r:id="rId7"/>
    <sheet name="2014" sheetId="39" r:id="rId8"/>
    <sheet name="2013" sheetId="37" r:id="rId9"/>
    <sheet name="2012" sheetId="36" r:id="rId10"/>
    <sheet name="2011" sheetId="35" r:id="rId11"/>
    <sheet name="2010" sheetId="34" r:id="rId12"/>
    <sheet name="2009" sheetId="33" r:id="rId13"/>
    <sheet name="2008" sheetId="38" r:id="rId14"/>
    <sheet name="2007" sheetId="40" r:id="rId15"/>
  </sheets>
  <definedNames>
    <definedName name="_xlnm.Print_Area" localSheetId="14">'2007'!$A$1:$O$30</definedName>
    <definedName name="_xlnm.Print_Area" localSheetId="13">'2008'!$A$1:$O$32</definedName>
    <definedName name="_xlnm.Print_Area" localSheetId="12">'2009'!$A$1:$O$28</definedName>
    <definedName name="_xlnm.Print_Area" localSheetId="11">'2010'!$A$1:$O$32</definedName>
    <definedName name="_xlnm.Print_Area" localSheetId="10">'2011'!$A$1:$O$31</definedName>
    <definedName name="_xlnm.Print_Area" localSheetId="9">'2012'!$A$1:$O$30</definedName>
    <definedName name="_xlnm.Print_Area" localSheetId="8">'2013'!$A$1:$O$30</definedName>
    <definedName name="_xlnm.Print_Area" localSheetId="7">'2014'!$A$1:$O$34</definedName>
    <definedName name="_xlnm.Print_Area" localSheetId="6">'2015'!$A$1:$O$32</definedName>
    <definedName name="_xlnm.Print_Area" localSheetId="5">'2016'!$A$1:$O$32</definedName>
    <definedName name="_xlnm.Print_Area" localSheetId="4">'2017'!$A$1:$O$32</definedName>
    <definedName name="_xlnm.Print_Area" localSheetId="3">'2018'!$A$1:$O$32</definedName>
    <definedName name="_xlnm.Print_Area" localSheetId="2">'2019'!$A$1:$O$34</definedName>
    <definedName name="_xlnm.Print_Area" localSheetId="1">'2020'!$A$1:$O$32</definedName>
    <definedName name="_xlnm.Print_Area" localSheetId="0">'2021'!$A$1:$P$34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E30" i="47" l="1"/>
  <c r="F30" i="47"/>
  <c r="G30" i="47"/>
  <c r="H30" i="47"/>
  <c r="I30" i="47"/>
  <c r="J30" i="47"/>
  <c r="K30" i="47"/>
  <c r="L30" i="47"/>
  <c r="M30" i="47"/>
  <c r="N30" i="47"/>
  <c r="D30" i="47"/>
  <c r="O29" i="47"/>
  <c r="P29" i="47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/>
  <c r="O20" i="47"/>
  <c r="P20" i="47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/>
  <c r="O17" i="47"/>
  <c r="P17" i="47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/>
  <c r="O14" i="47"/>
  <c r="P14" i="47"/>
  <c r="O13" i="47"/>
  <c r="P13" i="47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28" i="46"/>
  <c r="F28" i="46"/>
  <c r="G28" i="46"/>
  <c r="H28" i="46"/>
  <c r="I28" i="46"/>
  <c r="J28" i="46"/>
  <c r="K28" i="46"/>
  <c r="L28" i="46"/>
  <c r="M28" i="46"/>
  <c r="D28" i="46"/>
  <c r="N27" i="46"/>
  <c r="O27" i="46"/>
  <c r="M26" i="46"/>
  <c r="L26" i="46"/>
  <c r="K26" i="46"/>
  <c r="J26" i="46"/>
  <c r="I26" i="46"/>
  <c r="H26" i="46"/>
  <c r="G26" i="46"/>
  <c r="F26" i="46"/>
  <c r="E26" i="46"/>
  <c r="D26" i="46"/>
  <c r="N25" i="46"/>
  <c r="O25" i="46"/>
  <c r="M24" i="46"/>
  <c r="L24" i="46"/>
  <c r="K24" i="46"/>
  <c r="J24" i="46"/>
  <c r="I24" i="46"/>
  <c r="H24" i="46"/>
  <c r="G24" i="46"/>
  <c r="F24" i="46"/>
  <c r="E24" i="46"/>
  <c r="D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N21" i="46"/>
  <c r="O21" i="46"/>
  <c r="N20" i="46"/>
  <c r="O20" i="46"/>
  <c r="M19" i="46"/>
  <c r="L19" i="46"/>
  <c r="K19" i="46"/>
  <c r="J19" i="46"/>
  <c r="I19" i="46"/>
  <c r="H19" i="46"/>
  <c r="G19" i="46"/>
  <c r="F19" i="46"/>
  <c r="E19" i="46"/>
  <c r="D19" i="46"/>
  <c r="N18" i="46"/>
  <c r="O18" i="46"/>
  <c r="N17" i="46"/>
  <c r="O17" i="46"/>
  <c r="M16" i="46"/>
  <c r="L16" i="46"/>
  <c r="K16" i="46"/>
  <c r="J16" i="46"/>
  <c r="I16" i="46"/>
  <c r="H16" i="46"/>
  <c r="G16" i="46"/>
  <c r="F16" i="46"/>
  <c r="E16" i="46"/>
  <c r="D16" i="46"/>
  <c r="N15" i="46"/>
  <c r="O15" i="46"/>
  <c r="N14" i="46"/>
  <c r="O14" i="46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N29" i="45"/>
  <c r="O29" i="45"/>
  <c r="M28" i="45"/>
  <c r="L28" i="45"/>
  <c r="K28" i="45"/>
  <c r="J28" i="45"/>
  <c r="I28" i="45"/>
  <c r="H28" i="45"/>
  <c r="G28" i="45"/>
  <c r="F28" i="45"/>
  <c r="E28" i="45"/>
  <c r="D28" i="45"/>
  <c r="N27" i="45"/>
  <c r="O27" i="45"/>
  <c r="M26" i="45"/>
  <c r="L26" i="45"/>
  <c r="K26" i="45"/>
  <c r="J26" i="45"/>
  <c r="I26" i="45"/>
  <c r="H26" i="45"/>
  <c r="G26" i="45"/>
  <c r="F26" i="45"/>
  <c r="E26" i="45"/>
  <c r="D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8" i="44"/>
  <c r="F28" i="44"/>
  <c r="G28" i="44"/>
  <c r="H28" i="44"/>
  <c r="I28" i="44"/>
  <c r="J28" i="44"/>
  <c r="K28" i="44"/>
  <c r="L28" i="44"/>
  <c r="M28" i="44"/>
  <c r="D28" i="44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28" i="43"/>
  <c r="F28" i="43"/>
  <c r="G28" i="43"/>
  <c r="H28" i="43"/>
  <c r="I28" i="43"/>
  <c r="J28" i="43"/>
  <c r="K28" i="43"/>
  <c r="L28" i="43"/>
  <c r="M28" i="43"/>
  <c r="D28" i="43"/>
  <c r="N27" i="43"/>
  <c r="O27" i="43"/>
  <c r="M26" i="43"/>
  <c r="L26" i="43"/>
  <c r="K26" i="43"/>
  <c r="J26" i="43"/>
  <c r="I26" i="43"/>
  <c r="H26" i="43"/>
  <c r="G26" i="43"/>
  <c r="F26" i="43"/>
  <c r="E26" i="43"/>
  <c r="D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/>
  <c r="M19" i="43"/>
  <c r="L19" i="43"/>
  <c r="K19" i="43"/>
  <c r="J19" i="43"/>
  <c r="I19" i="43"/>
  <c r="H19" i="43"/>
  <c r="G19" i="43"/>
  <c r="F19" i="43"/>
  <c r="E19" i="43"/>
  <c r="D19" i="43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28" i="42"/>
  <c r="F28" i="42"/>
  <c r="G28" i="42"/>
  <c r="H28" i="42"/>
  <c r="I28" i="42"/>
  <c r="J28" i="42"/>
  <c r="K28" i="42"/>
  <c r="L28" i="42"/>
  <c r="M28" i="42"/>
  <c r="D28" i="42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28" i="41"/>
  <c r="F28" i="41"/>
  <c r="G28" i="41"/>
  <c r="H28" i="41"/>
  <c r="I28" i="41"/>
  <c r="J28" i="41"/>
  <c r="K28" i="41"/>
  <c r="L28" i="41"/>
  <c r="M28" i="41"/>
  <c r="D28" i="4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/>
  <c r="M19" i="41"/>
  <c r="L19" i="41"/>
  <c r="K19" i="41"/>
  <c r="J19" i="41"/>
  <c r="I19" i="41"/>
  <c r="H19" i="41"/>
  <c r="G19" i="41"/>
  <c r="F19" i="41"/>
  <c r="E19" i="41"/>
  <c r="D19" i="41"/>
  <c r="N18" i="41"/>
  <c r="O18" i="4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25" i="40"/>
  <c r="O25" i="40"/>
  <c r="M24" i="40"/>
  <c r="L24" i="40"/>
  <c r="K24" i="40"/>
  <c r="J24" i="40"/>
  <c r="I24" i="40"/>
  <c r="H24" i="40"/>
  <c r="G24" i="40"/>
  <c r="F24" i="40"/>
  <c r="E24" i="40"/>
  <c r="D24" i="40"/>
  <c r="N23" i="40"/>
  <c r="O23" i="40"/>
  <c r="M22" i="40"/>
  <c r="L22" i="40"/>
  <c r="K22" i="40"/>
  <c r="J22" i="40"/>
  <c r="I22" i="40"/>
  <c r="H22" i="40"/>
  <c r="G22" i="40"/>
  <c r="F22" i="40"/>
  <c r="E22" i="40"/>
  <c r="D22" i="40"/>
  <c r="N22" i="40"/>
  <c r="O22" i="40"/>
  <c r="N21" i="40"/>
  <c r="O21" i="40"/>
  <c r="M20" i="40"/>
  <c r="L20" i="40"/>
  <c r="K20" i="40"/>
  <c r="J20" i="40"/>
  <c r="I20" i="40"/>
  <c r="H20" i="40"/>
  <c r="G20" i="40"/>
  <c r="F20" i="40"/>
  <c r="E20" i="40"/>
  <c r="D20" i="40"/>
  <c r="N20" i="40"/>
  <c r="N19" i="40"/>
  <c r="O19" i="40"/>
  <c r="M18" i="40"/>
  <c r="M26" i="40"/>
  <c r="L18" i="40"/>
  <c r="K18" i="40"/>
  <c r="J18" i="40"/>
  <c r="I18" i="40"/>
  <c r="I26" i="40"/>
  <c r="H18" i="40"/>
  <c r="G18" i="40"/>
  <c r="F18" i="40"/>
  <c r="E18" i="40"/>
  <c r="E26" i="40"/>
  <c r="D18" i="40"/>
  <c r="N18" i="40"/>
  <c r="O18" i="40"/>
  <c r="N17" i="40"/>
  <c r="O17" i="40"/>
  <c r="N16" i="40"/>
  <c r="O16" i="40"/>
  <c r="M15" i="40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/>
  <c r="N12" i="40"/>
  <c r="O12" i="40"/>
  <c r="M11" i="40"/>
  <c r="L11" i="40"/>
  <c r="K11" i="40"/>
  <c r="J11" i="40"/>
  <c r="I11" i="40"/>
  <c r="H11" i="40"/>
  <c r="G11" i="40"/>
  <c r="F11" i="40"/>
  <c r="E11" i="40"/>
  <c r="D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K26" i="40"/>
  <c r="J5" i="40"/>
  <c r="J26" i="40"/>
  <c r="I5" i="40"/>
  <c r="H5" i="40"/>
  <c r="G5" i="40"/>
  <c r="G26" i="40"/>
  <c r="F5" i="40"/>
  <c r="N5" i="40"/>
  <c r="O5" i="40"/>
  <c r="E5" i="40"/>
  <c r="D5" i="40"/>
  <c r="N29" i="39"/>
  <c r="O29" i="39"/>
  <c r="M28" i="39"/>
  <c r="L28" i="39"/>
  <c r="K28" i="39"/>
  <c r="J28" i="39"/>
  <c r="I28" i="39"/>
  <c r="H28" i="39"/>
  <c r="G28" i="39"/>
  <c r="F28" i="39"/>
  <c r="E28" i="39"/>
  <c r="D28" i="39"/>
  <c r="N27" i="39"/>
  <c r="O27" i="39"/>
  <c r="M26" i="39"/>
  <c r="L26" i="39"/>
  <c r="K26" i="39"/>
  <c r="J26" i="39"/>
  <c r="I26" i="39"/>
  <c r="H26" i="39"/>
  <c r="G26" i="39"/>
  <c r="F26" i="39"/>
  <c r="E26" i="39"/>
  <c r="D26" i="39"/>
  <c r="N25" i="39"/>
  <c r="O25" i="39"/>
  <c r="M24" i="39"/>
  <c r="L24" i="39"/>
  <c r="K24" i="39"/>
  <c r="J24" i="39"/>
  <c r="I24" i="39"/>
  <c r="H24" i="39"/>
  <c r="G24" i="39"/>
  <c r="F24" i="39"/>
  <c r="E24" i="39"/>
  <c r="D24" i="39"/>
  <c r="N23" i="39"/>
  <c r="O23" i="39"/>
  <c r="M22" i="39"/>
  <c r="L22" i="39"/>
  <c r="K22" i="39"/>
  <c r="J22" i="39"/>
  <c r="I22" i="39"/>
  <c r="H22" i="39"/>
  <c r="G22" i="39"/>
  <c r="F22" i="39"/>
  <c r="E22" i="39"/>
  <c r="D22" i="39"/>
  <c r="N21" i="39"/>
  <c r="O21" i="39"/>
  <c r="N20" i="39"/>
  <c r="O20" i="39"/>
  <c r="M19" i="39"/>
  <c r="L19" i="39"/>
  <c r="K19" i="39"/>
  <c r="J19" i="39"/>
  <c r="I19" i="39"/>
  <c r="H19" i="39"/>
  <c r="G19" i="39"/>
  <c r="F19" i="39"/>
  <c r="E19" i="39"/>
  <c r="D19" i="39"/>
  <c r="N19" i="39"/>
  <c r="O19" i="39"/>
  <c r="N18" i="39"/>
  <c r="O18" i="39"/>
  <c r="N17" i="39"/>
  <c r="O17" i="39"/>
  <c r="M16" i="39"/>
  <c r="L16" i="39"/>
  <c r="K16" i="39"/>
  <c r="J16" i="39"/>
  <c r="I16" i="39"/>
  <c r="H16" i="39"/>
  <c r="G16" i="39"/>
  <c r="F16" i="39"/>
  <c r="N16" i="39"/>
  <c r="O16" i="39"/>
  <c r="E16" i="39"/>
  <c r="D16" i="39"/>
  <c r="N15" i="39"/>
  <c r="O15" i="39"/>
  <c r="N14" i="39"/>
  <c r="O14" i="39"/>
  <c r="N13" i="39"/>
  <c r="O13" i="39"/>
  <c r="M12" i="39"/>
  <c r="L12" i="39"/>
  <c r="K12" i="39"/>
  <c r="K30" i="39"/>
  <c r="J12" i="39"/>
  <c r="J30" i="39"/>
  <c r="I12" i="39"/>
  <c r="H12" i="39"/>
  <c r="G12" i="39"/>
  <c r="F12" i="39"/>
  <c r="E12" i="39"/>
  <c r="D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M30" i="39"/>
  <c r="L5" i="39"/>
  <c r="L30" i="39"/>
  <c r="K5" i="39"/>
  <c r="J5" i="39"/>
  <c r="I5" i="39"/>
  <c r="H5" i="39"/>
  <c r="H30" i="39"/>
  <c r="G5" i="39"/>
  <c r="F5" i="39"/>
  <c r="E5" i="39"/>
  <c r="D5" i="39"/>
  <c r="N5" i="39"/>
  <c r="O5" i="39"/>
  <c r="N27" i="38"/>
  <c r="O27" i="38"/>
  <c r="M26" i="38"/>
  <c r="L26" i="38"/>
  <c r="K26" i="38"/>
  <c r="J26" i="38"/>
  <c r="I26" i="38"/>
  <c r="H26" i="38"/>
  <c r="G26" i="38"/>
  <c r="F26" i="38"/>
  <c r="E26" i="38"/>
  <c r="D26" i="38"/>
  <c r="N25" i="38"/>
  <c r="O25" i="38"/>
  <c r="M24" i="38"/>
  <c r="L24" i="38"/>
  <c r="K24" i="38"/>
  <c r="J24" i="38"/>
  <c r="I24" i="38"/>
  <c r="H24" i="38"/>
  <c r="G24" i="38"/>
  <c r="F24" i="38"/>
  <c r="E24" i="38"/>
  <c r="N24" i="38"/>
  <c r="O24" i="38"/>
  <c r="D24" i="38"/>
  <c r="N23" i="38"/>
  <c r="O23" i="38"/>
  <c r="M22" i="38"/>
  <c r="L22" i="38"/>
  <c r="K22" i="38"/>
  <c r="J22" i="38"/>
  <c r="I22" i="38"/>
  <c r="H22" i="38"/>
  <c r="G22" i="38"/>
  <c r="F22" i="38"/>
  <c r="E22" i="38"/>
  <c r="D22" i="38"/>
  <c r="N21" i="38"/>
  <c r="O21" i="38"/>
  <c r="M20" i="38"/>
  <c r="L20" i="38"/>
  <c r="K20" i="38"/>
  <c r="J20" i="38"/>
  <c r="I20" i="38"/>
  <c r="H20" i="38"/>
  <c r="G20" i="38"/>
  <c r="F20" i="38"/>
  <c r="E20" i="38"/>
  <c r="E28" i="38"/>
  <c r="D20" i="38"/>
  <c r="N19" i="38"/>
  <c r="O19" i="38"/>
  <c r="N18" i="38"/>
  <c r="O18" i="38"/>
  <c r="M17" i="38"/>
  <c r="L17" i="38"/>
  <c r="K17" i="38"/>
  <c r="J17" i="38"/>
  <c r="I17" i="38"/>
  <c r="H17" i="38"/>
  <c r="N17" i="38"/>
  <c r="O17" i="38"/>
  <c r="G17" i="38"/>
  <c r="F17" i="38"/>
  <c r="E17" i="38"/>
  <c r="D17" i="38"/>
  <c r="N16" i="38"/>
  <c r="O16" i="38"/>
  <c r="N15" i="38"/>
  <c r="O15" i="38"/>
  <c r="N14" i="38"/>
  <c r="O14" i="38"/>
  <c r="M13" i="38"/>
  <c r="L13" i="38"/>
  <c r="K13" i="38"/>
  <c r="J13" i="38"/>
  <c r="J28" i="38"/>
  <c r="I13" i="38"/>
  <c r="H13" i="38"/>
  <c r="G13" i="38"/>
  <c r="G28" i="38"/>
  <c r="F13" i="38"/>
  <c r="N13" i="38"/>
  <c r="O13" i="38"/>
  <c r="E13" i="38"/>
  <c r="D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M28" i="38"/>
  <c r="L5" i="38"/>
  <c r="K5" i="38"/>
  <c r="K28" i="38"/>
  <c r="J5" i="38"/>
  <c r="I5" i="38"/>
  <c r="H5" i="38"/>
  <c r="G5" i="38"/>
  <c r="F5" i="38"/>
  <c r="F28" i="38"/>
  <c r="E5" i="38"/>
  <c r="D5" i="38"/>
  <c r="N25" i="37"/>
  <c r="O25" i="37"/>
  <c r="M24" i="37"/>
  <c r="L24" i="37"/>
  <c r="K24" i="37"/>
  <c r="J24" i="37"/>
  <c r="I24" i="37"/>
  <c r="H24" i="37"/>
  <c r="G24" i="37"/>
  <c r="F24" i="37"/>
  <c r="N24" i="37"/>
  <c r="O24" i="37"/>
  <c r="E24" i="37"/>
  <c r="D24" i="37"/>
  <c r="N23" i="37"/>
  <c r="O23" i="37"/>
  <c r="M22" i="37"/>
  <c r="L22" i="37"/>
  <c r="K22" i="37"/>
  <c r="J22" i="37"/>
  <c r="I22" i="37"/>
  <c r="H22" i="37"/>
  <c r="G22" i="37"/>
  <c r="F22" i="37"/>
  <c r="N22" i="37"/>
  <c r="O22" i="37"/>
  <c r="E22" i="37"/>
  <c r="D22" i="37"/>
  <c r="N21" i="37"/>
  <c r="O21" i="37"/>
  <c r="N20" i="37"/>
  <c r="O20" i="37"/>
  <c r="M19" i="37"/>
  <c r="L19" i="37"/>
  <c r="L26" i="37"/>
  <c r="K19" i="37"/>
  <c r="K26" i="37"/>
  <c r="J19" i="37"/>
  <c r="I19" i="37"/>
  <c r="H19" i="37"/>
  <c r="G19" i="37"/>
  <c r="G26" i="37"/>
  <c r="F19" i="37"/>
  <c r="E19" i="37"/>
  <c r="D19" i="37"/>
  <c r="N18" i="37"/>
  <c r="O18" i="37"/>
  <c r="N17" i="37"/>
  <c r="O17" i="37"/>
  <c r="M16" i="37"/>
  <c r="L16" i="37"/>
  <c r="K16" i="37"/>
  <c r="J16" i="37"/>
  <c r="I16" i="37"/>
  <c r="H16" i="37"/>
  <c r="G16" i="37"/>
  <c r="F16" i="37"/>
  <c r="E16" i="37"/>
  <c r="D16" i="37"/>
  <c r="N16" i="37"/>
  <c r="O16" i="37"/>
  <c r="N15" i="37"/>
  <c r="O15" i="37"/>
  <c r="N14" i="37"/>
  <c r="O14" i="37"/>
  <c r="N13" i="37"/>
  <c r="O13" i="37"/>
  <c r="M12" i="37"/>
  <c r="L12" i="37"/>
  <c r="K12" i="37"/>
  <c r="J12" i="37"/>
  <c r="I12" i="37"/>
  <c r="H12" i="37"/>
  <c r="G12" i="37"/>
  <c r="F12" i="37"/>
  <c r="E12" i="37"/>
  <c r="D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J5" i="37"/>
  <c r="I5" i="37"/>
  <c r="I26" i="37"/>
  <c r="H5" i="37"/>
  <c r="G5" i="37"/>
  <c r="F5" i="37"/>
  <c r="F26" i="37"/>
  <c r="E5" i="37"/>
  <c r="E26" i="37"/>
  <c r="D5" i="37"/>
  <c r="N25" i="36"/>
  <c r="O25" i="36"/>
  <c r="M24" i="36"/>
  <c r="L24" i="36"/>
  <c r="K24" i="36"/>
  <c r="J24" i="36"/>
  <c r="I24" i="36"/>
  <c r="H24" i="36"/>
  <c r="G24" i="36"/>
  <c r="F24" i="36"/>
  <c r="E24" i="36"/>
  <c r="D24" i="36"/>
  <c r="N23" i="36"/>
  <c r="O23" i="36"/>
  <c r="M22" i="36"/>
  <c r="L22" i="36"/>
  <c r="K22" i="36"/>
  <c r="J22" i="36"/>
  <c r="I22" i="36"/>
  <c r="H22" i="36"/>
  <c r="G22" i="36"/>
  <c r="F22" i="36"/>
  <c r="N22" i="36"/>
  <c r="O22" i="36"/>
  <c r="E22" i="36"/>
  <c r="D22" i="36"/>
  <c r="N21" i="36"/>
  <c r="O21" i="36"/>
  <c r="N20" i="36"/>
  <c r="O20" i="36"/>
  <c r="M19" i="36"/>
  <c r="L19" i="36"/>
  <c r="K19" i="36"/>
  <c r="J19" i="36"/>
  <c r="I19" i="36"/>
  <c r="H19" i="36"/>
  <c r="G19" i="36"/>
  <c r="F19" i="36"/>
  <c r="E19" i="36"/>
  <c r="D19" i="36"/>
  <c r="N18" i="36"/>
  <c r="O18" i="36"/>
  <c r="N17" i="36"/>
  <c r="O17" i="36"/>
  <c r="M16" i="36"/>
  <c r="L16" i="36"/>
  <c r="K16" i="36"/>
  <c r="J16" i="36"/>
  <c r="I16" i="36"/>
  <c r="H16" i="36"/>
  <c r="G16" i="36"/>
  <c r="F16" i="36"/>
  <c r="E16" i="36"/>
  <c r="E26" i="36"/>
  <c r="D16" i="36"/>
  <c r="N16" i="36"/>
  <c r="O16" i="36"/>
  <c r="N15" i="36"/>
  <c r="O15" i="36"/>
  <c r="N14" i="36"/>
  <c r="O14" i="36"/>
  <c r="N13" i="36"/>
  <c r="O13" i="36"/>
  <c r="M12" i="36"/>
  <c r="M26" i="36"/>
  <c r="L12" i="36"/>
  <c r="K12" i="36"/>
  <c r="J12" i="36"/>
  <c r="I12" i="36"/>
  <c r="H12" i="36"/>
  <c r="G12" i="36"/>
  <c r="F12" i="36"/>
  <c r="E12" i="36"/>
  <c r="D12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L26" i="36"/>
  <c r="K5" i="36"/>
  <c r="J5" i="36"/>
  <c r="I5" i="36"/>
  <c r="I26" i="36"/>
  <c r="H5" i="36"/>
  <c r="H26" i="36"/>
  <c r="G5" i="36"/>
  <c r="F5" i="36"/>
  <c r="F26" i="36"/>
  <c r="E5" i="36"/>
  <c r="D5" i="36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/>
  <c r="O25" i="35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/>
  <c r="O23" i="35"/>
  <c r="N22" i="35"/>
  <c r="O22" i="35"/>
  <c r="N21" i="35"/>
  <c r="O21" i="35"/>
  <c r="M20" i="35"/>
  <c r="L20" i="35"/>
  <c r="K20" i="35"/>
  <c r="J20" i="35"/>
  <c r="I20" i="35"/>
  <c r="H20" i="35"/>
  <c r="G20" i="35"/>
  <c r="N20" i="35"/>
  <c r="O20" i="35"/>
  <c r="F20" i="35"/>
  <c r="E20" i="35"/>
  <c r="D20" i="35"/>
  <c r="N19" i="35"/>
  <c r="O19" i="35"/>
  <c r="N18" i="35"/>
  <c r="O18" i="35"/>
  <c r="M17" i="35"/>
  <c r="M27" i="35"/>
  <c r="L17" i="35"/>
  <c r="K17" i="35"/>
  <c r="J17" i="35"/>
  <c r="J27" i="35"/>
  <c r="I17" i="35"/>
  <c r="H17" i="35"/>
  <c r="G17" i="35"/>
  <c r="F17" i="35"/>
  <c r="E17" i="35"/>
  <c r="D17" i="35"/>
  <c r="N16" i="35"/>
  <c r="O16" i="35"/>
  <c r="N15" i="35"/>
  <c r="O15" i="35"/>
  <c r="N14" i="35"/>
  <c r="O14" i="35"/>
  <c r="M13" i="35"/>
  <c r="L13" i="35"/>
  <c r="K13" i="35"/>
  <c r="J13" i="35"/>
  <c r="I13" i="35"/>
  <c r="H13" i="35"/>
  <c r="H27" i="35"/>
  <c r="G13" i="35"/>
  <c r="F13" i="35"/>
  <c r="E13" i="35"/>
  <c r="D13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L27" i="35"/>
  <c r="K5" i="35"/>
  <c r="J5" i="35"/>
  <c r="I5" i="35"/>
  <c r="I27" i="35"/>
  <c r="H5" i="35"/>
  <c r="G5" i="35"/>
  <c r="F5" i="35"/>
  <c r="F27" i="35"/>
  <c r="E5" i="35"/>
  <c r="D5" i="35"/>
  <c r="N27" i="34"/>
  <c r="O27" i="34"/>
  <c r="M26" i="34"/>
  <c r="L26" i="34"/>
  <c r="K26" i="34"/>
  <c r="J26" i="34"/>
  <c r="I26" i="34"/>
  <c r="H26" i="34"/>
  <c r="G26" i="34"/>
  <c r="F26" i="34"/>
  <c r="E26" i="34"/>
  <c r="D26" i="34"/>
  <c r="N26" i="34"/>
  <c r="O26" i="34"/>
  <c r="N25" i="34"/>
  <c r="O25" i="34"/>
  <c r="M24" i="34"/>
  <c r="L24" i="34"/>
  <c r="K24" i="34"/>
  <c r="J24" i="34"/>
  <c r="I24" i="34"/>
  <c r="H24" i="34"/>
  <c r="G24" i="34"/>
  <c r="F24" i="34"/>
  <c r="E24" i="34"/>
  <c r="D24" i="34"/>
  <c r="N24" i="34"/>
  <c r="O24" i="34"/>
  <c r="N23" i="34"/>
  <c r="O23" i="34"/>
  <c r="N22" i="34"/>
  <c r="O22" i="34"/>
  <c r="M21" i="34"/>
  <c r="L21" i="34"/>
  <c r="K21" i="34"/>
  <c r="J21" i="34"/>
  <c r="J28" i="34"/>
  <c r="I21" i="34"/>
  <c r="H21" i="34"/>
  <c r="G21" i="34"/>
  <c r="F21" i="34"/>
  <c r="E21" i="34"/>
  <c r="D21" i="34"/>
  <c r="N20" i="34"/>
  <c r="O20" i="34"/>
  <c r="N19" i="34"/>
  <c r="O19" i="34"/>
  <c r="M18" i="34"/>
  <c r="L18" i="34"/>
  <c r="K18" i="34"/>
  <c r="J18" i="34"/>
  <c r="I18" i="34"/>
  <c r="H18" i="34"/>
  <c r="G18" i="34"/>
  <c r="F18" i="34"/>
  <c r="E18" i="34"/>
  <c r="D18" i="34"/>
  <c r="N18" i="34"/>
  <c r="O18" i="34"/>
  <c r="N17" i="34"/>
  <c r="O17" i="34"/>
  <c r="N16" i="34"/>
  <c r="O16" i="34"/>
  <c r="N15" i="34"/>
  <c r="O15" i="34"/>
  <c r="M14" i="34"/>
  <c r="L14" i="34"/>
  <c r="L28" i="34"/>
  <c r="K14" i="34"/>
  <c r="J14" i="34"/>
  <c r="I14" i="34"/>
  <c r="I28" i="34"/>
  <c r="H14" i="34"/>
  <c r="G14" i="34"/>
  <c r="G28" i="34"/>
  <c r="F14" i="34"/>
  <c r="F28" i="34"/>
  <c r="E14" i="34"/>
  <c r="D14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K5" i="34"/>
  <c r="J5" i="34"/>
  <c r="I5" i="34"/>
  <c r="H5" i="34"/>
  <c r="G5" i="34"/>
  <c r="F5" i="34"/>
  <c r="E5" i="34"/>
  <c r="D5" i="34"/>
  <c r="E22" i="33"/>
  <c r="F22" i="33"/>
  <c r="G22" i="33"/>
  <c r="H22" i="33"/>
  <c r="I22" i="33"/>
  <c r="J22" i="33"/>
  <c r="K22" i="33"/>
  <c r="L22" i="33"/>
  <c r="M22" i="33"/>
  <c r="D22" i="33"/>
  <c r="E20" i="33"/>
  <c r="F20" i="33"/>
  <c r="G20" i="33"/>
  <c r="H20" i="33"/>
  <c r="N20" i="33"/>
  <c r="O20" i="33"/>
  <c r="I20" i="33"/>
  <c r="J20" i="33"/>
  <c r="K20" i="33"/>
  <c r="L20" i="33"/>
  <c r="M20" i="33"/>
  <c r="E18" i="33"/>
  <c r="F18" i="33"/>
  <c r="G18" i="33"/>
  <c r="N18" i="33"/>
  <c r="O18" i="33"/>
  <c r="H18" i="33"/>
  <c r="I18" i="33"/>
  <c r="J18" i="33"/>
  <c r="K18" i="33"/>
  <c r="K24" i="33"/>
  <c r="L18" i="33"/>
  <c r="M18" i="33"/>
  <c r="E15" i="33"/>
  <c r="F15" i="33"/>
  <c r="G15" i="33"/>
  <c r="H15" i="33"/>
  <c r="I15" i="33"/>
  <c r="I24" i="33"/>
  <c r="J15" i="33"/>
  <c r="K15" i="33"/>
  <c r="L15" i="33"/>
  <c r="M15" i="33"/>
  <c r="E11" i="33"/>
  <c r="F11" i="33"/>
  <c r="G11" i="33"/>
  <c r="H11" i="33"/>
  <c r="I11" i="33"/>
  <c r="J11" i="33"/>
  <c r="K11" i="33"/>
  <c r="L11" i="33"/>
  <c r="L24" i="33"/>
  <c r="M11" i="33"/>
  <c r="E9" i="33"/>
  <c r="F9" i="33"/>
  <c r="F24" i="33"/>
  <c r="G9" i="33"/>
  <c r="G24" i="33"/>
  <c r="H9" i="33"/>
  <c r="I9" i="33"/>
  <c r="J9" i="33"/>
  <c r="K9" i="33"/>
  <c r="L9" i="33"/>
  <c r="M9" i="33"/>
  <c r="M24" i="33"/>
  <c r="E5" i="33"/>
  <c r="E24" i="33"/>
  <c r="F5" i="33"/>
  <c r="G5" i="33"/>
  <c r="H5" i="33"/>
  <c r="I5" i="33"/>
  <c r="J5" i="33"/>
  <c r="K5" i="33"/>
  <c r="L5" i="33"/>
  <c r="M5" i="33"/>
  <c r="D20" i="33"/>
  <c r="D18" i="33"/>
  <c r="D15" i="33"/>
  <c r="N15" i="33"/>
  <c r="O15" i="33"/>
  <c r="D11" i="33"/>
  <c r="D9" i="33"/>
  <c r="N9" i="33"/>
  <c r="D5" i="33"/>
  <c r="N23" i="33"/>
  <c r="O23" i="33"/>
  <c r="N19" i="33"/>
  <c r="O19" i="33"/>
  <c r="N21" i="33"/>
  <c r="O21" i="33"/>
  <c r="N17" i="33"/>
  <c r="O17" i="33"/>
  <c r="N16" i="33"/>
  <c r="O16" i="33"/>
  <c r="N7" i="33"/>
  <c r="O7" i="33"/>
  <c r="N8" i="33"/>
  <c r="O8" i="33"/>
  <c r="N6" i="33"/>
  <c r="O6" i="33"/>
  <c r="N12" i="33"/>
  <c r="O12" i="33"/>
  <c r="N13" i="33"/>
  <c r="O13" i="33"/>
  <c r="N14" i="33"/>
  <c r="O14" i="33"/>
  <c r="N10" i="33"/>
  <c r="O10" i="33"/>
  <c r="E28" i="34"/>
  <c r="N5" i="34"/>
  <c r="O5" i="34"/>
  <c r="N19" i="36"/>
  <c r="O19" i="36"/>
  <c r="N5" i="37"/>
  <c r="O5" i="37"/>
  <c r="N26" i="38"/>
  <c r="O26" i="38"/>
  <c r="D28" i="38"/>
  <c r="M28" i="34"/>
  <c r="J24" i="33"/>
  <c r="O9" i="33"/>
  <c r="D28" i="34"/>
  <c r="E27" i="35"/>
  <c r="N5" i="36"/>
  <c r="O5" i="36"/>
  <c r="N11" i="33"/>
  <c r="O11" i="33"/>
  <c r="K28" i="34"/>
  <c r="D27" i="35"/>
  <c r="L28" i="38"/>
  <c r="N22" i="38"/>
  <c r="O22" i="38"/>
  <c r="I30" i="39"/>
  <c r="G30" i="39"/>
  <c r="N24" i="39"/>
  <c r="O24" i="39"/>
  <c r="N26" i="39"/>
  <c r="O26" i="39"/>
  <c r="E30" i="39"/>
  <c r="O20" i="40"/>
  <c r="N24" i="40"/>
  <c r="O24" i="40"/>
  <c r="D26" i="40"/>
  <c r="F26" i="40"/>
  <c r="D30" i="39"/>
  <c r="N30" i="39"/>
  <c r="O30" i="39"/>
  <c r="H24" i="33"/>
  <c r="N5" i="35"/>
  <c r="O5" i="35"/>
  <c r="G27" i="35"/>
  <c r="M26" i="37"/>
  <c r="J26" i="37"/>
  <c r="N19" i="37"/>
  <c r="O19" i="37"/>
  <c r="D24" i="33"/>
  <c r="N24" i="33"/>
  <c r="O24" i="33"/>
  <c r="N5" i="33"/>
  <c r="O5" i="33"/>
  <c r="N22" i="33"/>
  <c r="O22" i="33"/>
  <c r="N14" i="34"/>
  <c r="O14" i="34"/>
  <c r="N21" i="34"/>
  <c r="O21" i="34"/>
  <c r="N17" i="35"/>
  <c r="O17" i="35"/>
  <c r="J26" i="36"/>
  <c r="D26" i="37"/>
  <c r="N12" i="37"/>
  <c r="O12" i="37"/>
  <c r="H28" i="38"/>
  <c r="N28" i="38"/>
  <c r="O28" i="38"/>
  <c r="F30" i="39"/>
  <c r="N12" i="39"/>
  <c r="O12" i="39"/>
  <c r="N22" i="39"/>
  <c r="O22" i="39"/>
  <c r="N28" i="39"/>
  <c r="O28" i="39"/>
  <c r="H26" i="40"/>
  <c r="L26" i="40"/>
  <c r="N11" i="40"/>
  <c r="O11" i="40"/>
  <c r="N15" i="40"/>
  <c r="O15" i="40"/>
  <c r="D26" i="36"/>
  <c r="N5" i="38"/>
  <c r="O5" i="38"/>
  <c r="H28" i="34"/>
  <c r="N28" i="34"/>
  <c r="O28" i="34"/>
  <c r="K27" i="35"/>
  <c r="N27" i="35"/>
  <c r="O27" i="35"/>
  <c r="K26" i="36"/>
  <c r="G26" i="36"/>
  <c r="N24" i="36"/>
  <c r="O24" i="36"/>
  <c r="H26" i="37"/>
  <c r="I28" i="38"/>
  <c r="N20" i="38"/>
  <c r="O20" i="38"/>
  <c r="N26" i="37"/>
  <c r="O26" i="37"/>
  <c r="N26" i="40"/>
  <c r="O26" i="40"/>
  <c r="N26" i="36"/>
  <c r="O26" i="36"/>
  <c r="N5" i="41"/>
  <c r="O5" i="41"/>
  <c r="N22" i="41"/>
  <c r="O22" i="41"/>
  <c r="N12" i="41"/>
  <c r="O12" i="41"/>
  <c r="N19" i="41"/>
  <c r="O19" i="41"/>
  <c r="N24" i="41"/>
  <c r="O24" i="41"/>
  <c r="N26" i="41"/>
  <c r="O26" i="41"/>
  <c r="N16" i="41"/>
  <c r="O16" i="41"/>
  <c r="N28" i="41"/>
  <c r="O28" i="41"/>
  <c r="N22" i="42"/>
  <c r="O22" i="42"/>
  <c r="N26" i="42"/>
  <c r="O26" i="42"/>
  <c r="N24" i="42"/>
  <c r="O24" i="42"/>
  <c r="N19" i="42"/>
  <c r="O19" i="42"/>
  <c r="N16" i="42"/>
  <c r="O16" i="42"/>
  <c r="N12" i="42"/>
  <c r="O12" i="42"/>
  <c r="N5" i="42"/>
  <c r="O5" i="42"/>
  <c r="N28" i="42"/>
  <c r="O28" i="42"/>
  <c r="N19" i="43"/>
  <c r="O19" i="43"/>
  <c r="N26" i="43"/>
  <c r="O26" i="43"/>
  <c r="N22" i="43"/>
  <c r="O22" i="43"/>
  <c r="N24" i="43"/>
  <c r="O24" i="43"/>
  <c r="N16" i="43"/>
  <c r="O16" i="43"/>
  <c r="N12" i="43"/>
  <c r="O12" i="43"/>
  <c r="N5" i="43"/>
  <c r="O5" i="43"/>
  <c r="N28" i="43"/>
  <c r="O28" i="43"/>
  <c r="N22" i="44"/>
  <c r="O22" i="44"/>
  <c r="N24" i="44"/>
  <c r="O24" i="44"/>
  <c r="N26" i="44"/>
  <c r="O26" i="44"/>
  <c r="N19" i="44"/>
  <c r="O19" i="44"/>
  <c r="N16" i="44"/>
  <c r="O16" i="44"/>
  <c r="N12" i="44"/>
  <c r="O12" i="44"/>
  <c r="N5" i="44"/>
  <c r="O5" i="44"/>
  <c r="N28" i="44"/>
  <c r="O28" i="44"/>
  <c r="N26" i="45"/>
  <c r="O26" i="45"/>
  <c r="N24" i="45"/>
  <c r="O24" i="45"/>
  <c r="N19" i="45"/>
  <c r="O19" i="45"/>
  <c r="N28" i="45"/>
  <c r="O28" i="45"/>
  <c r="N22" i="45"/>
  <c r="O22" i="45"/>
  <c r="K30" i="45"/>
  <c r="J30" i="45"/>
  <c r="N16" i="45"/>
  <c r="O16" i="45"/>
  <c r="D30" i="45"/>
  <c r="E30" i="45"/>
  <c r="G30" i="45"/>
  <c r="I30" i="45"/>
  <c r="N12" i="45"/>
  <c r="O12" i="45"/>
  <c r="M30" i="45"/>
  <c r="F30" i="45"/>
  <c r="H30" i="45"/>
  <c r="L30" i="45"/>
  <c r="N5" i="45"/>
  <c r="O5" i="45"/>
  <c r="N30" i="45"/>
  <c r="O30" i="45"/>
  <c r="N26" i="46"/>
  <c r="O26" i="46"/>
  <c r="N24" i="46"/>
  <c r="O24" i="46"/>
  <c r="N22" i="46"/>
  <c r="O22" i="46"/>
  <c r="N19" i="46"/>
  <c r="O19" i="46"/>
  <c r="N16" i="46"/>
  <c r="O16" i="46"/>
  <c r="N12" i="46"/>
  <c r="O12" i="46"/>
  <c r="N5" i="46"/>
  <c r="O5" i="46"/>
  <c r="N28" i="46"/>
  <c r="O28" i="46"/>
  <c r="O28" i="47"/>
  <c r="P28" i="47"/>
  <c r="O24" i="47"/>
  <c r="P24" i="47"/>
  <c r="O26" i="47"/>
  <c r="P26" i="47"/>
  <c r="O22" i="47"/>
  <c r="P22" i="47"/>
  <c r="O19" i="47"/>
  <c r="P19" i="47"/>
  <c r="O16" i="47"/>
  <c r="P16" i="47"/>
  <c r="O12" i="47"/>
  <c r="P12" i="47"/>
  <c r="O5" i="47"/>
  <c r="P5" i="47"/>
  <c r="O30" i="47"/>
  <c r="P30" i="47"/>
</calcChain>
</file>

<file path=xl/sharedStrings.xml><?xml version="1.0" encoding="utf-8"?>
<sst xmlns="http://schemas.openxmlformats.org/spreadsheetml/2006/main" count="656" uniqueCount="89">
  <si>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</si>
  <si>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</si>
  <si>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</si>
  <si>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</si>
  <si>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</si>
  <si>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</si>
  <si>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</si>
  <si>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</si>
  <si>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</si>
  <si>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</si>
  <si>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</si>
  <si>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</si>
  <si>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</si>
  <si>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</si>
  <si>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</si>
  <si>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</si>
  <si>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</si>
  <si>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</si>
  <si>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</si>
  <si>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</si>
  <si>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Pension Benefits</t>
  </si>
  <si>
    <t>Other General Government Services</t>
  </si>
  <si>
    <t>Public Safety</t>
  </si>
  <si>
    <t>Law Enforcement</t>
  </si>
  <si>
    <t>Physical Environment</t>
  </si>
  <si>
    <t>Garbage / Solid Waste Control Services</t>
  </si>
  <si>
    <t>Water-Sewer Combination Services</t>
  </si>
  <si>
    <t>Flood Control / Stormwater Management</t>
  </si>
  <si>
    <t>Transportation</t>
  </si>
  <si>
    <t>Road and Street Facilities</t>
  </si>
  <si>
    <t>Mass Transit Systems</t>
  </si>
  <si>
    <t>Human Services</t>
  </si>
  <si>
    <t>Other Human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</si>
  <si>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</si>
  <si>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</si>
  <si>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</si>
  <si>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</si>
  <si>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</si>
  <si>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Hialeah Gardens Expenditures Reported by Account Code and Fund Type</t>
  </si>
  <si>
    <t>Local Fiscal Year Ended September 30, 2010</t>
  </si>
  <si>
    <t>Executive</t>
  </si>
  <si>
    <t>Financial and Administrative</t>
  </si>
  <si>
    <t>Legal Counsel</t>
  </si>
  <si>
    <t>Comprehensive Planning</t>
  </si>
  <si>
    <t>Debt Service Payments</t>
  </si>
  <si>
    <t>Protective Inspections</t>
  </si>
  <si>
    <t>Other Public Safety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</si>
  <si>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</si>
  <si>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</si>
  <si>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</si>
  <si>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</si>
  <si>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</si>
  <si>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</si>
  <si>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</si>
  <si>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</si>
  <si>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</si>
  <si>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Economic Environment</t>
  </si>
  <si>
    <t>Industry Development</t>
  </si>
  <si>
    <t>2008 Municipal Population:</t>
  </si>
  <si>
    <t>Local Fiscal Year Ended September 30, 2014</t>
  </si>
  <si>
    <t>Other General Government</t>
  </si>
  <si>
    <t>Flood Control / Stormwater Control</t>
  </si>
  <si>
    <t>Road / Street Facilities</t>
  </si>
  <si>
    <t>Mass Transit</t>
  </si>
  <si>
    <t>Parks / Recreation</t>
  </si>
  <si>
    <t>Other Uses</t>
  </si>
  <si>
    <t>Interfund Transfers Out</t>
  </si>
  <si>
    <t>2014 Municipal Population:</t>
  </si>
  <si>
    <t>Water / Sewer Services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</si>
  <si>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</si>
  <si>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</si>
  <si>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</si>
  <si>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</si>
  <si>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</si>
  <si>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</si>
  <si>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</si>
  <si>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</si>
  <si>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</si>
  <si>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</si>
  <si>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</si>
  <si>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</si>
  <si>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</si>
  <si>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</si>
  <si>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</si>
  <si>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</si>
  <si>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</si>
  <si>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</si>
  <si>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Proprietary - Non-Operating Interest Expense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</si>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</sst>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9258132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998697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8" si="1">SUM(D5:N5)</f>
        <v>10256829</v>
      </c>
      <c r="P5" s="30">
        <f t="shared" ref="P5:P30" si="2">(O5/P$32)</f>
        <v>444.88523096942095</v>
      </c>
      <c r="Q5" s="6"/>
    </row>
    <row r="6" spans="1:134">
      <c r="A6" s="12"/>
      <c r="B6" s="42">
        <v>511</v>
      </c>
      <c r="C6" s="19" t="s">
        <v>19</v>
      </c>
      <c r="D6" s="43">
        <v>220210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220210</v>
      </c>
      <c r="P6" s="44">
        <f t="shared" si="2"/>
        <v>9.5515072652353066</v>
      </c>
      <c r="Q6" s="9"/>
    </row>
    <row r="7" spans="1:134">
      <c r="A7" s="12"/>
      <c r="B7" s="42">
        <v>512</v>
      </c>
      <c r="C7" s="19" t="s">
        <v>40</v>
      </c>
      <c r="D7" s="43">
        <v>281021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281021</v>
      </c>
      <c r="P7" s="44">
        <f t="shared" si="2"/>
        <v>12.18915636521362</v>
      </c>
      <c r="Q7" s="9"/>
    </row>
    <row r="8" spans="1:134">
      <c r="A8" s="12"/>
      <c r="B8" s="42">
        <v>513</v>
      </c>
      <c r="C8" s="19" t="s">
        <v>41</v>
      </c>
      <c r="D8" s="43">
        <v>764881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764881</v>
      </c>
      <c r="P8" s="44">
        <f t="shared" si="2"/>
        <v>33.176360876165688</v>
      </c>
      <c r="Q8" s="9"/>
    </row>
    <row r="9" spans="1:134">
      <c r="A9" s="12"/>
      <c r="B9" s="42">
        <v>514</v>
      </c>
      <c r="C9" s="19" t="s">
        <v>42</v>
      </c>
      <c r="D9" s="43">
        <v>369922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369922</v>
      </c>
      <c r="P9" s="44">
        <f t="shared" si="2"/>
        <v>16.045196269789635</v>
      </c>
      <c r="Q9" s="9"/>
    </row>
    <row r="10" spans="1:134">
      <c r="A10" s="12"/>
      <c r="B10" s="42">
        <v>518</v>
      </c>
      <c r="C10" s="19" t="s">
        <v>20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998697</v>
      </c>
      <c r="L10" s="43">
        <v>0</v>
      </c>
      <c r="M10" s="43">
        <v>0</v>
      </c>
      <c r="N10" s="43">
        <v>0</v>
      </c>
      <c r="O10" s="43">
        <f t="shared" si="1"/>
        <v>998697</v>
      </c>
      <c r="P10" s="44">
        <f t="shared" si="2"/>
        <v>43.318022121014963</v>
      </c>
      <c r="Q10" s="9"/>
    </row>
    <row r="11" spans="1:134">
      <c r="A11" s="12"/>
      <c r="B11" s="42">
        <v>519</v>
      </c>
      <c r="C11" s="19" t="s">
        <v>21</v>
      </c>
      <c r="D11" s="43">
        <v>7622098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7622098</v>
      </c>
      <c r="P11" s="44">
        <f t="shared" si="2"/>
        <v>330.60498807200173</v>
      </c>
      <c r="Q11" s="9"/>
    </row>
    <row r="12" spans="1:134" ht="15.75">
      <c r="A12" s="26" t="s">
        <v>22</v>
      </c>
      <c r="B12" s="27"/>
      <c r="C12" s="28"/>
      <c r="D12" s="29">
        <f t="shared" ref="D12:N12" si="3">SUM(D13:D15)</f>
        <v>6781194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6781194</v>
      </c>
      <c r="P12" s="41">
        <f t="shared" si="2"/>
        <v>294.13116460637605</v>
      </c>
      <c r="Q12" s="10"/>
    </row>
    <row r="13" spans="1:134">
      <c r="A13" s="12"/>
      <c r="B13" s="42">
        <v>521</v>
      </c>
      <c r="C13" s="19" t="s">
        <v>23</v>
      </c>
      <c r="D13" s="43">
        <v>6188349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6188349</v>
      </c>
      <c r="P13" s="44">
        <f t="shared" si="2"/>
        <v>268.41678594664933</v>
      </c>
      <c r="Q13" s="9"/>
    </row>
    <row r="14" spans="1:134">
      <c r="A14" s="12"/>
      <c r="B14" s="42">
        <v>524</v>
      </c>
      <c r="C14" s="19" t="s">
        <v>45</v>
      </c>
      <c r="D14" s="43">
        <v>274191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274191</v>
      </c>
      <c r="P14" s="44">
        <f t="shared" si="2"/>
        <v>11.892908262849707</v>
      </c>
      <c r="Q14" s="9"/>
    </row>
    <row r="15" spans="1:134">
      <c r="A15" s="12"/>
      <c r="B15" s="42">
        <v>529</v>
      </c>
      <c r="C15" s="19" t="s">
        <v>46</v>
      </c>
      <c r="D15" s="43">
        <v>318654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318654</v>
      </c>
      <c r="P15" s="44">
        <f t="shared" si="2"/>
        <v>13.821470396877034</v>
      </c>
      <c r="Q15" s="9"/>
    </row>
    <row r="16" spans="1:134" ht="15.75">
      <c r="A16" s="26" t="s">
        <v>24</v>
      </c>
      <c r="B16" s="27"/>
      <c r="C16" s="28"/>
      <c r="D16" s="29">
        <f t="shared" ref="D16:N16" si="4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7805785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7805785</v>
      </c>
      <c r="P16" s="41">
        <f t="shared" si="2"/>
        <v>338.57232704402514</v>
      </c>
      <c r="Q16" s="10"/>
    </row>
    <row r="17" spans="1:120">
      <c r="A17" s="12"/>
      <c r="B17" s="42">
        <v>536</v>
      </c>
      <c r="C17" s="19" t="s">
        <v>26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6668035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6668035</v>
      </c>
      <c r="P17" s="44">
        <f t="shared" si="2"/>
        <v>289.22294513120801</v>
      </c>
      <c r="Q17" s="9"/>
    </row>
    <row r="18" spans="1:120">
      <c r="A18" s="12"/>
      <c r="B18" s="42">
        <v>538</v>
      </c>
      <c r="C18" s="19" t="s">
        <v>27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1137750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1137750</v>
      </c>
      <c r="P18" s="44">
        <f t="shared" si="2"/>
        <v>49.349381912817179</v>
      </c>
      <c r="Q18" s="9"/>
    </row>
    <row r="19" spans="1:120" ht="15.75">
      <c r="A19" s="26" t="s">
        <v>28</v>
      </c>
      <c r="B19" s="27"/>
      <c r="C19" s="28"/>
      <c r="D19" s="29">
        <f t="shared" ref="D19:N19" si="5">SUM(D20:D21)</f>
        <v>0</v>
      </c>
      <c r="E19" s="29">
        <f t="shared" si="5"/>
        <v>1420362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ref="O19:O24" si="6">SUM(D19:N19)</f>
        <v>1420362</v>
      </c>
      <c r="P19" s="41">
        <f t="shared" si="2"/>
        <v>61.607547169811319</v>
      </c>
      <c r="Q19" s="10"/>
    </row>
    <row r="20" spans="1:120">
      <c r="A20" s="12"/>
      <c r="B20" s="42">
        <v>541</v>
      </c>
      <c r="C20" s="19" t="s">
        <v>29</v>
      </c>
      <c r="D20" s="43">
        <v>0</v>
      </c>
      <c r="E20" s="43">
        <v>763083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6"/>
        <v>763083</v>
      </c>
      <c r="P20" s="44">
        <f t="shared" si="2"/>
        <v>33.098373454782042</v>
      </c>
      <c r="Q20" s="9"/>
    </row>
    <row r="21" spans="1:120">
      <c r="A21" s="12"/>
      <c r="B21" s="42">
        <v>544</v>
      </c>
      <c r="C21" s="19" t="s">
        <v>30</v>
      </c>
      <c r="D21" s="43">
        <v>0</v>
      </c>
      <c r="E21" s="43">
        <v>657279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6"/>
        <v>657279</v>
      </c>
      <c r="P21" s="44">
        <f t="shared" si="2"/>
        <v>28.509173715029277</v>
      </c>
      <c r="Q21" s="9"/>
    </row>
    <row r="22" spans="1:120" ht="15.75">
      <c r="A22" s="26" t="s">
        <v>56</v>
      </c>
      <c r="B22" s="27"/>
      <c r="C22" s="28"/>
      <c r="D22" s="29">
        <f t="shared" ref="D22:N22" si="7">SUM(D23:D23)</f>
        <v>151929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9">
        <f t="shared" si="6"/>
        <v>151929</v>
      </c>
      <c r="P22" s="41">
        <f t="shared" si="2"/>
        <v>6.5898503578399481</v>
      </c>
      <c r="Q22" s="10"/>
    </row>
    <row r="23" spans="1:120">
      <c r="A23" s="45"/>
      <c r="B23" s="46">
        <v>552</v>
      </c>
      <c r="C23" s="47" t="s">
        <v>57</v>
      </c>
      <c r="D23" s="43">
        <v>151929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6"/>
        <v>151929</v>
      </c>
      <c r="P23" s="44">
        <f t="shared" si="2"/>
        <v>6.5898503578399481</v>
      </c>
      <c r="Q23" s="9"/>
    </row>
    <row r="24" spans="1:120" ht="15.75">
      <c r="A24" s="26" t="s">
        <v>31</v>
      </c>
      <c r="B24" s="27"/>
      <c r="C24" s="28"/>
      <c r="D24" s="29">
        <f t="shared" ref="D24:N24" si="8">SUM(D25:D25)</f>
        <v>481111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8"/>
        <v>0</v>
      </c>
      <c r="O24" s="29">
        <f t="shared" si="6"/>
        <v>481111</v>
      </c>
      <c r="P24" s="41">
        <f t="shared" si="2"/>
        <v>20.867967902841034</v>
      </c>
      <c r="Q24" s="10"/>
    </row>
    <row r="25" spans="1:120">
      <c r="A25" s="12"/>
      <c r="B25" s="42">
        <v>569</v>
      </c>
      <c r="C25" s="19" t="s">
        <v>32</v>
      </c>
      <c r="D25" s="43">
        <v>481111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ref="O25:O30" si="9">SUM(D25:N25)</f>
        <v>481111</v>
      </c>
      <c r="P25" s="44">
        <f t="shared" si="2"/>
        <v>20.867967902841034</v>
      </c>
      <c r="Q25" s="9"/>
    </row>
    <row r="26" spans="1:120" ht="15.75">
      <c r="A26" s="26" t="s">
        <v>33</v>
      </c>
      <c r="B26" s="27"/>
      <c r="C26" s="28"/>
      <c r="D26" s="29">
        <f t="shared" ref="D26:N26" si="10">SUM(D27:D27)</f>
        <v>1781237</v>
      </c>
      <c r="E26" s="29">
        <f t="shared" si="10"/>
        <v>0</v>
      </c>
      <c r="F26" s="29">
        <f t="shared" si="10"/>
        <v>0</v>
      </c>
      <c r="G26" s="29">
        <f t="shared" si="10"/>
        <v>0</v>
      </c>
      <c r="H26" s="29">
        <f t="shared" si="10"/>
        <v>0</v>
      </c>
      <c r="I26" s="29">
        <f t="shared" si="10"/>
        <v>0</v>
      </c>
      <c r="J26" s="29">
        <f t="shared" si="10"/>
        <v>0</v>
      </c>
      <c r="K26" s="29">
        <f t="shared" si="10"/>
        <v>0</v>
      </c>
      <c r="L26" s="29">
        <f t="shared" si="10"/>
        <v>0</v>
      </c>
      <c r="M26" s="29">
        <f t="shared" si="10"/>
        <v>0</v>
      </c>
      <c r="N26" s="29">
        <f t="shared" si="10"/>
        <v>0</v>
      </c>
      <c r="O26" s="29">
        <f t="shared" si="9"/>
        <v>1781237</v>
      </c>
      <c r="P26" s="41">
        <f t="shared" si="2"/>
        <v>77.260333983951426</v>
      </c>
      <c r="Q26" s="9"/>
    </row>
    <row r="27" spans="1:120">
      <c r="A27" s="12"/>
      <c r="B27" s="42">
        <v>572</v>
      </c>
      <c r="C27" s="19" t="s">
        <v>34</v>
      </c>
      <c r="D27" s="43">
        <v>1781237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9"/>
        <v>1781237</v>
      </c>
      <c r="P27" s="44">
        <f t="shared" si="2"/>
        <v>77.260333983951426</v>
      </c>
      <c r="Q27" s="9"/>
    </row>
    <row r="28" spans="1:120" ht="15.75">
      <c r="A28" s="26" t="s">
        <v>36</v>
      </c>
      <c r="B28" s="27"/>
      <c r="C28" s="28"/>
      <c r="D28" s="29">
        <f t="shared" ref="D28:N28" si="11">SUM(D29:D29)</f>
        <v>0</v>
      </c>
      <c r="E28" s="29">
        <f t="shared" si="11"/>
        <v>0</v>
      </c>
      <c r="F28" s="29">
        <f t="shared" si="11"/>
        <v>0</v>
      </c>
      <c r="G28" s="29">
        <f t="shared" si="11"/>
        <v>0</v>
      </c>
      <c r="H28" s="29">
        <f t="shared" si="11"/>
        <v>0</v>
      </c>
      <c r="I28" s="29">
        <f t="shared" si="11"/>
        <v>0</v>
      </c>
      <c r="J28" s="29">
        <f t="shared" si="11"/>
        <v>0</v>
      </c>
      <c r="K28" s="29">
        <f t="shared" si="11"/>
        <v>0</v>
      </c>
      <c r="L28" s="29">
        <f t="shared" si="11"/>
        <v>0</v>
      </c>
      <c r="M28" s="29">
        <f t="shared" si="11"/>
        <v>206725</v>
      </c>
      <c r="N28" s="29">
        <f t="shared" si="11"/>
        <v>0</v>
      </c>
      <c r="O28" s="29">
        <f t="shared" si="9"/>
        <v>206725</v>
      </c>
      <c r="P28" s="41">
        <f t="shared" si="2"/>
        <v>8.9666016048579475</v>
      </c>
      <c r="Q28" s="9"/>
    </row>
    <row r="29" spans="1:120" ht="15.75" thickBot="1">
      <c r="A29" s="12"/>
      <c r="B29" s="42">
        <v>591</v>
      </c>
      <c r="C29" s="19" t="s">
        <v>87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206725</v>
      </c>
      <c r="N29" s="43">
        <v>0</v>
      </c>
      <c r="O29" s="43">
        <f t="shared" si="9"/>
        <v>206725</v>
      </c>
      <c r="P29" s="44">
        <f t="shared" si="2"/>
        <v>8.9666016048579475</v>
      </c>
      <c r="Q29" s="9"/>
    </row>
    <row r="30" spans="1:120" ht="16.5" thickBot="1">
      <c r="A30" s="13" t="s">
        <v>10</v>
      </c>
      <c r="B30" s="21"/>
      <c r="C30" s="20"/>
      <c r="D30" s="14">
        <f>SUM(D5,D12,D16,D19,D22,D24,D26,D28)</f>
        <v>18453603</v>
      </c>
      <c r="E30" s="14">
        <f t="shared" ref="E30:N30" si="12">SUM(E5,E12,E16,E19,E22,E24,E26,E28)</f>
        <v>1420362</v>
      </c>
      <c r="F30" s="14">
        <f t="shared" si="12"/>
        <v>0</v>
      </c>
      <c r="G30" s="14">
        <f t="shared" si="12"/>
        <v>0</v>
      </c>
      <c r="H30" s="14">
        <f t="shared" si="12"/>
        <v>0</v>
      </c>
      <c r="I30" s="14">
        <f t="shared" si="12"/>
        <v>7805785</v>
      </c>
      <c r="J30" s="14">
        <f t="shared" si="12"/>
        <v>0</v>
      </c>
      <c r="K30" s="14">
        <f t="shared" si="12"/>
        <v>998697</v>
      </c>
      <c r="L30" s="14">
        <f t="shared" si="12"/>
        <v>0</v>
      </c>
      <c r="M30" s="14">
        <f t="shared" si="12"/>
        <v>206725</v>
      </c>
      <c r="N30" s="14">
        <f t="shared" si="12"/>
        <v>0</v>
      </c>
      <c r="O30" s="14">
        <f t="shared" si="9"/>
        <v>28885172</v>
      </c>
      <c r="P30" s="35">
        <f t="shared" si="2"/>
        <v>1252.8810236391239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20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93" t="s">
        <v>88</v>
      </c>
      <c r="N32" s="93"/>
      <c r="O32" s="93"/>
      <c r="P32" s="39">
        <v>23055</v>
      </c>
    </row>
    <row r="33" spans="1:16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6288250</v>
      </c>
      <c r="E5" s="24">
        <f t="shared" si="0"/>
        <v>0</v>
      </c>
      <c r="F5" s="24">
        <f t="shared" si="0"/>
        <v>0</v>
      </c>
      <c r="G5" s="24">
        <f t="shared" si="0"/>
        <v>5520887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879904</v>
      </c>
      <c r="L5" s="24">
        <f t="shared" si="0"/>
        <v>0</v>
      </c>
      <c r="M5" s="24">
        <f t="shared" si="0"/>
        <v>0</v>
      </c>
      <c r="N5" s="25">
        <f t="shared" ref="N5:N26" si="1">SUM(D5:M5)</f>
        <v>12689041</v>
      </c>
      <c r="O5" s="30">
        <f t="shared" ref="O5:O26" si="2">(N5/O$28)</f>
        <v>577.90413080111125</v>
      </c>
      <c r="P5" s="6"/>
    </row>
    <row r="6" spans="1:133">
      <c r="A6" s="12"/>
      <c r="B6" s="42">
        <v>511</v>
      </c>
      <c r="C6" s="19" t="s">
        <v>19</v>
      </c>
      <c r="D6" s="43">
        <v>217973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217973</v>
      </c>
      <c r="O6" s="44">
        <f t="shared" si="2"/>
        <v>9.9272669308193286</v>
      </c>
      <c r="P6" s="9"/>
    </row>
    <row r="7" spans="1:133">
      <c r="A7" s="12"/>
      <c r="B7" s="42">
        <v>512</v>
      </c>
      <c r="C7" s="19" t="s">
        <v>40</v>
      </c>
      <c r="D7" s="43">
        <v>291085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291085</v>
      </c>
      <c r="O7" s="44">
        <f t="shared" si="2"/>
        <v>13.2570478662841</v>
      </c>
      <c r="P7" s="9"/>
    </row>
    <row r="8" spans="1:133">
      <c r="A8" s="12"/>
      <c r="B8" s="42">
        <v>513</v>
      </c>
      <c r="C8" s="19" t="s">
        <v>41</v>
      </c>
      <c r="D8" s="43">
        <v>498598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498598</v>
      </c>
      <c r="O8" s="44">
        <f t="shared" si="2"/>
        <v>22.707929134216879</v>
      </c>
      <c r="P8" s="9"/>
    </row>
    <row r="9" spans="1:133">
      <c r="A9" s="12"/>
      <c r="B9" s="42">
        <v>514</v>
      </c>
      <c r="C9" s="19" t="s">
        <v>42</v>
      </c>
      <c r="D9" s="43">
        <v>335588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335588</v>
      </c>
      <c r="O9" s="44">
        <f t="shared" si="2"/>
        <v>15.283873024547979</v>
      </c>
      <c r="P9" s="9"/>
    </row>
    <row r="10" spans="1:133">
      <c r="A10" s="12"/>
      <c r="B10" s="42">
        <v>518</v>
      </c>
      <c r="C10" s="19" t="s">
        <v>20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879904</v>
      </c>
      <c r="L10" s="43">
        <v>0</v>
      </c>
      <c r="M10" s="43">
        <v>0</v>
      </c>
      <c r="N10" s="43">
        <f t="shared" si="1"/>
        <v>879904</v>
      </c>
      <c r="O10" s="44">
        <f t="shared" si="2"/>
        <v>40.073962745365939</v>
      </c>
      <c r="P10" s="9"/>
    </row>
    <row r="11" spans="1:133">
      <c r="A11" s="12"/>
      <c r="B11" s="42">
        <v>519</v>
      </c>
      <c r="C11" s="19" t="s">
        <v>21</v>
      </c>
      <c r="D11" s="43">
        <v>4945006</v>
      </c>
      <c r="E11" s="43">
        <v>0</v>
      </c>
      <c r="F11" s="43">
        <v>0</v>
      </c>
      <c r="G11" s="43">
        <v>5520887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10465893</v>
      </c>
      <c r="O11" s="44">
        <f t="shared" si="2"/>
        <v>476.65405109987705</v>
      </c>
      <c r="P11" s="9"/>
    </row>
    <row r="12" spans="1:133" ht="15.75">
      <c r="A12" s="26" t="s">
        <v>22</v>
      </c>
      <c r="B12" s="27"/>
      <c r="C12" s="28"/>
      <c r="D12" s="29">
        <f t="shared" ref="D12:M12" si="3">SUM(D13:D15)</f>
        <v>4423913</v>
      </c>
      <c r="E12" s="29">
        <f t="shared" si="3"/>
        <v>21281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4445194</v>
      </c>
      <c r="O12" s="41">
        <f t="shared" si="2"/>
        <v>202.44997039668442</v>
      </c>
      <c r="P12" s="10"/>
    </row>
    <row r="13" spans="1:133">
      <c r="A13" s="12"/>
      <c r="B13" s="42">
        <v>521</v>
      </c>
      <c r="C13" s="19" t="s">
        <v>23</v>
      </c>
      <c r="D13" s="43">
        <v>3989822</v>
      </c>
      <c r="E13" s="43">
        <v>21281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4011103</v>
      </c>
      <c r="O13" s="44">
        <f t="shared" si="2"/>
        <v>182.67991984333014</v>
      </c>
      <c r="P13" s="9"/>
    </row>
    <row r="14" spans="1:133">
      <c r="A14" s="12"/>
      <c r="B14" s="42">
        <v>524</v>
      </c>
      <c r="C14" s="19" t="s">
        <v>45</v>
      </c>
      <c r="D14" s="43">
        <v>180657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180657</v>
      </c>
      <c r="O14" s="44">
        <f t="shared" si="2"/>
        <v>8.2277633556496781</v>
      </c>
      <c r="P14" s="9"/>
    </row>
    <row r="15" spans="1:133">
      <c r="A15" s="12"/>
      <c r="B15" s="42">
        <v>529</v>
      </c>
      <c r="C15" s="19" t="s">
        <v>46</v>
      </c>
      <c r="D15" s="43">
        <v>253434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253434</v>
      </c>
      <c r="O15" s="44">
        <f t="shared" si="2"/>
        <v>11.542287197704605</v>
      </c>
      <c r="P15" s="9"/>
    </row>
    <row r="16" spans="1:133" ht="15.75">
      <c r="A16" s="26" t="s">
        <v>24</v>
      </c>
      <c r="B16" s="27"/>
      <c r="C16" s="28"/>
      <c r="D16" s="29">
        <f t="shared" ref="D16:M16" si="4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5069242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5069242</v>
      </c>
      <c r="O16" s="41">
        <f t="shared" si="2"/>
        <v>230.8713394361707</v>
      </c>
      <c r="P16" s="10"/>
    </row>
    <row r="17" spans="1:119">
      <c r="A17" s="12"/>
      <c r="B17" s="42">
        <v>536</v>
      </c>
      <c r="C17" s="19" t="s">
        <v>26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4559898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4559898</v>
      </c>
      <c r="O17" s="44">
        <f t="shared" si="2"/>
        <v>207.67399918021587</v>
      </c>
      <c r="P17" s="9"/>
    </row>
    <row r="18" spans="1:119">
      <c r="A18" s="12"/>
      <c r="B18" s="42">
        <v>538</v>
      </c>
      <c r="C18" s="19" t="s">
        <v>27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509344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509344</v>
      </c>
      <c r="O18" s="44">
        <f t="shared" si="2"/>
        <v>23.197340255954821</v>
      </c>
      <c r="P18" s="9"/>
    </row>
    <row r="19" spans="1:119" ht="15.75">
      <c r="A19" s="26" t="s">
        <v>28</v>
      </c>
      <c r="B19" s="27"/>
      <c r="C19" s="28"/>
      <c r="D19" s="29">
        <f t="shared" ref="D19:M19" si="5">SUM(D20:D21)</f>
        <v>0</v>
      </c>
      <c r="E19" s="29">
        <f t="shared" si="5"/>
        <v>7729286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7729286</v>
      </c>
      <c r="O19" s="41">
        <f t="shared" si="2"/>
        <v>352.01921938334016</v>
      </c>
      <c r="P19" s="10"/>
    </row>
    <row r="20" spans="1:119">
      <c r="A20" s="12"/>
      <c r="B20" s="42">
        <v>541</v>
      </c>
      <c r="C20" s="19" t="s">
        <v>29</v>
      </c>
      <c r="D20" s="43">
        <v>0</v>
      </c>
      <c r="E20" s="43">
        <v>6998909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6998909</v>
      </c>
      <c r="O20" s="44">
        <f t="shared" si="2"/>
        <v>318.75524889556863</v>
      </c>
      <c r="P20" s="9"/>
    </row>
    <row r="21" spans="1:119">
      <c r="A21" s="12"/>
      <c r="B21" s="42">
        <v>544</v>
      </c>
      <c r="C21" s="19" t="s">
        <v>30</v>
      </c>
      <c r="D21" s="43">
        <v>0</v>
      </c>
      <c r="E21" s="43">
        <v>730377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730377</v>
      </c>
      <c r="O21" s="44">
        <f t="shared" si="2"/>
        <v>33.263970487771552</v>
      </c>
      <c r="P21" s="9"/>
    </row>
    <row r="22" spans="1:119" ht="15.75">
      <c r="A22" s="26" t="s">
        <v>31</v>
      </c>
      <c r="B22" s="27"/>
      <c r="C22" s="28"/>
      <c r="D22" s="29">
        <f t="shared" ref="D22:M22" si="6">SUM(D23:D23)</f>
        <v>436330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436330</v>
      </c>
      <c r="O22" s="41">
        <f t="shared" si="2"/>
        <v>19.87202258960696</v>
      </c>
      <c r="P22" s="10"/>
    </row>
    <row r="23" spans="1:119">
      <c r="A23" s="12"/>
      <c r="B23" s="42">
        <v>569</v>
      </c>
      <c r="C23" s="19" t="s">
        <v>32</v>
      </c>
      <c r="D23" s="43">
        <v>436330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436330</v>
      </c>
      <c r="O23" s="44">
        <f t="shared" si="2"/>
        <v>19.87202258960696</v>
      </c>
      <c r="P23" s="9"/>
    </row>
    <row r="24" spans="1:119" ht="15.75">
      <c r="A24" s="26" t="s">
        <v>33</v>
      </c>
      <c r="B24" s="27"/>
      <c r="C24" s="28"/>
      <c r="D24" s="29">
        <f t="shared" ref="D24:M24" si="7">SUM(D25:D25)</f>
        <v>1167081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1167081</v>
      </c>
      <c r="O24" s="41">
        <f t="shared" si="2"/>
        <v>53.153026369722639</v>
      </c>
      <c r="P24" s="9"/>
    </row>
    <row r="25" spans="1:119" ht="15.75" thickBot="1">
      <c r="A25" s="12"/>
      <c r="B25" s="42">
        <v>572</v>
      </c>
      <c r="C25" s="19" t="s">
        <v>34</v>
      </c>
      <c r="D25" s="43">
        <v>1167081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1167081</v>
      </c>
      <c r="O25" s="44">
        <f t="shared" si="2"/>
        <v>53.153026369722639</v>
      </c>
      <c r="P25" s="9"/>
    </row>
    <row r="26" spans="1:119" ht="16.5" thickBot="1">
      <c r="A26" s="13" t="s">
        <v>10</v>
      </c>
      <c r="B26" s="21"/>
      <c r="C26" s="20"/>
      <c r="D26" s="14">
        <f>SUM(D5,D12,D16,D19,D22,D24)</f>
        <v>12315574</v>
      </c>
      <c r="E26" s="14">
        <f t="shared" ref="E26:M26" si="8">SUM(E5,E12,E16,E19,E22,E24)</f>
        <v>7750567</v>
      </c>
      <c r="F26" s="14">
        <f t="shared" si="8"/>
        <v>0</v>
      </c>
      <c r="G26" s="14">
        <f t="shared" si="8"/>
        <v>5520887</v>
      </c>
      <c r="H26" s="14">
        <f t="shared" si="8"/>
        <v>0</v>
      </c>
      <c r="I26" s="14">
        <f t="shared" si="8"/>
        <v>5069242</v>
      </c>
      <c r="J26" s="14">
        <f t="shared" si="8"/>
        <v>0</v>
      </c>
      <c r="K26" s="14">
        <f t="shared" si="8"/>
        <v>879904</v>
      </c>
      <c r="L26" s="14">
        <f t="shared" si="8"/>
        <v>0</v>
      </c>
      <c r="M26" s="14">
        <f t="shared" si="8"/>
        <v>0</v>
      </c>
      <c r="N26" s="14">
        <f t="shared" si="1"/>
        <v>31536174</v>
      </c>
      <c r="O26" s="35">
        <f t="shared" si="2"/>
        <v>1436.2697089766361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52</v>
      </c>
      <c r="M28" s="93"/>
      <c r="N28" s="93"/>
      <c r="O28" s="39">
        <v>21957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7277790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576768</v>
      </c>
      <c r="L5" s="24">
        <f t="shared" si="0"/>
        <v>0</v>
      </c>
      <c r="M5" s="24">
        <f t="shared" si="0"/>
        <v>0</v>
      </c>
      <c r="N5" s="25">
        <f>SUM(D5:M5)</f>
        <v>7854558</v>
      </c>
      <c r="O5" s="30">
        <f t="shared" ref="O5:O27" si="1">(N5/O$29)</f>
        <v>360.40001835367531</v>
      </c>
      <c r="P5" s="6"/>
    </row>
    <row r="6" spans="1:133">
      <c r="A6" s="12"/>
      <c r="B6" s="42">
        <v>511</v>
      </c>
      <c r="C6" s="19" t="s">
        <v>19</v>
      </c>
      <c r="D6" s="43">
        <v>226816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226816</v>
      </c>
      <c r="O6" s="44">
        <f t="shared" si="1"/>
        <v>10.4072680554281</v>
      </c>
      <c r="P6" s="9"/>
    </row>
    <row r="7" spans="1:133">
      <c r="A7" s="12"/>
      <c r="B7" s="42">
        <v>512</v>
      </c>
      <c r="C7" s="19" t="s">
        <v>40</v>
      </c>
      <c r="D7" s="43">
        <v>284435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284435</v>
      </c>
      <c r="O7" s="44">
        <f t="shared" si="1"/>
        <v>13.051069101587593</v>
      </c>
      <c r="P7" s="9"/>
    </row>
    <row r="8" spans="1:133">
      <c r="A8" s="12"/>
      <c r="B8" s="42">
        <v>513</v>
      </c>
      <c r="C8" s="19" t="s">
        <v>41</v>
      </c>
      <c r="D8" s="43">
        <v>536550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536550</v>
      </c>
      <c r="O8" s="44">
        <f t="shared" si="1"/>
        <v>24.619161237037716</v>
      </c>
      <c r="P8" s="9"/>
    </row>
    <row r="9" spans="1:133">
      <c r="A9" s="12"/>
      <c r="B9" s="42">
        <v>514</v>
      </c>
      <c r="C9" s="19" t="s">
        <v>42</v>
      </c>
      <c r="D9" s="43">
        <v>247599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247599</v>
      </c>
      <c r="O9" s="44">
        <f t="shared" si="1"/>
        <v>11.360879141047995</v>
      </c>
      <c r="P9" s="9"/>
    </row>
    <row r="10" spans="1:133">
      <c r="A10" s="12"/>
      <c r="B10" s="42">
        <v>515</v>
      </c>
      <c r="C10" s="19" t="s">
        <v>43</v>
      </c>
      <c r="D10" s="43">
        <v>824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824</v>
      </c>
      <c r="O10" s="44">
        <f t="shared" si="1"/>
        <v>3.7808571166376065E-2</v>
      </c>
      <c r="P10" s="9"/>
    </row>
    <row r="11" spans="1:133">
      <c r="A11" s="12"/>
      <c r="B11" s="42">
        <v>518</v>
      </c>
      <c r="C11" s="19" t="s">
        <v>20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576768</v>
      </c>
      <c r="L11" s="43">
        <v>0</v>
      </c>
      <c r="M11" s="43">
        <v>0</v>
      </c>
      <c r="N11" s="43">
        <f t="shared" si="2"/>
        <v>576768</v>
      </c>
      <c r="O11" s="44">
        <f t="shared" si="1"/>
        <v>26.464531522437369</v>
      </c>
      <c r="P11" s="9"/>
    </row>
    <row r="12" spans="1:133">
      <c r="A12" s="12"/>
      <c r="B12" s="42">
        <v>519</v>
      </c>
      <c r="C12" s="19" t="s">
        <v>21</v>
      </c>
      <c r="D12" s="43">
        <v>5981566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5981566</v>
      </c>
      <c r="O12" s="44">
        <f t="shared" si="1"/>
        <v>274.45930072497015</v>
      </c>
      <c r="P12" s="9"/>
    </row>
    <row r="13" spans="1:133" ht="15.75">
      <c r="A13" s="26" t="s">
        <v>22</v>
      </c>
      <c r="B13" s="27"/>
      <c r="C13" s="28"/>
      <c r="D13" s="29">
        <f t="shared" ref="D13:M13" si="3">SUM(D14:D16)</f>
        <v>5192062</v>
      </c>
      <c r="E13" s="29">
        <f t="shared" si="3"/>
        <v>6979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5199041</v>
      </c>
      <c r="O13" s="41">
        <f t="shared" si="1"/>
        <v>238.55377626869782</v>
      </c>
      <c r="P13" s="10"/>
    </row>
    <row r="14" spans="1:133">
      <c r="A14" s="12"/>
      <c r="B14" s="42">
        <v>521</v>
      </c>
      <c r="C14" s="19" t="s">
        <v>23</v>
      </c>
      <c r="D14" s="43">
        <v>4644424</v>
      </c>
      <c r="E14" s="43">
        <v>979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4645403</v>
      </c>
      <c r="O14" s="44">
        <f t="shared" si="1"/>
        <v>213.15054602184088</v>
      </c>
      <c r="P14" s="9"/>
    </row>
    <row r="15" spans="1:133">
      <c r="A15" s="12"/>
      <c r="B15" s="42">
        <v>524</v>
      </c>
      <c r="C15" s="19" t="s">
        <v>45</v>
      </c>
      <c r="D15" s="43">
        <v>155187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155187</v>
      </c>
      <c r="O15" s="44">
        <f t="shared" si="1"/>
        <v>7.1206295310635959</v>
      </c>
      <c r="P15" s="9"/>
    </row>
    <row r="16" spans="1:133">
      <c r="A16" s="12"/>
      <c r="B16" s="42">
        <v>529</v>
      </c>
      <c r="C16" s="19" t="s">
        <v>46</v>
      </c>
      <c r="D16" s="43">
        <v>392451</v>
      </c>
      <c r="E16" s="43">
        <v>6000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398451</v>
      </c>
      <c r="O16" s="44">
        <f t="shared" si="1"/>
        <v>18.282600715793336</v>
      </c>
      <c r="P16" s="9"/>
    </row>
    <row r="17" spans="1:119" ht="15.75">
      <c r="A17" s="26" t="s">
        <v>24</v>
      </c>
      <c r="B17" s="27"/>
      <c r="C17" s="28"/>
      <c r="D17" s="29">
        <f t="shared" ref="D17:M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5014533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5014533</v>
      </c>
      <c r="O17" s="41">
        <f t="shared" si="1"/>
        <v>230.08777645223455</v>
      </c>
      <c r="P17" s="10"/>
    </row>
    <row r="18" spans="1:119">
      <c r="A18" s="12"/>
      <c r="B18" s="42">
        <v>536</v>
      </c>
      <c r="C18" s="19" t="s">
        <v>26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4557221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4557221</v>
      </c>
      <c r="O18" s="44">
        <f t="shared" si="1"/>
        <v>209.1043865284023</v>
      </c>
      <c r="P18" s="9"/>
    </row>
    <row r="19" spans="1:119">
      <c r="A19" s="12"/>
      <c r="B19" s="42">
        <v>538</v>
      </c>
      <c r="C19" s="19" t="s">
        <v>27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457312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457312</v>
      </c>
      <c r="O19" s="44">
        <f t="shared" si="1"/>
        <v>20.983389923832249</v>
      </c>
      <c r="P19" s="9"/>
    </row>
    <row r="20" spans="1:119" ht="15.75">
      <c r="A20" s="26" t="s">
        <v>28</v>
      </c>
      <c r="B20" s="27"/>
      <c r="C20" s="28"/>
      <c r="D20" s="29">
        <f t="shared" ref="D20:M20" si="6">SUM(D21:D22)</f>
        <v>0</v>
      </c>
      <c r="E20" s="29">
        <f t="shared" si="6"/>
        <v>1921442</v>
      </c>
      <c r="F20" s="29">
        <f t="shared" si="6"/>
        <v>0</v>
      </c>
      <c r="G20" s="29">
        <f t="shared" si="6"/>
        <v>93601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2015043</v>
      </c>
      <c r="O20" s="41">
        <f t="shared" si="1"/>
        <v>92.458612462145538</v>
      </c>
      <c r="P20" s="10"/>
    </row>
    <row r="21" spans="1:119">
      <c r="A21" s="12"/>
      <c r="B21" s="42">
        <v>541</v>
      </c>
      <c r="C21" s="19" t="s">
        <v>29</v>
      </c>
      <c r="D21" s="43">
        <v>0</v>
      </c>
      <c r="E21" s="43">
        <v>506027</v>
      </c>
      <c r="F21" s="43">
        <v>0</v>
      </c>
      <c r="G21" s="43">
        <v>93601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599628</v>
      </c>
      <c r="O21" s="44">
        <f t="shared" si="1"/>
        <v>27.513444067174451</v>
      </c>
      <c r="P21" s="9"/>
    </row>
    <row r="22" spans="1:119">
      <c r="A22" s="12"/>
      <c r="B22" s="42">
        <v>544</v>
      </c>
      <c r="C22" s="19" t="s">
        <v>30</v>
      </c>
      <c r="D22" s="43">
        <v>0</v>
      </c>
      <c r="E22" s="43">
        <v>1415415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1415415</v>
      </c>
      <c r="O22" s="44">
        <f t="shared" si="1"/>
        <v>64.945168394971091</v>
      </c>
      <c r="P22" s="9"/>
    </row>
    <row r="23" spans="1:119" ht="15.75">
      <c r="A23" s="26" t="s">
        <v>31</v>
      </c>
      <c r="B23" s="27"/>
      <c r="C23" s="28"/>
      <c r="D23" s="29">
        <f t="shared" ref="D23:M23" si="7">SUM(D24:D24)</f>
        <v>425298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425298</v>
      </c>
      <c r="O23" s="41">
        <f t="shared" si="1"/>
        <v>19.514453519317243</v>
      </c>
      <c r="P23" s="10"/>
    </row>
    <row r="24" spans="1:119">
      <c r="A24" s="12"/>
      <c r="B24" s="42">
        <v>569</v>
      </c>
      <c r="C24" s="19" t="s">
        <v>32</v>
      </c>
      <c r="D24" s="43">
        <v>425298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425298</v>
      </c>
      <c r="O24" s="44">
        <f t="shared" si="1"/>
        <v>19.514453519317243</v>
      </c>
      <c r="P24" s="9"/>
    </row>
    <row r="25" spans="1:119" ht="15.75">
      <c r="A25" s="26" t="s">
        <v>33</v>
      </c>
      <c r="B25" s="27"/>
      <c r="C25" s="28"/>
      <c r="D25" s="29">
        <f t="shared" ref="D25:M25" si="8">SUM(D26:D26)</f>
        <v>1198960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1198960</v>
      </c>
      <c r="O25" s="41">
        <f t="shared" si="1"/>
        <v>55.013306414609524</v>
      </c>
      <c r="P25" s="9"/>
    </row>
    <row r="26" spans="1:119" ht="15.75" thickBot="1">
      <c r="A26" s="12"/>
      <c r="B26" s="42">
        <v>572</v>
      </c>
      <c r="C26" s="19" t="s">
        <v>34</v>
      </c>
      <c r="D26" s="43">
        <v>1198960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1198960</v>
      </c>
      <c r="O26" s="44">
        <f t="shared" si="1"/>
        <v>55.013306414609524</v>
      </c>
      <c r="P26" s="9"/>
    </row>
    <row r="27" spans="1:119" ht="16.5" thickBot="1">
      <c r="A27" s="13" t="s">
        <v>10</v>
      </c>
      <c r="B27" s="21"/>
      <c r="C27" s="20"/>
      <c r="D27" s="14">
        <f>SUM(D5,D13,D17,D20,D23,D25)</f>
        <v>14094110</v>
      </c>
      <c r="E27" s="14">
        <f t="shared" ref="E27:M27" si="9">SUM(E5,E13,E17,E20,E23,E25)</f>
        <v>1928421</v>
      </c>
      <c r="F27" s="14">
        <f t="shared" si="9"/>
        <v>0</v>
      </c>
      <c r="G27" s="14">
        <f t="shared" si="9"/>
        <v>93601</v>
      </c>
      <c r="H27" s="14">
        <f t="shared" si="9"/>
        <v>0</v>
      </c>
      <c r="I27" s="14">
        <f t="shared" si="9"/>
        <v>5014533</v>
      </c>
      <c r="J27" s="14">
        <f t="shared" si="9"/>
        <v>0</v>
      </c>
      <c r="K27" s="14">
        <f t="shared" si="9"/>
        <v>576768</v>
      </c>
      <c r="L27" s="14">
        <f t="shared" si="9"/>
        <v>0</v>
      </c>
      <c r="M27" s="14">
        <f t="shared" si="9"/>
        <v>0</v>
      </c>
      <c r="N27" s="14">
        <f t="shared" si="4"/>
        <v>21707433</v>
      </c>
      <c r="O27" s="35">
        <f t="shared" si="1"/>
        <v>996.02794347068004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50</v>
      </c>
      <c r="M29" s="93"/>
      <c r="N29" s="93"/>
      <c r="O29" s="39">
        <v>21794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6937737</v>
      </c>
      <c r="E5" s="24">
        <f t="shared" ref="E5:M5" si="0">SUM(E6:E13)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457427</v>
      </c>
      <c r="L5" s="24">
        <f t="shared" si="0"/>
        <v>0</v>
      </c>
      <c r="M5" s="24">
        <f t="shared" si="0"/>
        <v>0</v>
      </c>
      <c r="N5" s="25">
        <f>SUM(D5:M5)</f>
        <v>7395164</v>
      </c>
      <c r="O5" s="30">
        <f t="shared" ref="O5:O28" si="1">(N5/O$30)</f>
        <v>340.10136129506992</v>
      </c>
      <c r="P5" s="6"/>
    </row>
    <row r="6" spans="1:133">
      <c r="A6" s="12"/>
      <c r="B6" s="42">
        <v>511</v>
      </c>
      <c r="C6" s="19" t="s">
        <v>19</v>
      </c>
      <c r="D6" s="43">
        <v>214158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214158</v>
      </c>
      <c r="O6" s="44">
        <f t="shared" si="1"/>
        <v>9.8490618101545255</v>
      </c>
      <c r="P6" s="9"/>
    </row>
    <row r="7" spans="1:133">
      <c r="A7" s="12"/>
      <c r="B7" s="42">
        <v>512</v>
      </c>
      <c r="C7" s="19" t="s">
        <v>40</v>
      </c>
      <c r="D7" s="43">
        <v>291717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291717</v>
      </c>
      <c r="O7" s="44">
        <f t="shared" si="1"/>
        <v>13.415976821192054</v>
      </c>
      <c r="P7" s="9"/>
    </row>
    <row r="8" spans="1:133">
      <c r="A8" s="12"/>
      <c r="B8" s="42">
        <v>513</v>
      </c>
      <c r="C8" s="19" t="s">
        <v>41</v>
      </c>
      <c r="D8" s="43">
        <v>500341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500341</v>
      </c>
      <c r="O8" s="44">
        <f t="shared" si="1"/>
        <v>23.010531640912436</v>
      </c>
      <c r="P8" s="9"/>
    </row>
    <row r="9" spans="1:133">
      <c r="A9" s="12"/>
      <c r="B9" s="42">
        <v>514</v>
      </c>
      <c r="C9" s="19" t="s">
        <v>42</v>
      </c>
      <c r="D9" s="43">
        <v>267435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267435</v>
      </c>
      <c r="O9" s="44">
        <f t="shared" si="1"/>
        <v>12.299254966887418</v>
      </c>
      <c r="P9" s="9"/>
    </row>
    <row r="10" spans="1:133">
      <c r="A10" s="12"/>
      <c r="B10" s="42">
        <v>515</v>
      </c>
      <c r="C10" s="19" t="s">
        <v>43</v>
      </c>
      <c r="D10" s="43">
        <v>2176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2176</v>
      </c>
      <c r="O10" s="44">
        <f t="shared" si="1"/>
        <v>0.10007358351729213</v>
      </c>
      <c r="P10" s="9"/>
    </row>
    <row r="11" spans="1:133">
      <c r="A11" s="12"/>
      <c r="B11" s="42">
        <v>517</v>
      </c>
      <c r="C11" s="19" t="s">
        <v>44</v>
      </c>
      <c r="D11" s="43">
        <v>540001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540001</v>
      </c>
      <c r="O11" s="44">
        <f t="shared" si="1"/>
        <v>24.834483075791024</v>
      </c>
      <c r="P11" s="9"/>
    </row>
    <row r="12" spans="1:133">
      <c r="A12" s="12"/>
      <c r="B12" s="42">
        <v>518</v>
      </c>
      <c r="C12" s="19" t="s">
        <v>20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457427</v>
      </c>
      <c r="L12" s="43">
        <v>0</v>
      </c>
      <c r="M12" s="43">
        <v>0</v>
      </c>
      <c r="N12" s="43">
        <f t="shared" si="2"/>
        <v>457427</v>
      </c>
      <c r="O12" s="44">
        <f t="shared" si="1"/>
        <v>21.036929727740986</v>
      </c>
      <c r="P12" s="9"/>
    </row>
    <row r="13" spans="1:133">
      <c r="A13" s="12"/>
      <c r="B13" s="42">
        <v>519</v>
      </c>
      <c r="C13" s="19" t="s">
        <v>21</v>
      </c>
      <c r="D13" s="43">
        <v>5121909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5121909</v>
      </c>
      <c r="O13" s="44">
        <f t="shared" si="1"/>
        <v>235.55504966887418</v>
      </c>
      <c r="P13" s="9"/>
    </row>
    <row r="14" spans="1:133" ht="15.75">
      <c r="A14" s="26" t="s">
        <v>22</v>
      </c>
      <c r="B14" s="27"/>
      <c r="C14" s="28"/>
      <c r="D14" s="29">
        <f t="shared" ref="D14:M14" si="3">SUM(D15:D17)</f>
        <v>4598894</v>
      </c>
      <c r="E14" s="29">
        <f t="shared" si="3"/>
        <v>45976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8" si="4">SUM(D14:M14)</f>
        <v>4644870</v>
      </c>
      <c r="O14" s="41">
        <f t="shared" si="1"/>
        <v>213.61616997792495</v>
      </c>
      <c r="P14" s="10"/>
    </row>
    <row r="15" spans="1:133">
      <c r="A15" s="12"/>
      <c r="B15" s="42">
        <v>521</v>
      </c>
      <c r="C15" s="19" t="s">
        <v>23</v>
      </c>
      <c r="D15" s="43">
        <v>4173585</v>
      </c>
      <c r="E15" s="43">
        <v>45976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4219561</v>
      </c>
      <c r="O15" s="44">
        <f t="shared" si="1"/>
        <v>194.05633738042678</v>
      </c>
      <c r="P15" s="9"/>
    </row>
    <row r="16" spans="1:133">
      <c r="A16" s="12"/>
      <c r="B16" s="42">
        <v>524</v>
      </c>
      <c r="C16" s="19" t="s">
        <v>45</v>
      </c>
      <c r="D16" s="43">
        <v>164475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164475</v>
      </c>
      <c r="O16" s="44">
        <f t="shared" si="1"/>
        <v>7.5641556291390728</v>
      </c>
      <c r="P16" s="9"/>
    </row>
    <row r="17" spans="1:119">
      <c r="A17" s="12"/>
      <c r="B17" s="42">
        <v>529</v>
      </c>
      <c r="C17" s="19" t="s">
        <v>46</v>
      </c>
      <c r="D17" s="43">
        <v>260834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260834</v>
      </c>
      <c r="O17" s="44">
        <f t="shared" si="1"/>
        <v>11.995676968359087</v>
      </c>
      <c r="P17" s="9"/>
    </row>
    <row r="18" spans="1:119" ht="15.75">
      <c r="A18" s="26" t="s">
        <v>24</v>
      </c>
      <c r="B18" s="27"/>
      <c r="C18" s="28"/>
      <c r="D18" s="29">
        <f t="shared" ref="D18:M18" si="5">SUM(D19:D20)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5074253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5074253</v>
      </c>
      <c r="O18" s="41">
        <f t="shared" si="1"/>
        <v>233.36336460632819</v>
      </c>
      <c r="P18" s="10"/>
    </row>
    <row r="19" spans="1:119">
      <c r="A19" s="12"/>
      <c r="B19" s="42">
        <v>536</v>
      </c>
      <c r="C19" s="19" t="s">
        <v>26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4596410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4596410</v>
      </c>
      <c r="O19" s="44">
        <f t="shared" si="1"/>
        <v>211.38750919793966</v>
      </c>
      <c r="P19" s="9"/>
    </row>
    <row r="20" spans="1:119">
      <c r="A20" s="12"/>
      <c r="B20" s="42">
        <v>538</v>
      </c>
      <c r="C20" s="19" t="s">
        <v>27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477843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477843</v>
      </c>
      <c r="O20" s="44">
        <f t="shared" si="1"/>
        <v>21.975855408388522</v>
      </c>
      <c r="P20" s="9"/>
    </row>
    <row r="21" spans="1:119" ht="15.75">
      <c r="A21" s="26" t="s">
        <v>28</v>
      </c>
      <c r="B21" s="27"/>
      <c r="C21" s="28"/>
      <c r="D21" s="29">
        <f t="shared" ref="D21:M21" si="6">SUM(D22:D23)</f>
        <v>0</v>
      </c>
      <c r="E21" s="29">
        <f t="shared" si="6"/>
        <v>2581969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2581969</v>
      </c>
      <c r="O21" s="41">
        <f t="shared" si="1"/>
        <v>118.7439753495217</v>
      </c>
      <c r="P21" s="10"/>
    </row>
    <row r="22" spans="1:119">
      <c r="A22" s="12"/>
      <c r="B22" s="42">
        <v>541</v>
      </c>
      <c r="C22" s="19" t="s">
        <v>29</v>
      </c>
      <c r="D22" s="43">
        <v>0</v>
      </c>
      <c r="E22" s="43">
        <v>570884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570884</v>
      </c>
      <c r="O22" s="44">
        <f t="shared" si="1"/>
        <v>26.254782928623989</v>
      </c>
      <c r="P22" s="9"/>
    </row>
    <row r="23" spans="1:119">
      <c r="A23" s="12"/>
      <c r="B23" s="42">
        <v>544</v>
      </c>
      <c r="C23" s="19" t="s">
        <v>30</v>
      </c>
      <c r="D23" s="43">
        <v>0</v>
      </c>
      <c r="E23" s="43">
        <v>2011085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2011085</v>
      </c>
      <c r="O23" s="44">
        <f t="shared" si="1"/>
        <v>92.489192420897723</v>
      </c>
      <c r="P23" s="9"/>
    </row>
    <row r="24" spans="1:119" ht="15.75">
      <c r="A24" s="26" t="s">
        <v>31</v>
      </c>
      <c r="B24" s="27"/>
      <c r="C24" s="28"/>
      <c r="D24" s="29">
        <f t="shared" ref="D24:M24" si="7">SUM(D25:D25)</f>
        <v>402617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402617</v>
      </c>
      <c r="O24" s="41">
        <f t="shared" si="1"/>
        <v>18.516234363502576</v>
      </c>
      <c r="P24" s="10"/>
    </row>
    <row r="25" spans="1:119">
      <c r="A25" s="12"/>
      <c r="B25" s="42">
        <v>569</v>
      </c>
      <c r="C25" s="19" t="s">
        <v>32</v>
      </c>
      <c r="D25" s="43">
        <v>402617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402617</v>
      </c>
      <c r="O25" s="44">
        <f t="shared" si="1"/>
        <v>18.516234363502576</v>
      </c>
      <c r="P25" s="9"/>
    </row>
    <row r="26" spans="1:119" ht="15.75">
      <c r="A26" s="26" t="s">
        <v>33</v>
      </c>
      <c r="B26" s="27"/>
      <c r="C26" s="28"/>
      <c r="D26" s="29">
        <f t="shared" ref="D26:M26" si="8">SUM(D27:D27)</f>
        <v>1344309</v>
      </c>
      <c r="E26" s="29">
        <f t="shared" si="8"/>
        <v>227197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1571506</v>
      </c>
      <c r="O26" s="41">
        <f t="shared" si="1"/>
        <v>72.273086828550404</v>
      </c>
      <c r="P26" s="9"/>
    </row>
    <row r="27" spans="1:119" ht="15.75" thickBot="1">
      <c r="A27" s="12"/>
      <c r="B27" s="42">
        <v>572</v>
      </c>
      <c r="C27" s="19" t="s">
        <v>34</v>
      </c>
      <c r="D27" s="43">
        <v>1344309</v>
      </c>
      <c r="E27" s="43">
        <v>227197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1571506</v>
      </c>
      <c r="O27" s="44">
        <f t="shared" si="1"/>
        <v>72.273086828550404</v>
      </c>
      <c r="P27" s="9"/>
    </row>
    <row r="28" spans="1:119" ht="16.5" thickBot="1">
      <c r="A28" s="13" t="s">
        <v>10</v>
      </c>
      <c r="B28" s="21"/>
      <c r="C28" s="20"/>
      <c r="D28" s="14">
        <f>SUM(D5,D14,D18,D21,D24,D26)</f>
        <v>13283557</v>
      </c>
      <c r="E28" s="14">
        <f t="shared" ref="E28:M28" si="9">SUM(E5,E14,E18,E21,E24,E26)</f>
        <v>2855142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5074253</v>
      </c>
      <c r="J28" s="14">
        <f t="shared" si="9"/>
        <v>0</v>
      </c>
      <c r="K28" s="14">
        <f t="shared" si="9"/>
        <v>457427</v>
      </c>
      <c r="L28" s="14">
        <f t="shared" si="9"/>
        <v>0</v>
      </c>
      <c r="M28" s="14">
        <f t="shared" si="9"/>
        <v>0</v>
      </c>
      <c r="N28" s="14">
        <f t="shared" si="4"/>
        <v>21670379</v>
      </c>
      <c r="O28" s="35">
        <f t="shared" si="1"/>
        <v>996.61419242089767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47</v>
      </c>
      <c r="M30" s="93"/>
      <c r="N30" s="93"/>
      <c r="O30" s="39">
        <v>21744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SUM(D6:D8)</f>
        <v>7260391</v>
      </c>
      <c r="E5" s="24">
        <f t="shared" ref="E5:M5" si="0">SUM(E6:E8)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446092</v>
      </c>
      <c r="L5" s="24">
        <f t="shared" si="0"/>
        <v>0</v>
      </c>
      <c r="M5" s="24">
        <f t="shared" si="0"/>
        <v>0</v>
      </c>
      <c r="N5" s="25">
        <f t="shared" ref="N5:N24" si="1">SUM(D5:M5)</f>
        <v>7706483</v>
      </c>
      <c r="O5" s="30">
        <f t="shared" ref="O5:O24" si="2">(N5/O$26)</f>
        <v>366.87056079215461</v>
      </c>
      <c r="P5" s="6"/>
    </row>
    <row r="6" spans="1:133">
      <c r="A6" s="12"/>
      <c r="B6" s="42">
        <v>511</v>
      </c>
      <c r="C6" s="19" t="s">
        <v>19</v>
      </c>
      <c r="D6" s="43">
        <v>6715117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6715117</v>
      </c>
      <c r="O6" s="44">
        <f t="shared" si="2"/>
        <v>319.67614015043318</v>
      </c>
      <c r="P6" s="9"/>
    </row>
    <row r="7" spans="1:133">
      <c r="A7" s="12"/>
      <c r="B7" s="42">
        <v>518</v>
      </c>
      <c r="C7" s="19" t="s">
        <v>20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446092</v>
      </c>
      <c r="L7" s="43">
        <v>0</v>
      </c>
      <c r="M7" s="43">
        <v>0</v>
      </c>
      <c r="N7" s="43">
        <f t="shared" si="1"/>
        <v>446092</v>
      </c>
      <c r="O7" s="44">
        <f t="shared" si="2"/>
        <v>21.236408645149005</v>
      </c>
      <c r="P7" s="9"/>
    </row>
    <row r="8" spans="1:133">
      <c r="A8" s="12"/>
      <c r="B8" s="42">
        <v>519</v>
      </c>
      <c r="C8" s="19" t="s">
        <v>21</v>
      </c>
      <c r="D8" s="43">
        <v>545274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545274</v>
      </c>
      <c r="O8" s="44">
        <f t="shared" si="2"/>
        <v>25.958011996572409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4490317</v>
      </c>
      <c r="E9" s="29">
        <f t="shared" si="3"/>
        <v>64712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4555029</v>
      </c>
      <c r="O9" s="41">
        <f t="shared" si="2"/>
        <v>216.84418737503572</v>
      </c>
      <c r="P9" s="10"/>
    </row>
    <row r="10" spans="1:133">
      <c r="A10" s="12"/>
      <c r="B10" s="42">
        <v>521</v>
      </c>
      <c r="C10" s="19" t="s">
        <v>23</v>
      </c>
      <c r="D10" s="43">
        <v>4490317</v>
      </c>
      <c r="E10" s="43">
        <v>64712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4555029</v>
      </c>
      <c r="O10" s="44">
        <f t="shared" si="2"/>
        <v>216.84418737503572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4518867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4518867</v>
      </c>
      <c r="O11" s="41">
        <f t="shared" si="2"/>
        <v>215.12267923450443</v>
      </c>
      <c r="P11" s="10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1986334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1986334</v>
      </c>
      <c r="O12" s="44">
        <f t="shared" si="2"/>
        <v>94.560316100161856</v>
      </c>
      <c r="P12" s="9"/>
    </row>
    <row r="13" spans="1:133">
      <c r="A13" s="12"/>
      <c r="B13" s="42">
        <v>536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2077501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2077501</v>
      </c>
      <c r="O13" s="44">
        <f t="shared" si="2"/>
        <v>98.900361801390076</v>
      </c>
      <c r="P13" s="9"/>
    </row>
    <row r="14" spans="1:133">
      <c r="A14" s="12"/>
      <c r="B14" s="42">
        <v>538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455032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455032</v>
      </c>
      <c r="O14" s="44">
        <f t="shared" si="2"/>
        <v>21.662001332952489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SUM(D16:D17)</f>
        <v>0</v>
      </c>
      <c r="E15" s="29">
        <f t="shared" si="5"/>
        <v>2278834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2278834</v>
      </c>
      <c r="O15" s="41">
        <f t="shared" si="2"/>
        <v>108.48490907359802</v>
      </c>
      <c r="P15" s="10"/>
    </row>
    <row r="16" spans="1:133">
      <c r="A16" s="12"/>
      <c r="B16" s="42">
        <v>541</v>
      </c>
      <c r="C16" s="19" t="s">
        <v>29</v>
      </c>
      <c r="D16" s="43">
        <v>0</v>
      </c>
      <c r="E16" s="43">
        <v>652134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652134</v>
      </c>
      <c r="O16" s="44">
        <f t="shared" si="2"/>
        <v>31.045129962867751</v>
      </c>
      <c r="P16" s="9"/>
    </row>
    <row r="17" spans="1:119">
      <c r="A17" s="12"/>
      <c r="B17" s="42">
        <v>544</v>
      </c>
      <c r="C17" s="19" t="s">
        <v>30</v>
      </c>
      <c r="D17" s="43">
        <v>0</v>
      </c>
      <c r="E17" s="43">
        <v>1626700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1626700</v>
      </c>
      <c r="O17" s="44">
        <f t="shared" si="2"/>
        <v>77.439779110730271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442513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442513</v>
      </c>
      <c r="O18" s="41">
        <f t="shared" si="2"/>
        <v>21.066028753689423</v>
      </c>
      <c r="P18" s="10"/>
    </row>
    <row r="19" spans="1:119">
      <c r="A19" s="12"/>
      <c r="B19" s="42">
        <v>569</v>
      </c>
      <c r="C19" s="19" t="s">
        <v>32</v>
      </c>
      <c r="D19" s="43">
        <v>442513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442513</v>
      </c>
      <c r="O19" s="44">
        <f t="shared" si="2"/>
        <v>21.066028753689423</v>
      </c>
      <c r="P19" s="9"/>
    </row>
    <row r="20" spans="1:119" ht="15.75">
      <c r="A20" s="26" t="s">
        <v>33</v>
      </c>
      <c r="B20" s="27"/>
      <c r="C20" s="28"/>
      <c r="D20" s="29">
        <f t="shared" ref="D20:M20" si="7">SUM(D21:D21)</f>
        <v>1295901</v>
      </c>
      <c r="E20" s="29">
        <f t="shared" si="7"/>
        <v>1189264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2485165</v>
      </c>
      <c r="O20" s="41">
        <f t="shared" si="2"/>
        <v>118.30738836522899</v>
      </c>
      <c r="P20" s="9"/>
    </row>
    <row r="21" spans="1:119">
      <c r="A21" s="12"/>
      <c r="B21" s="42">
        <v>572</v>
      </c>
      <c r="C21" s="19" t="s">
        <v>34</v>
      </c>
      <c r="D21" s="43">
        <v>1295901</v>
      </c>
      <c r="E21" s="43">
        <v>1189264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2485165</v>
      </c>
      <c r="O21" s="44">
        <f t="shared" si="2"/>
        <v>118.30738836522899</v>
      </c>
      <c r="P21" s="9"/>
    </row>
    <row r="22" spans="1:119" ht="15.75">
      <c r="A22" s="26" t="s">
        <v>36</v>
      </c>
      <c r="B22" s="27"/>
      <c r="C22" s="28"/>
      <c r="D22" s="29">
        <f t="shared" ref="D22:M22" si="8">SUM(D23:D23)</f>
        <v>1200000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1"/>
        <v>1200000</v>
      </c>
      <c r="O22" s="41">
        <f t="shared" si="2"/>
        <v>57.126535275635533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1200000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1200000</v>
      </c>
      <c r="O23" s="44">
        <f t="shared" si="2"/>
        <v>57.126535275635533</v>
      </c>
      <c r="P23" s="9"/>
    </row>
    <row r="24" spans="1:119" ht="16.5" thickBot="1">
      <c r="A24" s="13" t="s">
        <v>10</v>
      </c>
      <c r="B24" s="21"/>
      <c r="C24" s="20"/>
      <c r="D24" s="14">
        <f>SUM(D5,D9,D11,D15,D18,D20,D22)</f>
        <v>14689122</v>
      </c>
      <c r="E24" s="14">
        <f t="shared" ref="E24:M24" si="9">SUM(E5,E9,E11,E15,E18,E20,E22)</f>
        <v>3532810</v>
      </c>
      <c r="F24" s="14">
        <f t="shared" si="9"/>
        <v>0</v>
      </c>
      <c r="G24" s="14">
        <f t="shared" si="9"/>
        <v>0</v>
      </c>
      <c r="H24" s="14">
        <f t="shared" si="9"/>
        <v>0</v>
      </c>
      <c r="I24" s="14">
        <f t="shared" si="9"/>
        <v>4518867</v>
      </c>
      <c r="J24" s="14">
        <f t="shared" si="9"/>
        <v>0</v>
      </c>
      <c r="K24" s="14">
        <f t="shared" si="9"/>
        <v>446092</v>
      </c>
      <c r="L24" s="14">
        <f t="shared" si="9"/>
        <v>0</v>
      </c>
      <c r="M24" s="14">
        <f t="shared" si="9"/>
        <v>0</v>
      </c>
      <c r="N24" s="14">
        <f t="shared" si="1"/>
        <v>23186891</v>
      </c>
      <c r="O24" s="35">
        <f t="shared" si="2"/>
        <v>1103.8222888698467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37</v>
      </c>
      <c r="M26" s="93"/>
      <c r="N26" s="93"/>
      <c r="O26" s="39">
        <v>21006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thickBot="1">
      <c r="A28" s="97" t="s">
        <v>48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A28:O28"/>
    <mergeCell ref="A27:O27"/>
    <mergeCell ref="L26:N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10177203</v>
      </c>
      <c r="E5" s="24">
        <f t="shared" si="0"/>
        <v>15657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381114</v>
      </c>
      <c r="L5" s="24">
        <f t="shared" si="0"/>
        <v>0</v>
      </c>
      <c r="M5" s="24">
        <f t="shared" si="0"/>
        <v>0</v>
      </c>
      <c r="N5" s="25">
        <f>SUM(D5:M5)</f>
        <v>10573974</v>
      </c>
      <c r="O5" s="30">
        <f t="shared" ref="O5:O28" si="1">(N5/O$30)</f>
        <v>504.98944553226039</v>
      </c>
      <c r="P5" s="6"/>
    </row>
    <row r="6" spans="1:133">
      <c r="A6" s="12"/>
      <c r="B6" s="42">
        <v>511</v>
      </c>
      <c r="C6" s="19" t="s">
        <v>19</v>
      </c>
      <c r="D6" s="43">
        <v>230902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230902</v>
      </c>
      <c r="O6" s="44">
        <f t="shared" si="1"/>
        <v>11.0273652036869</v>
      </c>
      <c r="P6" s="9"/>
    </row>
    <row r="7" spans="1:133">
      <c r="A7" s="12"/>
      <c r="B7" s="42">
        <v>512</v>
      </c>
      <c r="C7" s="19" t="s">
        <v>40</v>
      </c>
      <c r="D7" s="43">
        <v>256559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256559</v>
      </c>
      <c r="O7" s="44">
        <f t="shared" si="1"/>
        <v>12.252686374707483</v>
      </c>
      <c r="P7" s="9"/>
    </row>
    <row r="8" spans="1:133">
      <c r="A8" s="12"/>
      <c r="B8" s="42">
        <v>513</v>
      </c>
      <c r="C8" s="19" t="s">
        <v>41</v>
      </c>
      <c r="D8" s="43">
        <v>445840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445840</v>
      </c>
      <c r="O8" s="44">
        <f t="shared" si="1"/>
        <v>21.292325325946798</v>
      </c>
      <c r="P8" s="9"/>
    </row>
    <row r="9" spans="1:133">
      <c r="A9" s="12"/>
      <c r="B9" s="42">
        <v>514</v>
      </c>
      <c r="C9" s="19" t="s">
        <v>42</v>
      </c>
      <c r="D9" s="43">
        <v>323204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323204</v>
      </c>
      <c r="O9" s="44">
        <f t="shared" si="1"/>
        <v>15.435503128134103</v>
      </c>
      <c r="P9" s="9"/>
    </row>
    <row r="10" spans="1:133">
      <c r="A10" s="12"/>
      <c r="B10" s="42">
        <v>515</v>
      </c>
      <c r="C10" s="19" t="s">
        <v>43</v>
      </c>
      <c r="D10" s="43">
        <v>26510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26510</v>
      </c>
      <c r="O10" s="44">
        <f t="shared" si="1"/>
        <v>1.26605855102918</v>
      </c>
      <c r="P10" s="9"/>
    </row>
    <row r="11" spans="1:133">
      <c r="A11" s="12"/>
      <c r="B11" s="42">
        <v>518</v>
      </c>
      <c r="C11" s="19" t="s">
        <v>20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381114</v>
      </c>
      <c r="L11" s="43">
        <v>0</v>
      </c>
      <c r="M11" s="43">
        <v>0</v>
      </c>
      <c r="N11" s="43">
        <f t="shared" si="2"/>
        <v>381114</v>
      </c>
      <c r="O11" s="44">
        <f t="shared" si="1"/>
        <v>18.201155738096375</v>
      </c>
      <c r="P11" s="9"/>
    </row>
    <row r="12" spans="1:133">
      <c r="A12" s="12"/>
      <c r="B12" s="42">
        <v>519</v>
      </c>
      <c r="C12" s="19" t="s">
        <v>21</v>
      </c>
      <c r="D12" s="43">
        <v>8894188</v>
      </c>
      <c r="E12" s="43">
        <v>15657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8909845</v>
      </c>
      <c r="O12" s="44">
        <f t="shared" si="1"/>
        <v>425.51435121065953</v>
      </c>
      <c r="P12" s="9"/>
    </row>
    <row r="13" spans="1:133" ht="15.75">
      <c r="A13" s="26" t="s">
        <v>22</v>
      </c>
      <c r="B13" s="27"/>
      <c r="C13" s="28"/>
      <c r="D13" s="29">
        <f t="shared" ref="D13:M13" si="3">SUM(D14:D16)</f>
        <v>4601249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4601249</v>
      </c>
      <c r="O13" s="41">
        <f t="shared" si="1"/>
        <v>219.74540331438942</v>
      </c>
      <c r="P13" s="10"/>
    </row>
    <row r="14" spans="1:133">
      <c r="A14" s="12"/>
      <c r="B14" s="42">
        <v>521</v>
      </c>
      <c r="C14" s="19" t="s">
        <v>23</v>
      </c>
      <c r="D14" s="43">
        <v>4005829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4005829</v>
      </c>
      <c r="O14" s="44">
        <f t="shared" si="1"/>
        <v>191.30947036630212</v>
      </c>
      <c r="P14" s="9"/>
    </row>
    <row r="15" spans="1:133">
      <c r="A15" s="12"/>
      <c r="B15" s="42">
        <v>524</v>
      </c>
      <c r="C15" s="19" t="s">
        <v>45</v>
      </c>
      <c r="D15" s="43">
        <v>326289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326289</v>
      </c>
      <c r="O15" s="44">
        <f t="shared" si="1"/>
        <v>15.582835856535651</v>
      </c>
      <c r="P15" s="9"/>
    </row>
    <row r="16" spans="1:133">
      <c r="A16" s="12"/>
      <c r="B16" s="42">
        <v>529</v>
      </c>
      <c r="C16" s="19" t="s">
        <v>46</v>
      </c>
      <c r="D16" s="43">
        <v>269131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269131</v>
      </c>
      <c r="O16" s="44">
        <f t="shared" si="1"/>
        <v>12.85309709155165</v>
      </c>
      <c r="P16" s="9"/>
    </row>
    <row r="17" spans="1:119" ht="15.75">
      <c r="A17" s="26" t="s">
        <v>24</v>
      </c>
      <c r="B17" s="27"/>
      <c r="C17" s="28"/>
      <c r="D17" s="29">
        <f t="shared" ref="D17:M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4264740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4264740</v>
      </c>
      <c r="O17" s="41">
        <f t="shared" si="1"/>
        <v>203.67448302211184</v>
      </c>
      <c r="P17" s="10"/>
    </row>
    <row r="18" spans="1:119">
      <c r="A18" s="12"/>
      <c r="B18" s="42">
        <v>536</v>
      </c>
      <c r="C18" s="19" t="s">
        <v>26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3813142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3813142</v>
      </c>
      <c r="O18" s="44">
        <f t="shared" si="1"/>
        <v>182.10716844166387</v>
      </c>
      <c r="P18" s="9"/>
    </row>
    <row r="19" spans="1:119">
      <c r="A19" s="12"/>
      <c r="B19" s="42">
        <v>538</v>
      </c>
      <c r="C19" s="19" t="s">
        <v>27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451598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451598</v>
      </c>
      <c r="O19" s="44">
        <f t="shared" si="1"/>
        <v>21.567314580447967</v>
      </c>
      <c r="P19" s="9"/>
    </row>
    <row r="20" spans="1:119" ht="15.75">
      <c r="A20" s="26" t="s">
        <v>28</v>
      </c>
      <c r="B20" s="27"/>
      <c r="C20" s="28"/>
      <c r="D20" s="29">
        <f t="shared" ref="D20:M20" si="6">SUM(D21:D21)</f>
        <v>0</v>
      </c>
      <c r="E20" s="29">
        <f t="shared" si="6"/>
        <v>545173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545173</v>
      </c>
      <c r="O20" s="41">
        <f t="shared" si="1"/>
        <v>26.036248149386314</v>
      </c>
      <c r="P20" s="10"/>
    </row>
    <row r="21" spans="1:119">
      <c r="A21" s="12"/>
      <c r="B21" s="42">
        <v>541</v>
      </c>
      <c r="C21" s="19" t="s">
        <v>29</v>
      </c>
      <c r="D21" s="43">
        <v>0</v>
      </c>
      <c r="E21" s="43">
        <v>545173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545173</v>
      </c>
      <c r="O21" s="44">
        <f t="shared" si="1"/>
        <v>26.036248149386314</v>
      </c>
      <c r="P21" s="9"/>
    </row>
    <row r="22" spans="1:119" ht="15.75">
      <c r="A22" s="26" t="s">
        <v>56</v>
      </c>
      <c r="B22" s="27"/>
      <c r="C22" s="28"/>
      <c r="D22" s="29">
        <f t="shared" ref="D22:M22" si="7">SUM(D23:D23)</f>
        <v>48959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48959</v>
      </c>
      <c r="O22" s="41">
        <f t="shared" si="1"/>
        <v>2.3381727876211853</v>
      </c>
      <c r="P22" s="10"/>
    </row>
    <row r="23" spans="1:119">
      <c r="A23" s="45"/>
      <c r="B23" s="46">
        <v>552</v>
      </c>
      <c r="C23" s="47" t="s">
        <v>57</v>
      </c>
      <c r="D23" s="43">
        <v>48959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48959</v>
      </c>
      <c r="O23" s="44">
        <f t="shared" si="1"/>
        <v>2.3381727876211853</v>
      </c>
      <c r="P23" s="9"/>
    </row>
    <row r="24" spans="1:119" ht="15.75">
      <c r="A24" s="26" t="s">
        <v>31</v>
      </c>
      <c r="B24" s="27"/>
      <c r="C24" s="28"/>
      <c r="D24" s="29">
        <f t="shared" ref="D24:M24" si="8">SUM(D25:D25)</f>
        <v>345409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345409</v>
      </c>
      <c r="O24" s="41">
        <f t="shared" si="1"/>
        <v>16.495964468217203</v>
      </c>
      <c r="P24" s="10"/>
    </row>
    <row r="25" spans="1:119">
      <c r="A25" s="12"/>
      <c r="B25" s="42">
        <v>569</v>
      </c>
      <c r="C25" s="19" t="s">
        <v>32</v>
      </c>
      <c r="D25" s="43">
        <v>345409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345409</v>
      </c>
      <c r="O25" s="44">
        <f t="shared" si="1"/>
        <v>16.495964468217203</v>
      </c>
      <c r="P25" s="9"/>
    </row>
    <row r="26" spans="1:119" ht="15.75">
      <c r="A26" s="26" t="s">
        <v>33</v>
      </c>
      <c r="B26" s="27"/>
      <c r="C26" s="28"/>
      <c r="D26" s="29">
        <f t="shared" ref="D26:M26" si="9">SUM(D27:D27)</f>
        <v>1067428</v>
      </c>
      <c r="E26" s="29">
        <f t="shared" si="9"/>
        <v>1632564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4"/>
        <v>2699992</v>
      </c>
      <c r="O26" s="41">
        <f t="shared" si="1"/>
        <v>128.94560389703423</v>
      </c>
      <c r="P26" s="9"/>
    </row>
    <row r="27" spans="1:119" ht="15.75" thickBot="1">
      <c r="A27" s="12"/>
      <c r="B27" s="42">
        <v>572</v>
      </c>
      <c r="C27" s="19" t="s">
        <v>34</v>
      </c>
      <c r="D27" s="43">
        <v>1067428</v>
      </c>
      <c r="E27" s="43">
        <v>1632564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2699992</v>
      </c>
      <c r="O27" s="44">
        <f t="shared" si="1"/>
        <v>128.94560389703423</v>
      </c>
      <c r="P27" s="9"/>
    </row>
    <row r="28" spans="1:119" ht="16.5" thickBot="1">
      <c r="A28" s="13" t="s">
        <v>10</v>
      </c>
      <c r="B28" s="21"/>
      <c r="C28" s="20"/>
      <c r="D28" s="14">
        <f>SUM(D5,D13,D17,D20,D22,D24,D26)</f>
        <v>16240248</v>
      </c>
      <c r="E28" s="14">
        <f t="shared" ref="E28:M28" si="10">SUM(E5,E13,E17,E20,E22,E24,E26)</f>
        <v>2193394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4264740</v>
      </c>
      <c r="J28" s="14">
        <f t="shared" si="10"/>
        <v>0</v>
      </c>
      <c r="K28" s="14">
        <f t="shared" si="10"/>
        <v>381114</v>
      </c>
      <c r="L28" s="14">
        <f t="shared" si="10"/>
        <v>0</v>
      </c>
      <c r="M28" s="14">
        <f t="shared" si="10"/>
        <v>0</v>
      </c>
      <c r="N28" s="14">
        <f t="shared" si="4"/>
        <v>23079496</v>
      </c>
      <c r="O28" s="35">
        <f t="shared" si="1"/>
        <v>1102.2253211710206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58</v>
      </c>
      <c r="M30" s="93"/>
      <c r="N30" s="93"/>
      <c r="O30" s="39">
        <v>20939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11063270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11063270</v>
      </c>
      <c r="O5" s="30">
        <f t="shared" ref="O5:O26" si="2">(N5/O$28)</f>
        <v>539.90874042262453</v>
      </c>
      <c r="P5" s="6"/>
    </row>
    <row r="6" spans="1:133">
      <c r="A6" s="12"/>
      <c r="B6" s="42">
        <v>511</v>
      </c>
      <c r="C6" s="19" t="s">
        <v>19</v>
      </c>
      <c r="D6" s="43">
        <v>285777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285777</v>
      </c>
      <c r="O6" s="44">
        <f t="shared" si="2"/>
        <v>13.946464301400615</v>
      </c>
      <c r="P6" s="9"/>
    </row>
    <row r="7" spans="1:133">
      <c r="A7" s="12"/>
      <c r="B7" s="42">
        <v>512</v>
      </c>
      <c r="C7" s="19" t="s">
        <v>40</v>
      </c>
      <c r="D7" s="43">
        <v>315738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315738</v>
      </c>
      <c r="O7" s="44">
        <f t="shared" si="2"/>
        <v>15.40861841784198</v>
      </c>
      <c r="P7" s="9"/>
    </row>
    <row r="8" spans="1:133">
      <c r="A8" s="12"/>
      <c r="B8" s="42">
        <v>513</v>
      </c>
      <c r="C8" s="19" t="s">
        <v>41</v>
      </c>
      <c r="D8" s="43">
        <v>388073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388073</v>
      </c>
      <c r="O8" s="44">
        <f t="shared" si="2"/>
        <v>18.938704797228052</v>
      </c>
      <c r="P8" s="9"/>
    </row>
    <row r="9" spans="1:133">
      <c r="A9" s="12"/>
      <c r="B9" s="42">
        <v>514</v>
      </c>
      <c r="C9" s="19" t="s">
        <v>42</v>
      </c>
      <c r="D9" s="43">
        <v>281977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281977</v>
      </c>
      <c r="O9" s="44">
        <f t="shared" si="2"/>
        <v>13.761017031867649</v>
      </c>
      <c r="P9" s="9"/>
    </row>
    <row r="10" spans="1:133">
      <c r="A10" s="12"/>
      <c r="B10" s="42">
        <v>519</v>
      </c>
      <c r="C10" s="19" t="s">
        <v>21</v>
      </c>
      <c r="D10" s="43">
        <v>9791705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9791705</v>
      </c>
      <c r="O10" s="44">
        <f t="shared" si="2"/>
        <v>477.85393587428626</v>
      </c>
      <c r="P10" s="9"/>
    </row>
    <row r="11" spans="1:133" ht="15.75">
      <c r="A11" s="26" t="s">
        <v>22</v>
      </c>
      <c r="B11" s="27"/>
      <c r="C11" s="28"/>
      <c r="D11" s="29">
        <f t="shared" ref="D11:M11" si="3">SUM(D12:D14)</f>
        <v>4257643</v>
      </c>
      <c r="E11" s="29">
        <f t="shared" si="3"/>
        <v>15058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4272701</v>
      </c>
      <c r="O11" s="41">
        <f t="shared" si="2"/>
        <v>208.51598262651896</v>
      </c>
      <c r="P11" s="10"/>
    </row>
    <row r="12" spans="1:133">
      <c r="A12" s="12"/>
      <c r="B12" s="42">
        <v>521</v>
      </c>
      <c r="C12" s="19" t="s">
        <v>23</v>
      </c>
      <c r="D12" s="43">
        <v>3692823</v>
      </c>
      <c r="E12" s="43">
        <v>15058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3707881</v>
      </c>
      <c r="O12" s="44">
        <f t="shared" si="2"/>
        <v>180.95168610609537</v>
      </c>
      <c r="P12" s="9"/>
    </row>
    <row r="13" spans="1:133">
      <c r="A13" s="12"/>
      <c r="B13" s="42">
        <v>524</v>
      </c>
      <c r="C13" s="19" t="s">
        <v>45</v>
      </c>
      <c r="D13" s="43">
        <v>301269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301269</v>
      </c>
      <c r="O13" s="44">
        <f t="shared" si="2"/>
        <v>14.702503538138695</v>
      </c>
      <c r="P13" s="9"/>
    </row>
    <row r="14" spans="1:133">
      <c r="A14" s="12"/>
      <c r="B14" s="42">
        <v>529</v>
      </c>
      <c r="C14" s="19" t="s">
        <v>46</v>
      </c>
      <c r="D14" s="43">
        <v>263551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263551</v>
      </c>
      <c r="O14" s="44">
        <f t="shared" si="2"/>
        <v>12.861792982284905</v>
      </c>
      <c r="P14" s="9"/>
    </row>
    <row r="15" spans="1:133" ht="15.75">
      <c r="A15" s="26" t="s">
        <v>24</v>
      </c>
      <c r="B15" s="27"/>
      <c r="C15" s="28"/>
      <c r="D15" s="29">
        <f t="shared" ref="D15:M15" si="4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4242544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4242544</v>
      </c>
      <c r="O15" s="41">
        <f t="shared" si="2"/>
        <v>207.04426333512274</v>
      </c>
      <c r="P15" s="10"/>
    </row>
    <row r="16" spans="1:133">
      <c r="A16" s="12"/>
      <c r="B16" s="42">
        <v>536</v>
      </c>
      <c r="C16" s="19" t="s">
        <v>26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3777800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3777800</v>
      </c>
      <c r="O16" s="44">
        <f t="shared" si="2"/>
        <v>184.36386706358888</v>
      </c>
      <c r="P16" s="9"/>
    </row>
    <row r="17" spans="1:119">
      <c r="A17" s="12"/>
      <c r="B17" s="42">
        <v>538</v>
      </c>
      <c r="C17" s="19" t="s">
        <v>27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464744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464744</v>
      </c>
      <c r="O17" s="44">
        <f t="shared" si="2"/>
        <v>22.680396271533844</v>
      </c>
      <c r="P17" s="9"/>
    </row>
    <row r="18" spans="1:119" ht="15.75">
      <c r="A18" s="26" t="s">
        <v>28</v>
      </c>
      <c r="B18" s="27"/>
      <c r="C18" s="28"/>
      <c r="D18" s="29">
        <f t="shared" ref="D18:M18" si="5">SUM(D19:D19)</f>
        <v>0</v>
      </c>
      <c r="E18" s="29">
        <f t="shared" si="5"/>
        <v>549391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549391</v>
      </c>
      <c r="O18" s="41">
        <f t="shared" si="2"/>
        <v>26.811331804206723</v>
      </c>
      <c r="P18" s="10"/>
    </row>
    <row r="19" spans="1:119">
      <c r="A19" s="12"/>
      <c r="B19" s="42">
        <v>541</v>
      </c>
      <c r="C19" s="19" t="s">
        <v>29</v>
      </c>
      <c r="D19" s="43">
        <v>0</v>
      </c>
      <c r="E19" s="43">
        <v>549391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549391</v>
      </c>
      <c r="O19" s="44">
        <f t="shared" si="2"/>
        <v>26.811331804206723</v>
      </c>
      <c r="P19" s="9"/>
    </row>
    <row r="20" spans="1:119" ht="15.75">
      <c r="A20" s="26" t="s">
        <v>56</v>
      </c>
      <c r="B20" s="27"/>
      <c r="C20" s="28"/>
      <c r="D20" s="29">
        <f t="shared" ref="D20:M20" si="6">SUM(D21:D21)</f>
        <v>64101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64101</v>
      </c>
      <c r="O20" s="41">
        <f t="shared" si="2"/>
        <v>3.1282514274559561</v>
      </c>
      <c r="P20" s="10"/>
    </row>
    <row r="21" spans="1:119">
      <c r="A21" s="45"/>
      <c r="B21" s="46">
        <v>552</v>
      </c>
      <c r="C21" s="47" t="s">
        <v>57</v>
      </c>
      <c r="D21" s="43">
        <v>64101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64101</v>
      </c>
      <c r="O21" s="44">
        <f t="shared" si="2"/>
        <v>3.1282514274559561</v>
      </c>
      <c r="P21" s="9"/>
    </row>
    <row r="22" spans="1:119" ht="15.75">
      <c r="A22" s="26" t="s">
        <v>31</v>
      </c>
      <c r="B22" s="27"/>
      <c r="C22" s="28"/>
      <c r="D22" s="29">
        <f t="shared" ref="D22:M22" si="7">SUM(D23:D23)</f>
        <v>421887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421887</v>
      </c>
      <c r="O22" s="41">
        <f t="shared" si="2"/>
        <v>20.588892684593237</v>
      </c>
      <c r="P22" s="10"/>
    </row>
    <row r="23" spans="1:119">
      <c r="A23" s="12"/>
      <c r="B23" s="42">
        <v>569</v>
      </c>
      <c r="C23" s="19" t="s">
        <v>32</v>
      </c>
      <c r="D23" s="43">
        <v>421887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421887</v>
      </c>
      <c r="O23" s="44">
        <f t="shared" si="2"/>
        <v>20.588892684593237</v>
      </c>
      <c r="P23" s="9"/>
    </row>
    <row r="24" spans="1:119" ht="15.75">
      <c r="A24" s="26" t="s">
        <v>33</v>
      </c>
      <c r="B24" s="27"/>
      <c r="C24" s="28"/>
      <c r="D24" s="29">
        <f t="shared" ref="D24:M24" si="8">SUM(D25:D25)</f>
        <v>1202753</v>
      </c>
      <c r="E24" s="29">
        <f t="shared" si="8"/>
        <v>162869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1316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1366938</v>
      </c>
      <c r="O24" s="41">
        <f t="shared" si="2"/>
        <v>66.709189400224489</v>
      </c>
      <c r="P24" s="9"/>
    </row>
    <row r="25" spans="1:119" ht="15.75" thickBot="1">
      <c r="A25" s="12"/>
      <c r="B25" s="42">
        <v>572</v>
      </c>
      <c r="C25" s="19" t="s">
        <v>34</v>
      </c>
      <c r="D25" s="43">
        <v>1202753</v>
      </c>
      <c r="E25" s="43">
        <v>162869</v>
      </c>
      <c r="F25" s="43">
        <v>0</v>
      </c>
      <c r="G25" s="43">
        <v>0</v>
      </c>
      <c r="H25" s="43">
        <v>0</v>
      </c>
      <c r="I25" s="43">
        <v>1316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1366938</v>
      </c>
      <c r="O25" s="44">
        <f t="shared" si="2"/>
        <v>66.709189400224489</v>
      </c>
      <c r="P25" s="9"/>
    </row>
    <row r="26" spans="1:119" ht="16.5" thickBot="1">
      <c r="A26" s="13" t="s">
        <v>10</v>
      </c>
      <c r="B26" s="21"/>
      <c r="C26" s="20"/>
      <c r="D26" s="14">
        <f>SUM(D5,D11,D15,D18,D20,D22,D24)</f>
        <v>17009654</v>
      </c>
      <c r="E26" s="14">
        <f t="shared" ref="E26:M26" si="9">SUM(E5,E11,E15,E18,E20,E22,E24)</f>
        <v>727318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4243860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1"/>
        <v>21980832</v>
      </c>
      <c r="O26" s="35">
        <f t="shared" si="2"/>
        <v>1072.7066517007468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70</v>
      </c>
      <c r="M28" s="93"/>
      <c r="N28" s="93"/>
      <c r="O28" s="39">
        <v>20491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8349321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981585</v>
      </c>
      <c r="L5" s="24">
        <f t="shared" si="0"/>
        <v>0</v>
      </c>
      <c r="M5" s="24">
        <f t="shared" si="0"/>
        <v>0</v>
      </c>
      <c r="N5" s="25">
        <f t="shared" ref="N5:N18" si="1">SUM(D5:M5)</f>
        <v>9330906</v>
      </c>
      <c r="O5" s="30">
        <f t="shared" ref="O5:O28" si="2">(N5/O$30)</f>
        <v>394.64160040602269</v>
      </c>
      <c r="P5" s="6"/>
    </row>
    <row r="6" spans="1:133">
      <c r="A6" s="12"/>
      <c r="B6" s="42">
        <v>511</v>
      </c>
      <c r="C6" s="19" t="s">
        <v>19</v>
      </c>
      <c r="D6" s="43">
        <v>219019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219019</v>
      </c>
      <c r="O6" s="44">
        <f t="shared" si="2"/>
        <v>9.2631957367619684</v>
      </c>
      <c r="P6" s="9"/>
    </row>
    <row r="7" spans="1:133">
      <c r="A7" s="12"/>
      <c r="B7" s="42">
        <v>512</v>
      </c>
      <c r="C7" s="19" t="s">
        <v>40</v>
      </c>
      <c r="D7" s="43">
        <v>285490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285490</v>
      </c>
      <c r="O7" s="44">
        <f t="shared" si="2"/>
        <v>12.07452207748266</v>
      </c>
      <c r="P7" s="9"/>
    </row>
    <row r="8" spans="1:133">
      <c r="A8" s="12"/>
      <c r="B8" s="42">
        <v>513</v>
      </c>
      <c r="C8" s="19" t="s">
        <v>41</v>
      </c>
      <c r="D8" s="43">
        <v>828011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828011</v>
      </c>
      <c r="O8" s="44">
        <f t="shared" si="2"/>
        <v>35.019920487227203</v>
      </c>
      <c r="P8" s="9"/>
    </row>
    <row r="9" spans="1:133">
      <c r="A9" s="12"/>
      <c r="B9" s="42">
        <v>514</v>
      </c>
      <c r="C9" s="19" t="s">
        <v>42</v>
      </c>
      <c r="D9" s="43">
        <v>375464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375464</v>
      </c>
      <c r="O9" s="44">
        <f t="shared" si="2"/>
        <v>15.879884960243613</v>
      </c>
      <c r="P9" s="9"/>
    </row>
    <row r="10" spans="1:133">
      <c r="A10" s="12"/>
      <c r="B10" s="42">
        <v>518</v>
      </c>
      <c r="C10" s="19" t="s">
        <v>20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981585</v>
      </c>
      <c r="L10" s="43">
        <v>0</v>
      </c>
      <c r="M10" s="43">
        <v>0</v>
      </c>
      <c r="N10" s="43">
        <f t="shared" si="1"/>
        <v>981585</v>
      </c>
      <c r="O10" s="44">
        <f t="shared" si="2"/>
        <v>41.51518355608188</v>
      </c>
      <c r="P10" s="9"/>
    </row>
    <row r="11" spans="1:133">
      <c r="A11" s="12"/>
      <c r="B11" s="42">
        <v>519</v>
      </c>
      <c r="C11" s="19" t="s">
        <v>60</v>
      </c>
      <c r="D11" s="43">
        <v>6641337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6641337</v>
      </c>
      <c r="O11" s="44">
        <f t="shared" si="2"/>
        <v>280.88889358822536</v>
      </c>
      <c r="P11" s="9"/>
    </row>
    <row r="12" spans="1:133" ht="15.75">
      <c r="A12" s="26" t="s">
        <v>22</v>
      </c>
      <c r="B12" s="27"/>
      <c r="C12" s="28"/>
      <c r="D12" s="29">
        <f t="shared" ref="D12:M12" si="3">SUM(D13:D15)</f>
        <v>6503971</v>
      </c>
      <c r="E12" s="29">
        <f t="shared" si="3"/>
        <v>185262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6689233</v>
      </c>
      <c r="O12" s="41">
        <f t="shared" si="2"/>
        <v>282.91460835729993</v>
      </c>
      <c r="P12" s="10"/>
    </row>
    <row r="13" spans="1:133">
      <c r="A13" s="12"/>
      <c r="B13" s="42">
        <v>521</v>
      </c>
      <c r="C13" s="19" t="s">
        <v>23</v>
      </c>
      <c r="D13" s="43">
        <v>5999068</v>
      </c>
      <c r="E13" s="43">
        <v>185262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6184330</v>
      </c>
      <c r="O13" s="44">
        <f t="shared" si="2"/>
        <v>261.56022669599054</v>
      </c>
      <c r="P13" s="9"/>
    </row>
    <row r="14" spans="1:133">
      <c r="A14" s="12"/>
      <c r="B14" s="42">
        <v>524</v>
      </c>
      <c r="C14" s="19" t="s">
        <v>45</v>
      </c>
      <c r="D14" s="43">
        <v>233813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233813</v>
      </c>
      <c r="O14" s="44">
        <f t="shared" si="2"/>
        <v>9.8888935882253417</v>
      </c>
      <c r="P14" s="9"/>
    </row>
    <row r="15" spans="1:133">
      <c r="A15" s="12"/>
      <c r="B15" s="42">
        <v>529</v>
      </c>
      <c r="C15" s="19" t="s">
        <v>46</v>
      </c>
      <c r="D15" s="43">
        <v>271090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271090</v>
      </c>
      <c r="O15" s="44">
        <f t="shared" si="2"/>
        <v>11.46548807308408</v>
      </c>
      <c r="P15" s="9"/>
    </row>
    <row r="16" spans="1:133" ht="15.75">
      <c r="A16" s="26" t="s">
        <v>24</v>
      </c>
      <c r="B16" s="27"/>
      <c r="C16" s="28"/>
      <c r="D16" s="29">
        <f t="shared" ref="D16:M16" si="4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7607829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7607829</v>
      </c>
      <c r="O16" s="41">
        <f t="shared" si="2"/>
        <v>321.76573337844695</v>
      </c>
      <c r="P16" s="10"/>
    </row>
    <row r="17" spans="1:119">
      <c r="A17" s="12"/>
      <c r="B17" s="42">
        <v>536</v>
      </c>
      <c r="C17" s="19" t="s">
        <v>68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6438252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6438252</v>
      </c>
      <c r="O17" s="44">
        <f t="shared" si="2"/>
        <v>272.29961089494162</v>
      </c>
      <c r="P17" s="9"/>
    </row>
    <row r="18" spans="1:119">
      <c r="A18" s="12"/>
      <c r="B18" s="42">
        <v>538</v>
      </c>
      <c r="C18" s="19" t="s">
        <v>61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1169577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1169577</v>
      </c>
      <c r="O18" s="44">
        <f t="shared" si="2"/>
        <v>49.46612248350533</v>
      </c>
      <c r="P18" s="9"/>
    </row>
    <row r="19" spans="1:119" ht="15.75">
      <c r="A19" s="26" t="s">
        <v>28</v>
      </c>
      <c r="B19" s="27"/>
      <c r="C19" s="28"/>
      <c r="D19" s="29">
        <f t="shared" ref="D19:M19" si="5">SUM(D20:D21)</f>
        <v>0</v>
      </c>
      <c r="E19" s="29">
        <f t="shared" si="5"/>
        <v>1252071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ref="N19:N24" si="6">SUM(D19:M19)</f>
        <v>1252071</v>
      </c>
      <c r="O19" s="41">
        <f t="shared" si="2"/>
        <v>52.955126036203687</v>
      </c>
      <c r="P19" s="10"/>
    </row>
    <row r="20" spans="1:119">
      <c r="A20" s="12"/>
      <c r="B20" s="42">
        <v>541</v>
      </c>
      <c r="C20" s="19" t="s">
        <v>62</v>
      </c>
      <c r="D20" s="43">
        <v>0</v>
      </c>
      <c r="E20" s="43">
        <v>667963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667963</v>
      </c>
      <c r="O20" s="44">
        <f t="shared" si="2"/>
        <v>28.250845880561666</v>
      </c>
      <c r="P20" s="9"/>
    </row>
    <row r="21" spans="1:119">
      <c r="A21" s="12"/>
      <c r="B21" s="42">
        <v>544</v>
      </c>
      <c r="C21" s="19" t="s">
        <v>63</v>
      </c>
      <c r="D21" s="43">
        <v>0</v>
      </c>
      <c r="E21" s="43">
        <v>584108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584108</v>
      </c>
      <c r="O21" s="44">
        <f t="shared" si="2"/>
        <v>24.704280155642024</v>
      </c>
      <c r="P21" s="9"/>
    </row>
    <row r="22" spans="1:119" ht="15.75">
      <c r="A22" s="26" t="s">
        <v>56</v>
      </c>
      <c r="B22" s="27"/>
      <c r="C22" s="28"/>
      <c r="D22" s="29">
        <f t="shared" ref="D22:M22" si="7">SUM(D23:D23)</f>
        <v>150320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6"/>
        <v>150320</v>
      </c>
      <c r="O22" s="41">
        <f t="shared" si="2"/>
        <v>6.3576383014718321</v>
      </c>
      <c r="P22" s="10"/>
    </row>
    <row r="23" spans="1:119">
      <c r="A23" s="45"/>
      <c r="B23" s="46">
        <v>552</v>
      </c>
      <c r="C23" s="47" t="s">
        <v>57</v>
      </c>
      <c r="D23" s="43">
        <v>150320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150320</v>
      </c>
      <c r="O23" s="44">
        <f t="shared" si="2"/>
        <v>6.3576383014718321</v>
      </c>
      <c r="P23" s="9"/>
    </row>
    <row r="24" spans="1:119" ht="15.75">
      <c r="A24" s="26" t="s">
        <v>31</v>
      </c>
      <c r="B24" s="27"/>
      <c r="C24" s="28"/>
      <c r="D24" s="29">
        <f t="shared" ref="D24:M24" si="8">SUM(D25:D25)</f>
        <v>478794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6"/>
        <v>478794</v>
      </c>
      <c r="O24" s="41">
        <f t="shared" si="2"/>
        <v>20.250126882084249</v>
      </c>
      <c r="P24" s="10"/>
    </row>
    <row r="25" spans="1:119">
      <c r="A25" s="12"/>
      <c r="B25" s="42">
        <v>569</v>
      </c>
      <c r="C25" s="19" t="s">
        <v>32</v>
      </c>
      <c r="D25" s="43">
        <v>478794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>SUM(D25:M25)</f>
        <v>478794</v>
      </c>
      <c r="O25" s="44">
        <f t="shared" si="2"/>
        <v>20.250126882084249</v>
      </c>
      <c r="P25" s="9"/>
    </row>
    <row r="26" spans="1:119" ht="15.75">
      <c r="A26" s="26" t="s">
        <v>33</v>
      </c>
      <c r="B26" s="27"/>
      <c r="C26" s="28"/>
      <c r="D26" s="29">
        <f t="shared" ref="D26:M26" si="9">SUM(D27:D27)</f>
        <v>1615212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>SUM(D26:M26)</f>
        <v>1615212</v>
      </c>
      <c r="O26" s="41">
        <f t="shared" si="2"/>
        <v>68.313821688377601</v>
      </c>
      <c r="P26" s="9"/>
    </row>
    <row r="27" spans="1:119" ht="15.75" thickBot="1">
      <c r="A27" s="12"/>
      <c r="B27" s="42">
        <v>572</v>
      </c>
      <c r="C27" s="19" t="s">
        <v>64</v>
      </c>
      <c r="D27" s="43">
        <v>1615212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1615212</v>
      </c>
      <c r="O27" s="44">
        <f t="shared" si="2"/>
        <v>68.313821688377601</v>
      </c>
      <c r="P27" s="9"/>
    </row>
    <row r="28" spans="1:119" ht="16.5" thickBot="1">
      <c r="A28" s="13" t="s">
        <v>10</v>
      </c>
      <c r="B28" s="21"/>
      <c r="C28" s="20"/>
      <c r="D28" s="14">
        <f>SUM(D5,D12,D16,D19,D22,D24,D26)</f>
        <v>17097618</v>
      </c>
      <c r="E28" s="14">
        <f t="shared" ref="E28:M28" si="10">SUM(E5,E12,E16,E19,E22,E24,E26)</f>
        <v>1437333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7607829</v>
      </c>
      <c r="J28" s="14">
        <f t="shared" si="10"/>
        <v>0</v>
      </c>
      <c r="K28" s="14">
        <f t="shared" si="10"/>
        <v>981585</v>
      </c>
      <c r="L28" s="14">
        <f t="shared" si="10"/>
        <v>0</v>
      </c>
      <c r="M28" s="14">
        <f t="shared" si="10"/>
        <v>0</v>
      </c>
      <c r="N28" s="14">
        <f>SUM(D28:M28)</f>
        <v>27124365</v>
      </c>
      <c r="O28" s="35">
        <f t="shared" si="2"/>
        <v>1147.1986550499068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82</v>
      </c>
      <c r="M30" s="93"/>
      <c r="N30" s="93"/>
      <c r="O30" s="39">
        <v>23644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7479888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1011816</v>
      </c>
      <c r="L5" s="24">
        <f t="shared" si="0"/>
        <v>0</v>
      </c>
      <c r="M5" s="24">
        <f t="shared" si="0"/>
        <v>0</v>
      </c>
      <c r="N5" s="25">
        <f t="shared" ref="N5:N18" si="1">SUM(D5:M5)</f>
        <v>8491704</v>
      </c>
      <c r="O5" s="30">
        <f t="shared" ref="O5:O30" si="2">(N5/O$32)</f>
        <v>359.31553336436338</v>
      </c>
      <c r="P5" s="6"/>
    </row>
    <row r="6" spans="1:133">
      <c r="A6" s="12"/>
      <c r="B6" s="42">
        <v>511</v>
      </c>
      <c r="C6" s="19" t="s">
        <v>19</v>
      </c>
      <c r="D6" s="43">
        <v>224436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224436</v>
      </c>
      <c r="O6" s="44">
        <f t="shared" si="2"/>
        <v>9.4967206871747134</v>
      </c>
      <c r="P6" s="9"/>
    </row>
    <row r="7" spans="1:133">
      <c r="A7" s="12"/>
      <c r="B7" s="42">
        <v>512</v>
      </c>
      <c r="C7" s="19" t="s">
        <v>40</v>
      </c>
      <c r="D7" s="43">
        <v>293593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293593</v>
      </c>
      <c r="O7" s="44">
        <f t="shared" si="2"/>
        <v>12.423010197605043</v>
      </c>
      <c r="P7" s="9"/>
    </row>
    <row r="8" spans="1:133">
      <c r="A8" s="12"/>
      <c r="B8" s="42">
        <v>513</v>
      </c>
      <c r="C8" s="19" t="s">
        <v>41</v>
      </c>
      <c r="D8" s="43">
        <v>703763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703763</v>
      </c>
      <c r="O8" s="44">
        <f t="shared" si="2"/>
        <v>29.778826217577116</v>
      </c>
      <c r="P8" s="9"/>
    </row>
    <row r="9" spans="1:133">
      <c r="A9" s="12"/>
      <c r="B9" s="42">
        <v>514</v>
      </c>
      <c r="C9" s="19" t="s">
        <v>42</v>
      </c>
      <c r="D9" s="43">
        <v>377862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377862</v>
      </c>
      <c r="O9" s="44">
        <f t="shared" si="2"/>
        <v>15.988744552109338</v>
      </c>
      <c r="P9" s="9"/>
    </row>
    <row r="10" spans="1:133">
      <c r="A10" s="12"/>
      <c r="B10" s="42">
        <v>518</v>
      </c>
      <c r="C10" s="19" t="s">
        <v>20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1011816</v>
      </c>
      <c r="L10" s="43">
        <v>0</v>
      </c>
      <c r="M10" s="43">
        <v>0</v>
      </c>
      <c r="N10" s="43">
        <f t="shared" si="1"/>
        <v>1011816</v>
      </c>
      <c r="O10" s="44">
        <f t="shared" si="2"/>
        <v>42.813692717809843</v>
      </c>
      <c r="P10" s="9"/>
    </row>
    <row r="11" spans="1:133">
      <c r="A11" s="12"/>
      <c r="B11" s="42">
        <v>519</v>
      </c>
      <c r="C11" s="19" t="s">
        <v>60</v>
      </c>
      <c r="D11" s="43">
        <v>5880234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5880234</v>
      </c>
      <c r="O11" s="44">
        <f t="shared" si="2"/>
        <v>248.81453899208734</v>
      </c>
      <c r="P11" s="9"/>
    </row>
    <row r="12" spans="1:133" ht="15.75">
      <c r="A12" s="26" t="s">
        <v>22</v>
      </c>
      <c r="B12" s="27"/>
      <c r="C12" s="28"/>
      <c r="D12" s="29">
        <f t="shared" ref="D12:M12" si="3">SUM(D13:D15)</f>
        <v>5406712</v>
      </c>
      <c r="E12" s="29">
        <f t="shared" si="3"/>
        <v>210855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5617567</v>
      </c>
      <c r="O12" s="41">
        <f t="shared" si="2"/>
        <v>237.70012270977023</v>
      </c>
      <c r="P12" s="10"/>
    </row>
    <row r="13" spans="1:133">
      <c r="A13" s="12"/>
      <c r="B13" s="42">
        <v>521</v>
      </c>
      <c r="C13" s="19" t="s">
        <v>23</v>
      </c>
      <c r="D13" s="43">
        <v>4880505</v>
      </c>
      <c r="E13" s="43">
        <v>210855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5091360</v>
      </c>
      <c r="O13" s="44">
        <f t="shared" si="2"/>
        <v>215.43435027292347</v>
      </c>
      <c r="P13" s="9"/>
    </row>
    <row r="14" spans="1:133">
      <c r="A14" s="12"/>
      <c r="B14" s="42">
        <v>524</v>
      </c>
      <c r="C14" s="19" t="s">
        <v>45</v>
      </c>
      <c r="D14" s="43">
        <v>242466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242466</v>
      </c>
      <c r="O14" s="44">
        <f t="shared" si="2"/>
        <v>10.259636948334956</v>
      </c>
      <c r="P14" s="9"/>
    </row>
    <row r="15" spans="1:133">
      <c r="A15" s="12"/>
      <c r="B15" s="42">
        <v>529</v>
      </c>
      <c r="C15" s="19" t="s">
        <v>46</v>
      </c>
      <c r="D15" s="43">
        <v>283741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283741</v>
      </c>
      <c r="O15" s="44">
        <f t="shared" si="2"/>
        <v>12.006135488511827</v>
      </c>
      <c r="P15" s="9"/>
    </row>
    <row r="16" spans="1:133" ht="15.75">
      <c r="A16" s="26" t="s">
        <v>24</v>
      </c>
      <c r="B16" s="27"/>
      <c r="C16" s="28"/>
      <c r="D16" s="29">
        <f t="shared" ref="D16:M16" si="4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6827712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6827712</v>
      </c>
      <c r="O16" s="41">
        <f t="shared" si="2"/>
        <v>288.90585198662887</v>
      </c>
      <c r="P16" s="10"/>
    </row>
    <row r="17" spans="1:119">
      <c r="A17" s="12"/>
      <c r="B17" s="42">
        <v>536</v>
      </c>
      <c r="C17" s="19" t="s">
        <v>68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6229216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6229216</v>
      </c>
      <c r="O17" s="44">
        <f t="shared" si="2"/>
        <v>263.5812634874963</v>
      </c>
      <c r="P17" s="9"/>
    </row>
    <row r="18" spans="1:119">
      <c r="A18" s="12"/>
      <c r="B18" s="42">
        <v>538</v>
      </c>
      <c r="C18" s="19" t="s">
        <v>61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598496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598496</v>
      </c>
      <c r="O18" s="44">
        <f t="shared" si="2"/>
        <v>25.32458849913257</v>
      </c>
      <c r="P18" s="9"/>
    </row>
    <row r="19" spans="1:119" ht="15.75">
      <c r="A19" s="26" t="s">
        <v>28</v>
      </c>
      <c r="B19" s="27"/>
      <c r="C19" s="28"/>
      <c r="D19" s="29">
        <f t="shared" ref="D19:M19" si="5">SUM(D20:D21)</f>
        <v>0</v>
      </c>
      <c r="E19" s="29">
        <f t="shared" si="5"/>
        <v>2187124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ref="N19:N24" si="6">SUM(D19:M19)</f>
        <v>2187124</v>
      </c>
      <c r="O19" s="41">
        <f t="shared" si="2"/>
        <v>92.545339144416701</v>
      </c>
      <c r="P19" s="10"/>
    </row>
    <row r="20" spans="1:119">
      <c r="A20" s="12"/>
      <c r="B20" s="42">
        <v>541</v>
      </c>
      <c r="C20" s="19" t="s">
        <v>62</v>
      </c>
      <c r="D20" s="43">
        <v>0</v>
      </c>
      <c r="E20" s="43">
        <v>1448650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1448650</v>
      </c>
      <c r="O20" s="44">
        <f t="shared" si="2"/>
        <v>61.297761604536028</v>
      </c>
      <c r="P20" s="9"/>
    </row>
    <row r="21" spans="1:119">
      <c r="A21" s="12"/>
      <c r="B21" s="42">
        <v>544</v>
      </c>
      <c r="C21" s="19" t="s">
        <v>63</v>
      </c>
      <c r="D21" s="43">
        <v>0</v>
      </c>
      <c r="E21" s="43">
        <v>738474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738474</v>
      </c>
      <c r="O21" s="44">
        <f t="shared" si="2"/>
        <v>31.247577539880677</v>
      </c>
      <c r="P21" s="9"/>
    </row>
    <row r="22" spans="1:119" ht="15.75">
      <c r="A22" s="26" t="s">
        <v>56</v>
      </c>
      <c r="B22" s="27"/>
      <c r="C22" s="28"/>
      <c r="D22" s="29">
        <f t="shared" ref="D22:M22" si="7">SUM(D23:D23)</f>
        <v>137608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6"/>
        <v>137608</v>
      </c>
      <c r="O22" s="41">
        <f t="shared" si="2"/>
        <v>5.8227055388651463</v>
      </c>
      <c r="P22" s="10"/>
    </row>
    <row r="23" spans="1:119">
      <c r="A23" s="45"/>
      <c r="B23" s="46">
        <v>552</v>
      </c>
      <c r="C23" s="47" t="s">
        <v>57</v>
      </c>
      <c r="D23" s="43">
        <v>137608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137608</v>
      </c>
      <c r="O23" s="44">
        <f t="shared" si="2"/>
        <v>5.8227055388651463</v>
      </c>
      <c r="P23" s="9"/>
    </row>
    <row r="24" spans="1:119" ht="15.75">
      <c r="A24" s="26" t="s">
        <v>31</v>
      </c>
      <c r="B24" s="27"/>
      <c r="C24" s="28"/>
      <c r="D24" s="29">
        <f t="shared" ref="D24:M24" si="8">SUM(D25:D25)</f>
        <v>392835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6"/>
        <v>392835</v>
      </c>
      <c r="O24" s="41">
        <f t="shared" si="2"/>
        <v>16.622307789954725</v>
      </c>
      <c r="P24" s="10"/>
    </row>
    <row r="25" spans="1:119">
      <c r="A25" s="12"/>
      <c r="B25" s="42">
        <v>569</v>
      </c>
      <c r="C25" s="19" t="s">
        <v>32</v>
      </c>
      <c r="D25" s="43">
        <v>392835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ref="N25:N30" si="9">SUM(D25:M25)</f>
        <v>392835</v>
      </c>
      <c r="O25" s="44">
        <f t="shared" si="2"/>
        <v>16.622307789954725</v>
      </c>
      <c r="P25" s="9"/>
    </row>
    <row r="26" spans="1:119" ht="15.75">
      <c r="A26" s="26" t="s">
        <v>33</v>
      </c>
      <c r="B26" s="27"/>
      <c r="C26" s="28"/>
      <c r="D26" s="29">
        <f t="shared" ref="D26:M26" si="10">SUM(D27:D27)</f>
        <v>1817725</v>
      </c>
      <c r="E26" s="29">
        <f t="shared" si="10"/>
        <v>0</v>
      </c>
      <c r="F26" s="29">
        <f t="shared" si="10"/>
        <v>0</v>
      </c>
      <c r="G26" s="29">
        <f t="shared" si="10"/>
        <v>0</v>
      </c>
      <c r="H26" s="29">
        <f t="shared" si="10"/>
        <v>0</v>
      </c>
      <c r="I26" s="29">
        <f t="shared" si="10"/>
        <v>0</v>
      </c>
      <c r="J26" s="29">
        <f t="shared" si="10"/>
        <v>0</v>
      </c>
      <c r="K26" s="29">
        <f t="shared" si="10"/>
        <v>0</v>
      </c>
      <c r="L26" s="29">
        <f t="shared" si="10"/>
        <v>0</v>
      </c>
      <c r="M26" s="29">
        <f t="shared" si="10"/>
        <v>0</v>
      </c>
      <c r="N26" s="29">
        <f t="shared" si="9"/>
        <v>1817725</v>
      </c>
      <c r="O26" s="41">
        <f t="shared" si="2"/>
        <v>76.914695552828675</v>
      </c>
      <c r="P26" s="9"/>
    </row>
    <row r="27" spans="1:119">
      <c r="A27" s="12"/>
      <c r="B27" s="42">
        <v>572</v>
      </c>
      <c r="C27" s="19" t="s">
        <v>64</v>
      </c>
      <c r="D27" s="43">
        <v>1817725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9"/>
        <v>1817725</v>
      </c>
      <c r="O27" s="44">
        <f t="shared" si="2"/>
        <v>76.914695552828675</v>
      </c>
      <c r="P27" s="9"/>
    </row>
    <row r="28" spans="1:119" ht="15.75">
      <c r="A28" s="26" t="s">
        <v>65</v>
      </c>
      <c r="B28" s="27"/>
      <c r="C28" s="28"/>
      <c r="D28" s="29">
        <f t="shared" ref="D28:M28" si="11">SUM(D29:D29)</f>
        <v>41403</v>
      </c>
      <c r="E28" s="29">
        <f t="shared" si="11"/>
        <v>0</v>
      </c>
      <c r="F28" s="29">
        <f t="shared" si="11"/>
        <v>0</v>
      </c>
      <c r="G28" s="29">
        <f t="shared" si="11"/>
        <v>0</v>
      </c>
      <c r="H28" s="29">
        <f t="shared" si="11"/>
        <v>0</v>
      </c>
      <c r="I28" s="29">
        <f t="shared" si="11"/>
        <v>0</v>
      </c>
      <c r="J28" s="29">
        <f t="shared" si="11"/>
        <v>0</v>
      </c>
      <c r="K28" s="29">
        <f t="shared" si="11"/>
        <v>0</v>
      </c>
      <c r="L28" s="29">
        <f t="shared" si="11"/>
        <v>0</v>
      </c>
      <c r="M28" s="29">
        <f t="shared" si="11"/>
        <v>0</v>
      </c>
      <c r="N28" s="29">
        <f t="shared" si="9"/>
        <v>41403</v>
      </c>
      <c r="O28" s="41">
        <f t="shared" si="2"/>
        <v>1.7519146955528286</v>
      </c>
      <c r="P28" s="9"/>
    </row>
    <row r="29" spans="1:119" ht="15.75" thickBot="1">
      <c r="A29" s="12"/>
      <c r="B29" s="42">
        <v>581</v>
      </c>
      <c r="C29" s="19" t="s">
        <v>66</v>
      </c>
      <c r="D29" s="43">
        <v>41403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9"/>
        <v>41403</v>
      </c>
      <c r="O29" s="44">
        <f t="shared" si="2"/>
        <v>1.7519146955528286</v>
      </c>
      <c r="P29" s="9"/>
    </row>
    <row r="30" spans="1:119" ht="16.5" thickBot="1">
      <c r="A30" s="13" t="s">
        <v>10</v>
      </c>
      <c r="B30" s="21"/>
      <c r="C30" s="20"/>
      <c r="D30" s="14">
        <f t="shared" ref="D30:M30" si="12">SUM(D5,D12,D16,D19,D22,D24,D26,D28)</f>
        <v>15276171</v>
      </c>
      <c r="E30" s="14">
        <f t="shared" si="12"/>
        <v>2397979</v>
      </c>
      <c r="F30" s="14">
        <f t="shared" si="12"/>
        <v>0</v>
      </c>
      <c r="G30" s="14">
        <f t="shared" si="12"/>
        <v>0</v>
      </c>
      <c r="H30" s="14">
        <f t="shared" si="12"/>
        <v>0</v>
      </c>
      <c r="I30" s="14">
        <f t="shared" si="12"/>
        <v>6827712</v>
      </c>
      <c r="J30" s="14">
        <f t="shared" si="12"/>
        <v>0</v>
      </c>
      <c r="K30" s="14">
        <f t="shared" si="12"/>
        <v>1011816</v>
      </c>
      <c r="L30" s="14">
        <f t="shared" si="12"/>
        <v>0</v>
      </c>
      <c r="M30" s="14">
        <f t="shared" si="12"/>
        <v>0</v>
      </c>
      <c r="N30" s="14">
        <f t="shared" si="9"/>
        <v>25513678</v>
      </c>
      <c r="O30" s="35">
        <f t="shared" si="2"/>
        <v>1079.5784707823805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80</v>
      </c>
      <c r="M32" s="93"/>
      <c r="N32" s="93"/>
      <c r="O32" s="39">
        <v>23633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6925586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1009101</v>
      </c>
      <c r="L5" s="24">
        <f t="shared" si="0"/>
        <v>0</v>
      </c>
      <c r="M5" s="24">
        <f t="shared" si="0"/>
        <v>0</v>
      </c>
      <c r="N5" s="25">
        <f t="shared" ref="N5:N18" si="1">SUM(D5:M5)</f>
        <v>7934687</v>
      </c>
      <c r="O5" s="30">
        <f t="shared" ref="O5:O28" si="2">(N5/O$30)</f>
        <v>336.01621919200477</v>
      </c>
      <c r="P5" s="6"/>
    </row>
    <row r="6" spans="1:133">
      <c r="A6" s="12"/>
      <c r="B6" s="42">
        <v>511</v>
      </c>
      <c r="C6" s="19" t="s">
        <v>19</v>
      </c>
      <c r="D6" s="43">
        <v>248123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248123</v>
      </c>
      <c r="O6" s="44">
        <f t="shared" si="2"/>
        <v>10.507453205725417</v>
      </c>
      <c r="P6" s="9"/>
    </row>
    <row r="7" spans="1:133">
      <c r="A7" s="12"/>
      <c r="B7" s="42">
        <v>512</v>
      </c>
      <c r="C7" s="19" t="s">
        <v>40</v>
      </c>
      <c r="D7" s="43">
        <v>363173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363173</v>
      </c>
      <c r="O7" s="44">
        <f t="shared" si="2"/>
        <v>15.379562971118828</v>
      </c>
      <c r="P7" s="9"/>
    </row>
    <row r="8" spans="1:133">
      <c r="A8" s="12"/>
      <c r="B8" s="42">
        <v>513</v>
      </c>
      <c r="C8" s="19" t="s">
        <v>41</v>
      </c>
      <c r="D8" s="43">
        <v>597748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597748</v>
      </c>
      <c r="O8" s="44">
        <f t="shared" si="2"/>
        <v>25.31328872702634</v>
      </c>
      <c r="P8" s="9"/>
    </row>
    <row r="9" spans="1:133">
      <c r="A9" s="12"/>
      <c r="B9" s="42">
        <v>514</v>
      </c>
      <c r="C9" s="19" t="s">
        <v>42</v>
      </c>
      <c r="D9" s="43">
        <v>317301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317301</v>
      </c>
      <c r="O9" s="44">
        <f t="shared" si="2"/>
        <v>13.436986533412382</v>
      </c>
      <c r="P9" s="9"/>
    </row>
    <row r="10" spans="1:133">
      <c r="A10" s="12"/>
      <c r="B10" s="42">
        <v>518</v>
      </c>
      <c r="C10" s="19" t="s">
        <v>20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1009101</v>
      </c>
      <c r="L10" s="43">
        <v>0</v>
      </c>
      <c r="M10" s="43">
        <v>0</v>
      </c>
      <c r="N10" s="43">
        <f t="shared" si="1"/>
        <v>1009101</v>
      </c>
      <c r="O10" s="44">
        <f t="shared" si="2"/>
        <v>42.733166765478103</v>
      </c>
      <c r="P10" s="9"/>
    </row>
    <row r="11" spans="1:133">
      <c r="A11" s="12"/>
      <c r="B11" s="42">
        <v>519</v>
      </c>
      <c r="C11" s="19" t="s">
        <v>60</v>
      </c>
      <c r="D11" s="43">
        <v>5399241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5399241</v>
      </c>
      <c r="O11" s="44">
        <f t="shared" si="2"/>
        <v>228.64576098924366</v>
      </c>
      <c r="P11" s="9"/>
    </row>
    <row r="12" spans="1:133" ht="15.75">
      <c r="A12" s="26" t="s">
        <v>22</v>
      </c>
      <c r="B12" s="27"/>
      <c r="C12" s="28"/>
      <c r="D12" s="29">
        <f t="shared" ref="D12:M12" si="3">SUM(D13:D15)</f>
        <v>5129115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5129115</v>
      </c>
      <c r="O12" s="41">
        <f t="shared" si="2"/>
        <v>217.20653002456169</v>
      </c>
      <c r="P12" s="10"/>
    </row>
    <row r="13" spans="1:133">
      <c r="A13" s="12"/>
      <c r="B13" s="42">
        <v>521</v>
      </c>
      <c r="C13" s="19" t="s">
        <v>23</v>
      </c>
      <c r="D13" s="43">
        <v>4494575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4494575</v>
      </c>
      <c r="O13" s="44">
        <f t="shared" si="2"/>
        <v>190.33518251884476</v>
      </c>
      <c r="P13" s="9"/>
    </row>
    <row r="14" spans="1:133">
      <c r="A14" s="12"/>
      <c r="B14" s="42">
        <v>524</v>
      </c>
      <c r="C14" s="19" t="s">
        <v>45</v>
      </c>
      <c r="D14" s="43">
        <v>222095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222095</v>
      </c>
      <c r="O14" s="44">
        <f t="shared" si="2"/>
        <v>9.4052257135597532</v>
      </c>
      <c r="P14" s="9"/>
    </row>
    <row r="15" spans="1:133">
      <c r="A15" s="12"/>
      <c r="B15" s="42">
        <v>529</v>
      </c>
      <c r="C15" s="19" t="s">
        <v>46</v>
      </c>
      <c r="D15" s="43">
        <v>412445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412445</v>
      </c>
      <c r="O15" s="44">
        <f t="shared" si="2"/>
        <v>17.466121792157196</v>
      </c>
      <c r="P15" s="9"/>
    </row>
    <row r="16" spans="1:133" ht="15.75">
      <c r="A16" s="26" t="s">
        <v>24</v>
      </c>
      <c r="B16" s="27"/>
      <c r="C16" s="28"/>
      <c r="D16" s="29">
        <f t="shared" ref="D16:M16" si="4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6320378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6320378</v>
      </c>
      <c r="O16" s="41">
        <f t="shared" si="2"/>
        <v>267.65384941136614</v>
      </c>
      <c r="P16" s="10"/>
    </row>
    <row r="17" spans="1:119">
      <c r="A17" s="12"/>
      <c r="B17" s="42">
        <v>536</v>
      </c>
      <c r="C17" s="19" t="s">
        <v>68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5967335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5967335</v>
      </c>
      <c r="O17" s="44">
        <f t="shared" si="2"/>
        <v>252.70326924705682</v>
      </c>
      <c r="P17" s="9"/>
    </row>
    <row r="18" spans="1:119">
      <c r="A18" s="12"/>
      <c r="B18" s="42">
        <v>538</v>
      </c>
      <c r="C18" s="19" t="s">
        <v>61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353043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353043</v>
      </c>
      <c r="O18" s="44">
        <f t="shared" si="2"/>
        <v>14.950580164309308</v>
      </c>
      <c r="P18" s="9"/>
    </row>
    <row r="19" spans="1:119" ht="15.75">
      <c r="A19" s="26" t="s">
        <v>28</v>
      </c>
      <c r="B19" s="27"/>
      <c r="C19" s="28"/>
      <c r="D19" s="29">
        <f t="shared" ref="D19:M19" si="5">SUM(D20:D21)</f>
        <v>0</v>
      </c>
      <c r="E19" s="29">
        <f t="shared" si="5"/>
        <v>2362431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ref="N19:N24" si="6">SUM(D19:M19)</f>
        <v>2362431</v>
      </c>
      <c r="O19" s="41">
        <f t="shared" si="2"/>
        <v>100.04366054035742</v>
      </c>
      <c r="P19" s="10"/>
    </row>
    <row r="20" spans="1:119">
      <c r="A20" s="12"/>
      <c r="B20" s="42">
        <v>541</v>
      </c>
      <c r="C20" s="19" t="s">
        <v>62</v>
      </c>
      <c r="D20" s="43">
        <v>0</v>
      </c>
      <c r="E20" s="43">
        <v>1762467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1762467</v>
      </c>
      <c r="O20" s="44">
        <f t="shared" si="2"/>
        <v>74.636529177606505</v>
      </c>
      <c r="P20" s="9"/>
    </row>
    <row r="21" spans="1:119">
      <c r="A21" s="12"/>
      <c r="B21" s="42">
        <v>544</v>
      </c>
      <c r="C21" s="19" t="s">
        <v>63</v>
      </c>
      <c r="D21" s="43">
        <v>0</v>
      </c>
      <c r="E21" s="43">
        <v>599964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599964</v>
      </c>
      <c r="O21" s="44">
        <f t="shared" si="2"/>
        <v>25.40713136275091</v>
      </c>
      <c r="P21" s="9"/>
    </row>
    <row r="22" spans="1:119" ht="15.75">
      <c r="A22" s="26" t="s">
        <v>56</v>
      </c>
      <c r="B22" s="27"/>
      <c r="C22" s="28"/>
      <c r="D22" s="29">
        <f t="shared" ref="D22:M22" si="7">SUM(D23:D23)</f>
        <v>133458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6"/>
        <v>133458</v>
      </c>
      <c r="O22" s="41">
        <f t="shared" si="2"/>
        <v>5.6516473278563568</v>
      </c>
      <c r="P22" s="10"/>
    </row>
    <row r="23" spans="1:119">
      <c r="A23" s="45"/>
      <c r="B23" s="46">
        <v>552</v>
      </c>
      <c r="C23" s="47" t="s">
        <v>57</v>
      </c>
      <c r="D23" s="43">
        <v>133458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133458</v>
      </c>
      <c r="O23" s="44">
        <f t="shared" si="2"/>
        <v>5.6516473278563568</v>
      </c>
      <c r="P23" s="9"/>
    </row>
    <row r="24" spans="1:119" ht="15.75">
      <c r="A24" s="26" t="s">
        <v>31</v>
      </c>
      <c r="B24" s="27"/>
      <c r="C24" s="28"/>
      <c r="D24" s="29">
        <f t="shared" ref="D24:M24" si="8">SUM(D25:D25)</f>
        <v>426748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6"/>
        <v>426748</v>
      </c>
      <c r="O24" s="41">
        <f t="shared" si="2"/>
        <v>18.071821800626747</v>
      </c>
      <c r="P24" s="10"/>
    </row>
    <row r="25" spans="1:119">
      <c r="A25" s="12"/>
      <c r="B25" s="42">
        <v>569</v>
      </c>
      <c r="C25" s="19" t="s">
        <v>32</v>
      </c>
      <c r="D25" s="43">
        <v>426748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>SUM(D25:M25)</f>
        <v>426748</v>
      </c>
      <c r="O25" s="44">
        <f t="shared" si="2"/>
        <v>18.071821800626747</v>
      </c>
      <c r="P25" s="9"/>
    </row>
    <row r="26" spans="1:119" ht="15.75">
      <c r="A26" s="26" t="s">
        <v>33</v>
      </c>
      <c r="B26" s="27"/>
      <c r="C26" s="28"/>
      <c r="D26" s="29">
        <f t="shared" ref="D26:M26" si="9">SUM(D27:D27)</f>
        <v>1384839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>SUM(D26:M26)</f>
        <v>1384839</v>
      </c>
      <c r="O26" s="41">
        <f t="shared" si="2"/>
        <v>58.644829338527991</v>
      </c>
      <c r="P26" s="9"/>
    </row>
    <row r="27" spans="1:119" ht="15.75" thickBot="1">
      <c r="A27" s="12"/>
      <c r="B27" s="42">
        <v>572</v>
      </c>
      <c r="C27" s="19" t="s">
        <v>64</v>
      </c>
      <c r="D27" s="43">
        <v>1384839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1384839</v>
      </c>
      <c r="O27" s="44">
        <f t="shared" si="2"/>
        <v>58.644829338527991</v>
      </c>
      <c r="P27" s="9"/>
    </row>
    <row r="28" spans="1:119" ht="16.5" thickBot="1">
      <c r="A28" s="13" t="s">
        <v>10</v>
      </c>
      <c r="B28" s="21"/>
      <c r="C28" s="20"/>
      <c r="D28" s="14">
        <f>SUM(D5,D12,D16,D19,D22,D24,D26)</f>
        <v>13999746</v>
      </c>
      <c r="E28" s="14">
        <f t="shared" ref="E28:M28" si="10">SUM(E5,E12,E16,E19,E22,E24,E26)</f>
        <v>2362431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6320378</v>
      </c>
      <c r="J28" s="14">
        <f t="shared" si="10"/>
        <v>0</v>
      </c>
      <c r="K28" s="14">
        <f t="shared" si="10"/>
        <v>1009101</v>
      </c>
      <c r="L28" s="14">
        <f t="shared" si="10"/>
        <v>0</v>
      </c>
      <c r="M28" s="14">
        <f t="shared" si="10"/>
        <v>0</v>
      </c>
      <c r="N28" s="14">
        <f>SUM(D28:M28)</f>
        <v>23691656</v>
      </c>
      <c r="O28" s="35">
        <f t="shared" si="2"/>
        <v>1003.2885576353011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78</v>
      </c>
      <c r="M30" s="93"/>
      <c r="N30" s="93"/>
      <c r="O30" s="39">
        <v>23614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7570206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1545954</v>
      </c>
      <c r="L5" s="24">
        <f t="shared" si="0"/>
        <v>0</v>
      </c>
      <c r="M5" s="24">
        <f t="shared" si="0"/>
        <v>0</v>
      </c>
      <c r="N5" s="25">
        <f t="shared" ref="N5:N18" si="1">SUM(D5:M5)</f>
        <v>9116160</v>
      </c>
      <c r="O5" s="30">
        <f t="shared" ref="O5:O28" si="2">(N5/O$30)</f>
        <v>387.39418663946964</v>
      </c>
      <c r="P5" s="6"/>
    </row>
    <row r="6" spans="1:133">
      <c r="A6" s="12"/>
      <c r="B6" s="42">
        <v>511</v>
      </c>
      <c r="C6" s="19" t="s">
        <v>19</v>
      </c>
      <c r="D6" s="43">
        <v>208484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208484</v>
      </c>
      <c r="O6" s="44">
        <f t="shared" si="2"/>
        <v>8.8595954445011049</v>
      </c>
      <c r="P6" s="9"/>
    </row>
    <row r="7" spans="1:133">
      <c r="A7" s="12"/>
      <c r="B7" s="42">
        <v>512</v>
      </c>
      <c r="C7" s="19" t="s">
        <v>40</v>
      </c>
      <c r="D7" s="43">
        <v>302818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302818</v>
      </c>
      <c r="O7" s="44">
        <f t="shared" si="2"/>
        <v>12.868349481557029</v>
      </c>
      <c r="P7" s="9"/>
    </row>
    <row r="8" spans="1:133">
      <c r="A8" s="12"/>
      <c r="B8" s="42">
        <v>513</v>
      </c>
      <c r="C8" s="19" t="s">
        <v>41</v>
      </c>
      <c r="D8" s="43">
        <v>608823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608823</v>
      </c>
      <c r="O8" s="44">
        <f t="shared" si="2"/>
        <v>25.872131565527791</v>
      </c>
      <c r="P8" s="9"/>
    </row>
    <row r="9" spans="1:133">
      <c r="A9" s="12"/>
      <c r="B9" s="42">
        <v>514</v>
      </c>
      <c r="C9" s="19" t="s">
        <v>42</v>
      </c>
      <c r="D9" s="43">
        <v>302551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302551</v>
      </c>
      <c r="O9" s="44">
        <f t="shared" si="2"/>
        <v>12.857003229644739</v>
      </c>
      <c r="P9" s="9"/>
    </row>
    <row r="10" spans="1:133">
      <c r="A10" s="12"/>
      <c r="B10" s="42">
        <v>518</v>
      </c>
      <c r="C10" s="19" t="s">
        <v>20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1545954</v>
      </c>
      <c r="L10" s="43">
        <v>0</v>
      </c>
      <c r="M10" s="43">
        <v>0</v>
      </c>
      <c r="N10" s="43">
        <f t="shared" si="1"/>
        <v>1545954</v>
      </c>
      <c r="O10" s="44">
        <f t="shared" si="2"/>
        <v>65.695818459969402</v>
      </c>
      <c r="P10" s="9"/>
    </row>
    <row r="11" spans="1:133">
      <c r="A11" s="12"/>
      <c r="B11" s="42">
        <v>519</v>
      </c>
      <c r="C11" s="19" t="s">
        <v>60</v>
      </c>
      <c r="D11" s="43">
        <v>6147530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6147530</v>
      </c>
      <c r="O11" s="44">
        <f t="shared" si="2"/>
        <v>261.24128845826959</v>
      </c>
      <c r="P11" s="9"/>
    </row>
    <row r="12" spans="1:133" ht="15.75">
      <c r="A12" s="26" t="s">
        <v>22</v>
      </c>
      <c r="B12" s="27"/>
      <c r="C12" s="28"/>
      <c r="D12" s="29">
        <f t="shared" ref="D12:M12" si="3">SUM(D13:D15)</f>
        <v>5109378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5109378</v>
      </c>
      <c r="O12" s="41">
        <f t="shared" si="2"/>
        <v>217.12468128505864</v>
      </c>
      <c r="P12" s="10"/>
    </row>
    <row r="13" spans="1:133">
      <c r="A13" s="12"/>
      <c r="B13" s="42">
        <v>521</v>
      </c>
      <c r="C13" s="19" t="s">
        <v>23</v>
      </c>
      <c r="D13" s="43">
        <v>4598591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4598591</v>
      </c>
      <c r="O13" s="44">
        <f t="shared" si="2"/>
        <v>195.41862145164032</v>
      </c>
      <c r="P13" s="9"/>
    </row>
    <row r="14" spans="1:133">
      <c r="A14" s="12"/>
      <c r="B14" s="42">
        <v>524</v>
      </c>
      <c r="C14" s="19" t="s">
        <v>45</v>
      </c>
      <c r="D14" s="43">
        <v>216587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216587</v>
      </c>
      <c r="O14" s="44">
        <f t="shared" si="2"/>
        <v>9.2039350671426146</v>
      </c>
      <c r="P14" s="9"/>
    </row>
    <row r="15" spans="1:133">
      <c r="A15" s="12"/>
      <c r="B15" s="42">
        <v>529</v>
      </c>
      <c r="C15" s="19" t="s">
        <v>46</v>
      </c>
      <c r="D15" s="43">
        <v>294200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294200</v>
      </c>
      <c r="O15" s="44">
        <f t="shared" si="2"/>
        <v>12.50212476627571</v>
      </c>
      <c r="P15" s="9"/>
    </row>
    <row r="16" spans="1:133" ht="15.75">
      <c r="A16" s="26" t="s">
        <v>24</v>
      </c>
      <c r="B16" s="27"/>
      <c r="C16" s="28"/>
      <c r="D16" s="29">
        <f t="shared" ref="D16:M16" si="4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5747914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5747914</v>
      </c>
      <c r="O16" s="41">
        <f t="shared" si="2"/>
        <v>244.25947645758967</v>
      </c>
      <c r="P16" s="10"/>
    </row>
    <row r="17" spans="1:119">
      <c r="A17" s="12"/>
      <c r="B17" s="42">
        <v>536</v>
      </c>
      <c r="C17" s="19" t="s">
        <v>68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5436436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5436436</v>
      </c>
      <c r="O17" s="44">
        <f t="shared" si="2"/>
        <v>231.02311745707974</v>
      </c>
      <c r="P17" s="9"/>
    </row>
    <row r="18" spans="1:119">
      <c r="A18" s="12"/>
      <c r="B18" s="42">
        <v>538</v>
      </c>
      <c r="C18" s="19" t="s">
        <v>61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311478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311478</v>
      </c>
      <c r="O18" s="44">
        <f t="shared" si="2"/>
        <v>13.236359000509944</v>
      </c>
      <c r="P18" s="9"/>
    </row>
    <row r="19" spans="1:119" ht="15.75">
      <c r="A19" s="26" t="s">
        <v>28</v>
      </c>
      <c r="B19" s="27"/>
      <c r="C19" s="28"/>
      <c r="D19" s="29">
        <f t="shared" ref="D19:M19" si="5">SUM(D20:D21)</f>
        <v>0</v>
      </c>
      <c r="E19" s="29">
        <f t="shared" si="5"/>
        <v>3418121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ref="N19:N24" si="6">SUM(D19:M19)</f>
        <v>3418121</v>
      </c>
      <c r="O19" s="41">
        <f t="shared" si="2"/>
        <v>145.25416454190039</v>
      </c>
      <c r="P19" s="10"/>
    </row>
    <row r="20" spans="1:119">
      <c r="A20" s="12"/>
      <c r="B20" s="42">
        <v>541</v>
      </c>
      <c r="C20" s="19" t="s">
        <v>62</v>
      </c>
      <c r="D20" s="43">
        <v>0</v>
      </c>
      <c r="E20" s="43">
        <v>2842932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2842932</v>
      </c>
      <c r="O20" s="44">
        <f t="shared" si="2"/>
        <v>120.81132075471699</v>
      </c>
      <c r="P20" s="9"/>
    </row>
    <row r="21" spans="1:119">
      <c r="A21" s="12"/>
      <c r="B21" s="42">
        <v>544</v>
      </c>
      <c r="C21" s="19" t="s">
        <v>63</v>
      </c>
      <c r="D21" s="43">
        <v>0</v>
      </c>
      <c r="E21" s="43">
        <v>575189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575189</v>
      </c>
      <c r="O21" s="44">
        <f t="shared" si="2"/>
        <v>24.44284378718341</v>
      </c>
      <c r="P21" s="9"/>
    </row>
    <row r="22" spans="1:119" ht="15.75">
      <c r="A22" s="26" t="s">
        <v>56</v>
      </c>
      <c r="B22" s="27"/>
      <c r="C22" s="28"/>
      <c r="D22" s="29">
        <f t="shared" ref="D22:M22" si="7">SUM(D23:D23)</f>
        <v>134750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6"/>
        <v>134750</v>
      </c>
      <c r="O22" s="41">
        <f t="shared" si="2"/>
        <v>5.7262451130375656</v>
      </c>
      <c r="P22" s="10"/>
    </row>
    <row r="23" spans="1:119">
      <c r="A23" s="45"/>
      <c r="B23" s="46">
        <v>552</v>
      </c>
      <c r="C23" s="47" t="s">
        <v>57</v>
      </c>
      <c r="D23" s="43">
        <v>134750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134750</v>
      </c>
      <c r="O23" s="44">
        <f t="shared" si="2"/>
        <v>5.7262451130375656</v>
      </c>
      <c r="P23" s="9"/>
    </row>
    <row r="24" spans="1:119" ht="15.75">
      <c r="A24" s="26" t="s">
        <v>31</v>
      </c>
      <c r="B24" s="27"/>
      <c r="C24" s="28"/>
      <c r="D24" s="29">
        <f t="shared" ref="D24:M24" si="8">SUM(D25:D25)</f>
        <v>447088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6"/>
        <v>447088</v>
      </c>
      <c r="O24" s="41">
        <f t="shared" si="2"/>
        <v>18.999150093489718</v>
      </c>
      <c r="P24" s="10"/>
    </row>
    <row r="25" spans="1:119">
      <c r="A25" s="12"/>
      <c r="B25" s="42">
        <v>569</v>
      </c>
      <c r="C25" s="19" t="s">
        <v>32</v>
      </c>
      <c r="D25" s="43">
        <v>447088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>SUM(D25:M25)</f>
        <v>447088</v>
      </c>
      <c r="O25" s="44">
        <f t="shared" si="2"/>
        <v>18.999150093489718</v>
      </c>
      <c r="P25" s="9"/>
    </row>
    <row r="26" spans="1:119" ht="15.75">
      <c r="A26" s="26" t="s">
        <v>33</v>
      </c>
      <c r="B26" s="27"/>
      <c r="C26" s="28"/>
      <c r="D26" s="29">
        <f t="shared" ref="D26:M26" si="9">SUM(D27:D27)</f>
        <v>1302327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>SUM(D26:M26)</f>
        <v>1302327</v>
      </c>
      <c r="O26" s="41">
        <f t="shared" si="2"/>
        <v>55.342809790922999</v>
      </c>
      <c r="P26" s="9"/>
    </row>
    <row r="27" spans="1:119" ht="15.75" thickBot="1">
      <c r="A27" s="12"/>
      <c r="B27" s="42">
        <v>572</v>
      </c>
      <c r="C27" s="19" t="s">
        <v>64</v>
      </c>
      <c r="D27" s="43">
        <v>1302327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1302327</v>
      </c>
      <c r="O27" s="44">
        <f t="shared" si="2"/>
        <v>55.342809790922999</v>
      </c>
      <c r="P27" s="9"/>
    </row>
    <row r="28" spans="1:119" ht="16.5" thickBot="1">
      <c r="A28" s="13" t="s">
        <v>10</v>
      </c>
      <c r="B28" s="21"/>
      <c r="C28" s="20"/>
      <c r="D28" s="14">
        <f>SUM(D5,D12,D16,D19,D22,D24,D26)</f>
        <v>14563749</v>
      </c>
      <c r="E28" s="14">
        <f t="shared" ref="E28:M28" si="10">SUM(E5,E12,E16,E19,E22,E24,E26)</f>
        <v>3418121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5747914</v>
      </c>
      <c r="J28" s="14">
        <f t="shared" si="10"/>
        <v>0</v>
      </c>
      <c r="K28" s="14">
        <f t="shared" si="10"/>
        <v>1545954</v>
      </c>
      <c r="L28" s="14">
        <f t="shared" si="10"/>
        <v>0</v>
      </c>
      <c r="M28" s="14">
        <f t="shared" si="10"/>
        <v>0</v>
      </c>
      <c r="N28" s="14">
        <f>SUM(D28:M28)</f>
        <v>25275738</v>
      </c>
      <c r="O28" s="35">
        <f t="shared" si="2"/>
        <v>1074.1007139214687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76</v>
      </c>
      <c r="M30" s="93"/>
      <c r="N30" s="93"/>
      <c r="O30" s="39">
        <v>23532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7639057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1403501</v>
      </c>
      <c r="L5" s="24">
        <f t="shared" si="0"/>
        <v>0</v>
      </c>
      <c r="M5" s="24">
        <f t="shared" si="0"/>
        <v>0</v>
      </c>
      <c r="N5" s="25">
        <f t="shared" ref="N5:N18" si="1">SUM(D5:M5)</f>
        <v>9042558</v>
      </c>
      <c r="O5" s="30">
        <f t="shared" ref="O5:O28" si="2">(N5/O$30)</f>
        <v>387.56034630550317</v>
      </c>
      <c r="P5" s="6"/>
    </row>
    <row r="6" spans="1:133">
      <c r="A6" s="12"/>
      <c r="B6" s="42">
        <v>511</v>
      </c>
      <c r="C6" s="19" t="s">
        <v>19</v>
      </c>
      <c r="D6" s="43">
        <v>199050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199050</v>
      </c>
      <c r="O6" s="44">
        <f t="shared" si="2"/>
        <v>8.5312017829590268</v>
      </c>
      <c r="P6" s="9"/>
    </row>
    <row r="7" spans="1:133">
      <c r="A7" s="12"/>
      <c r="B7" s="42">
        <v>512</v>
      </c>
      <c r="C7" s="19" t="s">
        <v>40</v>
      </c>
      <c r="D7" s="43">
        <v>278183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278183</v>
      </c>
      <c r="O7" s="44">
        <f t="shared" si="2"/>
        <v>11.922809874849991</v>
      </c>
      <c r="P7" s="9"/>
    </row>
    <row r="8" spans="1:133">
      <c r="A8" s="12"/>
      <c r="B8" s="42">
        <v>513</v>
      </c>
      <c r="C8" s="19" t="s">
        <v>41</v>
      </c>
      <c r="D8" s="43">
        <v>588530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588530</v>
      </c>
      <c r="O8" s="44">
        <f t="shared" si="2"/>
        <v>25.224155666038058</v>
      </c>
      <c r="P8" s="9"/>
    </row>
    <row r="9" spans="1:133">
      <c r="A9" s="12"/>
      <c r="B9" s="42">
        <v>514</v>
      </c>
      <c r="C9" s="19" t="s">
        <v>42</v>
      </c>
      <c r="D9" s="43">
        <v>320242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320242</v>
      </c>
      <c r="O9" s="44">
        <f t="shared" si="2"/>
        <v>13.725441453797361</v>
      </c>
      <c r="P9" s="9"/>
    </row>
    <row r="10" spans="1:133">
      <c r="A10" s="12"/>
      <c r="B10" s="42">
        <v>518</v>
      </c>
      <c r="C10" s="19" t="s">
        <v>20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1403501</v>
      </c>
      <c r="L10" s="43">
        <v>0</v>
      </c>
      <c r="M10" s="43">
        <v>0</v>
      </c>
      <c r="N10" s="43">
        <f t="shared" si="1"/>
        <v>1403501</v>
      </c>
      <c r="O10" s="44">
        <f t="shared" si="2"/>
        <v>60.153480198868508</v>
      </c>
      <c r="P10" s="9"/>
    </row>
    <row r="11" spans="1:133">
      <c r="A11" s="12"/>
      <c r="B11" s="42">
        <v>519</v>
      </c>
      <c r="C11" s="19" t="s">
        <v>60</v>
      </c>
      <c r="D11" s="43">
        <v>6253052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6253052</v>
      </c>
      <c r="O11" s="44">
        <f t="shared" si="2"/>
        <v>268.00325732899023</v>
      </c>
      <c r="P11" s="9"/>
    </row>
    <row r="12" spans="1:133" ht="15.75">
      <c r="A12" s="26" t="s">
        <v>22</v>
      </c>
      <c r="B12" s="27"/>
      <c r="C12" s="28"/>
      <c r="D12" s="29">
        <f t="shared" ref="D12:M12" si="3">SUM(D13:D15)</f>
        <v>4894887</v>
      </c>
      <c r="E12" s="29">
        <f t="shared" si="3"/>
        <v>20378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4915265</v>
      </c>
      <c r="O12" s="41">
        <f t="shared" si="2"/>
        <v>210.66625235727756</v>
      </c>
      <c r="P12" s="10"/>
    </row>
    <row r="13" spans="1:133">
      <c r="A13" s="12"/>
      <c r="B13" s="42">
        <v>521</v>
      </c>
      <c r="C13" s="19" t="s">
        <v>23</v>
      </c>
      <c r="D13" s="43">
        <v>4325632</v>
      </c>
      <c r="E13" s="43">
        <v>20378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4346010</v>
      </c>
      <c r="O13" s="44">
        <f t="shared" si="2"/>
        <v>186.26821532659008</v>
      </c>
      <c r="P13" s="9"/>
    </row>
    <row r="14" spans="1:133">
      <c r="A14" s="12"/>
      <c r="B14" s="42">
        <v>524</v>
      </c>
      <c r="C14" s="19" t="s">
        <v>45</v>
      </c>
      <c r="D14" s="43">
        <v>200561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200561</v>
      </c>
      <c r="O14" s="44">
        <f t="shared" si="2"/>
        <v>8.5959626264357958</v>
      </c>
      <c r="P14" s="9"/>
    </row>
    <row r="15" spans="1:133">
      <c r="A15" s="12"/>
      <c r="B15" s="42">
        <v>529</v>
      </c>
      <c r="C15" s="19" t="s">
        <v>46</v>
      </c>
      <c r="D15" s="43">
        <v>368694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368694</v>
      </c>
      <c r="O15" s="44">
        <f t="shared" si="2"/>
        <v>15.802074404251671</v>
      </c>
      <c r="P15" s="9"/>
    </row>
    <row r="16" spans="1:133" ht="15.75">
      <c r="A16" s="26" t="s">
        <v>24</v>
      </c>
      <c r="B16" s="27"/>
      <c r="C16" s="28"/>
      <c r="D16" s="29">
        <f t="shared" ref="D16:M16" si="4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4319730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4319730</v>
      </c>
      <c r="O16" s="41">
        <f t="shared" si="2"/>
        <v>185.14186524944282</v>
      </c>
      <c r="P16" s="10"/>
    </row>
    <row r="17" spans="1:119">
      <c r="A17" s="12"/>
      <c r="B17" s="42">
        <v>536</v>
      </c>
      <c r="C17" s="19" t="s">
        <v>68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4025239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4025239</v>
      </c>
      <c r="O17" s="44">
        <f t="shared" si="2"/>
        <v>172.52010114863705</v>
      </c>
      <c r="P17" s="9"/>
    </row>
    <row r="18" spans="1:119">
      <c r="A18" s="12"/>
      <c r="B18" s="42">
        <v>538</v>
      </c>
      <c r="C18" s="19" t="s">
        <v>61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294491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294491</v>
      </c>
      <c r="O18" s="44">
        <f t="shared" si="2"/>
        <v>12.621764100805761</v>
      </c>
      <c r="P18" s="9"/>
    </row>
    <row r="19" spans="1:119" ht="15.75">
      <c r="A19" s="26" t="s">
        <v>28</v>
      </c>
      <c r="B19" s="27"/>
      <c r="C19" s="28"/>
      <c r="D19" s="29">
        <f t="shared" ref="D19:M19" si="5">SUM(D20:D21)</f>
        <v>0</v>
      </c>
      <c r="E19" s="29">
        <f t="shared" si="5"/>
        <v>2902995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ref="N19:N24" si="6">SUM(D19:M19)</f>
        <v>2902995</v>
      </c>
      <c r="O19" s="41">
        <f t="shared" si="2"/>
        <v>124.42118121035487</v>
      </c>
      <c r="P19" s="10"/>
    </row>
    <row r="20" spans="1:119">
      <c r="A20" s="12"/>
      <c r="B20" s="42">
        <v>541</v>
      </c>
      <c r="C20" s="19" t="s">
        <v>62</v>
      </c>
      <c r="D20" s="43">
        <v>0</v>
      </c>
      <c r="E20" s="43">
        <v>2326702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2326702</v>
      </c>
      <c r="O20" s="44">
        <f t="shared" si="2"/>
        <v>99.7214983713355</v>
      </c>
      <c r="P20" s="9"/>
    </row>
    <row r="21" spans="1:119">
      <c r="A21" s="12"/>
      <c r="B21" s="42">
        <v>544</v>
      </c>
      <c r="C21" s="19" t="s">
        <v>63</v>
      </c>
      <c r="D21" s="43">
        <v>0</v>
      </c>
      <c r="E21" s="43">
        <v>576293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576293</v>
      </c>
      <c r="O21" s="44">
        <f t="shared" si="2"/>
        <v>24.699682839019374</v>
      </c>
      <c r="P21" s="9"/>
    </row>
    <row r="22" spans="1:119" ht="15.75">
      <c r="A22" s="26" t="s">
        <v>56</v>
      </c>
      <c r="B22" s="27"/>
      <c r="C22" s="28"/>
      <c r="D22" s="29">
        <f t="shared" ref="D22:M22" si="7">SUM(D23:D23)</f>
        <v>132939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6"/>
        <v>132939</v>
      </c>
      <c r="O22" s="41">
        <f t="shared" si="2"/>
        <v>5.6977112977884454</v>
      </c>
      <c r="P22" s="10"/>
    </row>
    <row r="23" spans="1:119">
      <c r="A23" s="45"/>
      <c r="B23" s="46">
        <v>552</v>
      </c>
      <c r="C23" s="47" t="s">
        <v>57</v>
      </c>
      <c r="D23" s="43">
        <v>132939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132939</v>
      </c>
      <c r="O23" s="44">
        <f t="shared" si="2"/>
        <v>5.6977112977884454</v>
      </c>
      <c r="P23" s="9"/>
    </row>
    <row r="24" spans="1:119" ht="15.75">
      <c r="A24" s="26" t="s">
        <v>31</v>
      </c>
      <c r="B24" s="27"/>
      <c r="C24" s="28"/>
      <c r="D24" s="29">
        <f t="shared" ref="D24:M24" si="8">SUM(D25:D25)</f>
        <v>389091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6"/>
        <v>389091</v>
      </c>
      <c r="O24" s="41">
        <f t="shared" si="2"/>
        <v>16.676281501800101</v>
      </c>
      <c r="P24" s="10"/>
    </row>
    <row r="25" spans="1:119">
      <c r="A25" s="12"/>
      <c r="B25" s="42">
        <v>569</v>
      </c>
      <c r="C25" s="19" t="s">
        <v>32</v>
      </c>
      <c r="D25" s="43">
        <v>389091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>SUM(D25:M25)</f>
        <v>389091</v>
      </c>
      <c r="O25" s="44">
        <f t="shared" si="2"/>
        <v>16.676281501800101</v>
      </c>
      <c r="P25" s="9"/>
    </row>
    <row r="26" spans="1:119" ht="15.75">
      <c r="A26" s="26" t="s">
        <v>33</v>
      </c>
      <c r="B26" s="27"/>
      <c r="C26" s="28"/>
      <c r="D26" s="29">
        <f t="shared" ref="D26:M26" si="9">SUM(D27:D27)</f>
        <v>1246633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>SUM(D26:M26)</f>
        <v>1246633</v>
      </c>
      <c r="O26" s="41">
        <f t="shared" si="2"/>
        <v>53.430181724669978</v>
      </c>
      <c r="P26" s="9"/>
    </row>
    <row r="27" spans="1:119" ht="15.75" thickBot="1">
      <c r="A27" s="12"/>
      <c r="B27" s="42">
        <v>572</v>
      </c>
      <c r="C27" s="19" t="s">
        <v>64</v>
      </c>
      <c r="D27" s="43">
        <v>1246633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1246633</v>
      </c>
      <c r="O27" s="44">
        <f t="shared" si="2"/>
        <v>53.430181724669978</v>
      </c>
      <c r="P27" s="9"/>
    </row>
    <row r="28" spans="1:119" ht="16.5" thickBot="1">
      <c r="A28" s="13" t="s">
        <v>10</v>
      </c>
      <c r="B28" s="21"/>
      <c r="C28" s="20"/>
      <c r="D28" s="14">
        <f>SUM(D5,D12,D16,D19,D22,D24,D26)</f>
        <v>14302607</v>
      </c>
      <c r="E28" s="14">
        <f t="shared" ref="E28:M28" si="10">SUM(E5,E12,E16,E19,E22,E24,E26)</f>
        <v>2923373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4319730</v>
      </c>
      <c r="J28" s="14">
        <f t="shared" si="10"/>
        <v>0</v>
      </c>
      <c r="K28" s="14">
        <f t="shared" si="10"/>
        <v>1403501</v>
      </c>
      <c r="L28" s="14">
        <f t="shared" si="10"/>
        <v>0</v>
      </c>
      <c r="M28" s="14">
        <f t="shared" si="10"/>
        <v>0</v>
      </c>
      <c r="N28" s="14">
        <f>SUM(D28:M28)</f>
        <v>22949211</v>
      </c>
      <c r="O28" s="35">
        <f t="shared" si="2"/>
        <v>983.59381964683701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74</v>
      </c>
      <c r="M30" s="93"/>
      <c r="N30" s="93"/>
      <c r="O30" s="39">
        <v>23332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8946134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664100</v>
      </c>
      <c r="L5" s="24">
        <f t="shared" si="0"/>
        <v>0</v>
      </c>
      <c r="M5" s="24">
        <f t="shared" si="0"/>
        <v>0</v>
      </c>
      <c r="N5" s="25">
        <f t="shared" ref="N5:N18" si="1">SUM(D5:M5)</f>
        <v>9610234</v>
      </c>
      <c r="O5" s="30">
        <f t="shared" ref="O5:O28" si="2">(N5/O$30)</f>
        <v>417.76360632933404</v>
      </c>
      <c r="P5" s="6"/>
    </row>
    <row r="6" spans="1:133">
      <c r="A6" s="12"/>
      <c r="B6" s="42">
        <v>511</v>
      </c>
      <c r="C6" s="19" t="s">
        <v>19</v>
      </c>
      <c r="D6" s="43">
        <v>215930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215930</v>
      </c>
      <c r="O6" s="44">
        <f t="shared" si="2"/>
        <v>9.3866284124500083</v>
      </c>
      <c r="P6" s="9"/>
    </row>
    <row r="7" spans="1:133">
      <c r="A7" s="12"/>
      <c r="B7" s="42">
        <v>512</v>
      </c>
      <c r="C7" s="19" t="s">
        <v>40</v>
      </c>
      <c r="D7" s="43">
        <v>273779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273779</v>
      </c>
      <c r="O7" s="44">
        <f t="shared" si="2"/>
        <v>11.901364980003478</v>
      </c>
      <c r="P7" s="9"/>
    </row>
    <row r="8" spans="1:133">
      <c r="A8" s="12"/>
      <c r="B8" s="42">
        <v>513</v>
      </c>
      <c r="C8" s="19" t="s">
        <v>41</v>
      </c>
      <c r="D8" s="43">
        <v>563191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563191</v>
      </c>
      <c r="O8" s="44">
        <f t="shared" si="2"/>
        <v>24.482307424795689</v>
      </c>
      <c r="P8" s="9"/>
    </row>
    <row r="9" spans="1:133">
      <c r="A9" s="12"/>
      <c r="B9" s="42">
        <v>514</v>
      </c>
      <c r="C9" s="19" t="s">
        <v>42</v>
      </c>
      <c r="D9" s="43">
        <v>285293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285293</v>
      </c>
      <c r="O9" s="44">
        <f t="shared" si="2"/>
        <v>12.40188662841245</v>
      </c>
      <c r="P9" s="9"/>
    </row>
    <row r="10" spans="1:133">
      <c r="A10" s="12"/>
      <c r="B10" s="42">
        <v>518</v>
      </c>
      <c r="C10" s="19" t="s">
        <v>20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664100</v>
      </c>
      <c r="L10" s="43">
        <v>0</v>
      </c>
      <c r="M10" s="43">
        <v>0</v>
      </c>
      <c r="N10" s="43">
        <f t="shared" si="1"/>
        <v>664100</v>
      </c>
      <c r="O10" s="44">
        <f t="shared" si="2"/>
        <v>28.868892366544948</v>
      </c>
      <c r="P10" s="9"/>
    </row>
    <row r="11" spans="1:133">
      <c r="A11" s="12"/>
      <c r="B11" s="42">
        <v>519</v>
      </c>
      <c r="C11" s="19" t="s">
        <v>60</v>
      </c>
      <c r="D11" s="43">
        <v>7607941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7607941</v>
      </c>
      <c r="O11" s="44">
        <f t="shared" si="2"/>
        <v>330.72252651712745</v>
      </c>
      <c r="P11" s="9"/>
    </row>
    <row r="12" spans="1:133" ht="15.75">
      <c r="A12" s="26" t="s">
        <v>22</v>
      </c>
      <c r="B12" s="27"/>
      <c r="C12" s="28"/>
      <c r="D12" s="29">
        <f t="shared" ref="D12:M12" si="3">SUM(D13:D15)</f>
        <v>4764861</v>
      </c>
      <c r="E12" s="29">
        <f t="shared" si="3"/>
        <v>20378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4785239</v>
      </c>
      <c r="O12" s="41">
        <f t="shared" si="2"/>
        <v>208.01769257520431</v>
      </c>
      <c r="P12" s="10"/>
    </row>
    <row r="13" spans="1:133">
      <c r="A13" s="12"/>
      <c r="B13" s="42">
        <v>521</v>
      </c>
      <c r="C13" s="19" t="s">
        <v>23</v>
      </c>
      <c r="D13" s="43">
        <v>4290134</v>
      </c>
      <c r="E13" s="43">
        <v>20378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4310512</v>
      </c>
      <c r="O13" s="44">
        <f t="shared" si="2"/>
        <v>187.38097722135282</v>
      </c>
      <c r="P13" s="9"/>
    </row>
    <row r="14" spans="1:133">
      <c r="A14" s="12"/>
      <c r="B14" s="42">
        <v>524</v>
      </c>
      <c r="C14" s="19" t="s">
        <v>45</v>
      </c>
      <c r="D14" s="43">
        <v>202619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202619</v>
      </c>
      <c r="O14" s="44">
        <f t="shared" si="2"/>
        <v>8.8079899147974263</v>
      </c>
      <c r="P14" s="9"/>
    </row>
    <row r="15" spans="1:133">
      <c r="A15" s="12"/>
      <c r="B15" s="42">
        <v>529</v>
      </c>
      <c r="C15" s="19" t="s">
        <v>46</v>
      </c>
      <c r="D15" s="43">
        <v>272108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272108</v>
      </c>
      <c r="O15" s="44">
        <f t="shared" si="2"/>
        <v>11.828725439054077</v>
      </c>
      <c r="P15" s="9"/>
    </row>
    <row r="16" spans="1:133" ht="15.75">
      <c r="A16" s="26" t="s">
        <v>24</v>
      </c>
      <c r="B16" s="27"/>
      <c r="C16" s="28"/>
      <c r="D16" s="29">
        <f t="shared" ref="D16:M16" si="4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5667977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5667977</v>
      </c>
      <c r="O16" s="41">
        <f t="shared" si="2"/>
        <v>246.39093201182402</v>
      </c>
      <c r="P16" s="10"/>
    </row>
    <row r="17" spans="1:119">
      <c r="A17" s="12"/>
      <c r="B17" s="42">
        <v>536</v>
      </c>
      <c r="C17" s="19" t="s">
        <v>68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5379859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5379859</v>
      </c>
      <c r="O17" s="44">
        <f t="shared" si="2"/>
        <v>233.86624065379934</v>
      </c>
      <c r="P17" s="9"/>
    </row>
    <row r="18" spans="1:119">
      <c r="A18" s="12"/>
      <c r="B18" s="42">
        <v>538</v>
      </c>
      <c r="C18" s="19" t="s">
        <v>61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288118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288118</v>
      </c>
      <c r="O18" s="44">
        <f t="shared" si="2"/>
        <v>12.524691358024691</v>
      </c>
      <c r="P18" s="9"/>
    </row>
    <row r="19" spans="1:119" ht="15.75">
      <c r="A19" s="26" t="s">
        <v>28</v>
      </c>
      <c r="B19" s="27"/>
      <c r="C19" s="28"/>
      <c r="D19" s="29">
        <f t="shared" ref="D19:M19" si="5">SUM(D20:D21)</f>
        <v>0</v>
      </c>
      <c r="E19" s="29">
        <f t="shared" si="5"/>
        <v>4697441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ref="N19:N24" si="6">SUM(D19:M19)</f>
        <v>4697441</v>
      </c>
      <c r="O19" s="41">
        <f t="shared" si="2"/>
        <v>204.20105199095809</v>
      </c>
      <c r="P19" s="10"/>
    </row>
    <row r="20" spans="1:119">
      <c r="A20" s="12"/>
      <c r="B20" s="42">
        <v>541</v>
      </c>
      <c r="C20" s="19" t="s">
        <v>62</v>
      </c>
      <c r="D20" s="43">
        <v>0</v>
      </c>
      <c r="E20" s="43">
        <v>4178357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4178357</v>
      </c>
      <c r="O20" s="44">
        <f t="shared" si="2"/>
        <v>181.63610676404105</v>
      </c>
      <c r="P20" s="9"/>
    </row>
    <row r="21" spans="1:119">
      <c r="A21" s="12"/>
      <c r="B21" s="42">
        <v>544</v>
      </c>
      <c r="C21" s="19" t="s">
        <v>63</v>
      </c>
      <c r="D21" s="43">
        <v>0</v>
      </c>
      <c r="E21" s="43">
        <v>519084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519084</v>
      </c>
      <c r="O21" s="44">
        <f t="shared" si="2"/>
        <v>22.564945226917057</v>
      </c>
      <c r="P21" s="9"/>
    </row>
    <row r="22" spans="1:119" ht="15.75">
      <c r="A22" s="26" t="s">
        <v>56</v>
      </c>
      <c r="B22" s="27"/>
      <c r="C22" s="28"/>
      <c r="D22" s="29">
        <f t="shared" ref="D22:M22" si="7">SUM(D23:D23)</f>
        <v>128730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6"/>
        <v>128730</v>
      </c>
      <c r="O22" s="41">
        <f t="shared" si="2"/>
        <v>5.5959833072509131</v>
      </c>
      <c r="P22" s="10"/>
    </row>
    <row r="23" spans="1:119">
      <c r="A23" s="45"/>
      <c r="B23" s="46">
        <v>552</v>
      </c>
      <c r="C23" s="47" t="s">
        <v>57</v>
      </c>
      <c r="D23" s="43">
        <v>128730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128730</v>
      </c>
      <c r="O23" s="44">
        <f t="shared" si="2"/>
        <v>5.5959833072509131</v>
      </c>
      <c r="P23" s="9"/>
    </row>
    <row r="24" spans="1:119" ht="15.75">
      <c r="A24" s="26" t="s">
        <v>31</v>
      </c>
      <c r="B24" s="27"/>
      <c r="C24" s="28"/>
      <c r="D24" s="29">
        <f t="shared" ref="D24:M24" si="8">SUM(D25:D25)</f>
        <v>344212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6"/>
        <v>344212</v>
      </c>
      <c r="O24" s="41">
        <f t="shared" si="2"/>
        <v>14.963136845765954</v>
      </c>
      <c r="P24" s="10"/>
    </row>
    <row r="25" spans="1:119">
      <c r="A25" s="12"/>
      <c r="B25" s="42">
        <v>569</v>
      </c>
      <c r="C25" s="19" t="s">
        <v>32</v>
      </c>
      <c r="D25" s="43">
        <v>344212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>SUM(D25:M25)</f>
        <v>344212</v>
      </c>
      <c r="O25" s="44">
        <f t="shared" si="2"/>
        <v>14.963136845765954</v>
      </c>
      <c r="P25" s="9"/>
    </row>
    <row r="26" spans="1:119" ht="15.75">
      <c r="A26" s="26" t="s">
        <v>33</v>
      </c>
      <c r="B26" s="27"/>
      <c r="C26" s="28"/>
      <c r="D26" s="29">
        <f t="shared" ref="D26:M26" si="9">SUM(D27:D27)</f>
        <v>1268533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>SUM(D26:M26)</f>
        <v>1268533</v>
      </c>
      <c r="O26" s="41">
        <f t="shared" si="2"/>
        <v>55.144018431577116</v>
      </c>
      <c r="P26" s="9"/>
    </row>
    <row r="27" spans="1:119" ht="15.75" thickBot="1">
      <c r="A27" s="12"/>
      <c r="B27" s="42">
        <v>572</v>
      </c>
      <c r="C27" s="19" t="s">
        <v>64</v>
      </c>
      <c r="D27" s="43">
        <v>1268533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1268533</v>
      </c>
      <c r="O27" s="44">
        <f t="shared" si="2"/>
        <v>55.144018431577116</v>
      </c>
      <c r="P27" s="9"/>
    </row>
    <row r="28" spans="1:119" ht="16.5" thickBot="1">
      <c r="A28" s="13" t="s">
        <v>10</v>
      </c>
      <c r="B28" s="21"/>
      <c r="C28" s="20"/>
      <c r="D28" s="14">
        <f>SUM(D5,D12,D16,D19,D22,D24,D26)</f>
        <v>15452470</v>
      </c>
      <c r="E28" s="14">
        <f t="shared" ref="E28:M28" si="10">SUM(E5,E12,E16,E19,E22,E24,E26)</f>
        <v>4717819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5667977</v>
      </c>
      <c r="J28" s="14">
        <f t="shared" si="10"/>
        <v>0</v>
      </c>
      <c r="K28" s="14">
        <f t="shared" si="10"/>
        <v>664100</v>
      </c>
      <c r="L28" s="14">
        <f t="shared" si="10"/>
        <v>0</v>
      </c>
      <c r="M28" s="14">
        <f t="shared" si="10"/>
        <v>0</v>
      </c>
      <c r="N28" s="14">
        <f>SUM(D28:M28)</f>
        <v>26502366</v>
      </c>
      <c r="O28" s="35">
        <f t="shared" si="2"/>
        <v>1152.0764214919145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72</v>
      </c>
      <c r="M30" s="93"/>
      <c r="N30" s="93"/>
      <c r="O30" s="39">
        <v>23004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38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10429454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1001476</v>
      </c>
      <c r="L5" s="59">
        <f t="shared" si="0"/>
        <v>0</v>
      </c>
      <c r="M5" s="59">
        <f t="shared" si="0"/>
        <v>0</v>
      </c>
      <c r="N5" s="60">
        <f t="shared" ref="N5:N18" si="1">SUM(D5:M5)</f>
        <v>11430930</v>
      </c>
      <c r="O5" s="61">
        <f t="shared" ref="O5:O30" si="2">(N5/O$32)</f>
        <v>506.44322360551149</v>
      </c>
      <c r="P5" s="62"/>
    </row>
    <row r="6" spans="1:133">
      <c r="A6" s="64"/>
      <c r="B6" s="65">
        <v>511</v>
      </c>
      <c r="C6" s="66" t="s">
        <v>19</v>
      </c>
      <c r="D6" s="67">
        <v>219790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219790</v>
      </c>
      <c r="O6" s="68">
        <f t="shared" si="2"/>
        <v>9.7377165389216245</v>
      </c>
      <c r="P6" s="69"/>
    </row>
    <row r="7" spans="1:133">
      <c r="A7" s="64"/>
      <c r="B7" s="65">
        <v>512</v>
      </c>
      <c r="C7" s="66" t="s">
        <v>40</v>
      </c>
      <c r="D7" s="67">
        <v>254754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254754</v>
      </c>
      <c r="O7" s="68">
        <f t="shared" si="2"/>
        <v>11.286783926277081</v>
      </c>
      <c r="P7" s="69"/>
    </row>
    <row r="8" spans="1:133">
      <c r="A8" s="64"/>
      <c r="B8" s="65">
        <v>513</v>
      </c>
      <c r="C8" s="66" t="s">
        <v>41</v>
      </c>
      <c r="D8" s="67">
        <v>499383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499383</v>
      </c>
      <c r="O8" s="68">
        <f t="shared" si="2"/>
        <v>22.124983385760491</v>
      </c>
      <c r="P8" s="69"/>
    </row>
    <row r="9" spans="1:133">
      <c r="A9" s="64"/>
      <c r="B9" s="65">
        <v>514</v>
      </c>
      <c r="C9" s="66" t="s">
        <v>42</v>
      </c>
      <c r="D9" s="67">
        <v>261129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261129</v>
      </c>
      <c r="O9" s="68">
        <f t="shared" si="2"/>
        <v>11.569225997961986</v>
      </c>
      <c r="P9" s="69"/>
    </row>
    <row r="10" spans="1:133">
      <c r="A10" s="64"/>
      <c r="B10" s="65">
        <v>518</v>
      </c>
      <c r="C10" s="66" t="s">
        <v>20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1001476</v>
      </c>
      <c r="L10" s="67">
        <v>0</v>
      </c>
      <c r="M10" s="67">
        <v>0</v>
      </c>
      <c r="N10" s="67">
        <f t="shared" si="1"/>
        <v>1001476</v>
      </c>
      <c r="O10" s="68">
        <f t="shared" si="2"/>
        <v>44.370032342386246</v>
      </c>
      <c r="P10" s="69"/>
    </row>
    <row r="11" spans="1:133">
      <c r="A11" s="64"/>
      <c r="B11" s="65">
        <v>519</v>
      </c>
      <c r="C11" s="66" t="s">
        <v>60</v>
      </c>
      <c r="D11" s="67">
        <v>9194398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9194398</v>
      </c>
      <c r="O11" s="68">
        <f t="shared" si="2"/>
        <v>407.35448141420409</v>
      </c>
      <c r="P11" s="69"/>
    </row>
    <row r="12" spans="1:133" ht="15.75">
      <c r="A12" s="70" t="s">
        <v>22</v>
      </c>
      <c r="B12" s="71"/>
      <c r="C12" s="72"/>
      <c r="D12" s="73">
        <f t="shared" ref="D12:M12" si="3">SUM(D13:D15)</f>
        <v>4842350</v>
      </c>
      <c r="E12" s="73">
        <f t="shared" si="3"/>
        <v>20378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4862728</v>
      </c>
      <c r="O12" s="75">
        <f t="shared" si="2"/>
        <v>215.44140711532498</v>
      </c>
      <c r="P12" s="76"/>
    </row>
    <row r="13" spans="1:133">
      <c r="A13" s="64"/>
      <c r="B13" s="65">
        <v>521</v>
      </c>
      <c r="C13" s="66" t="s">
        <v>23</v>
      </c>
      <c r="D13" s="67">
        <v>4306023</v>
      </c>
      <c r="E13" s="67">
        <v>20378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4326401</v>
      </c>
      <c r="O13" s="68">
        <f t="shared" si="2"/>
        <v>191.67963315759161</v>
      </c>
      <c r="P13" s="69"/>
    </row>
    <row r="14" spans="1:133">
      <c r="A14" s="64"/>
      <c r="B14" s="65">
        <v>524</v>
      </c>
      <c r="C14" s="66" t="s">
        <v>45</v>
      </c>
      <c r="D14" s="67">
        <v>261735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261735</v>
      </c>
      <c r="O14" s="68">
        <f t="shared" si="2"/>
        <v>11.596074609011563</v>
      </c>
      <c r="P14" s="69"/>
    </row>
    <row r="15" spans="1:133">
      <c r="A15" s="64"/>
      <c r="B15" s="65">
        <v>529</v>
      </c>
      <c r="C15" s="66" t="s">
        <v>46</v>
      </c>
      <c r="D15" s="67">
        <v>274592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274592</v>
      </c>
      <c r="O15" s="68">
        <f t="shared" si="2"/>
        <v>12.165699348721811</v>
      </c>
      <c r="P15" s="69"/>
    </row>
    <row r="16" spans="1:133" ht="15.75">
      <c r="A16" s="70" t="s">
        <v>24</v>
      </c>
      <c r="B16" s="71"/>
      <c r="C16" s="72"/>
      <c r="D16" s="73">
        <f t="shared" ref="D16:M16" si="4">SUM(D17:D18)</f>
        <v>0</v>
      </c>
      <c r="E16" s="73">
        <f t="shared" si="4"/>
        <v>0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5223009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5223009</v>
      </c>
      <c r="O16" s="75">
        <f t="shared" si="2"/>
        <v>231.40352664924018</v>
      </c>
      <c r="P16" s="76"/>
    </row>
    <row r="17" spans="1:119">
      <c r="A17" s="64"/>
      <c r="B17" s="65">
        <v>536</v>
      </c>
      <c r="C17" s="66" t="s">
        <v>68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4911920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4911920</v>
      </c>
      <c r="O17" s="68">
        <f t="shared" si="2"/>
        <v>217.62084090204243</v>
      </c>
      <c r="P17" s="69"/>
    </row>
    <row r="18" spans="1:119">
      <c r="A18" s="64"/>
      <c r="B18" s="65">
        <v>538</v>
      </c>
      <c r="C18" s="66" t="s">
        <v>61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311089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311089</v>
      </c>
      <c r="O18" s="68">
        <f t="shared" si="2"/>
        <v>13.782685747197732</v>
      </c>
      <c r="P18" s="69"/>
    </row>
    <row r="19" spans="1:119" ht="15.75">
      <c r="A19" s="70" t="s">
        <v>28</v>
      </c>
      <c r="B19" s="71"/>
      <c r="C19" s="72"/>
      <c r="D19" s="73">
        <f t="shared" ref="D19:M19" si="5">SUM(D20:D21)</f>
        <v>0</v>
      </c>
      <c r="E19" s="73">
        <f t="shared" si="5"/>
        <v>5428222</v>
      </c>
      <c r="F19" s="73">
        <f t="shared" si="5"/>
        <v>0</v>
      </c>
      <c r="G19" s="73">
        <f t="shared" si="5"/>
        <v>1494888</v>
      </c>
      <c r="H19" s="73">
        <f t="shared" si="5"/>
        <v>0</v>
      </c>
      <c r="I19" s="73">
        <f t="shared" si="5"/>
        <v>0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3">
        <f t="shared" ref="N19:N24" si="6">SUM(D19:M19)</f>
        <v>6923110</v>
      </c>
      <c r="O19" s="75">
        <f t="shared" si="2"/>
        <v>306.72588720038988</v>
      </c>
      <c r="P19" s="76"/>
    </row>
    <row r="20" spans="1:119">
      <c r="A20" s="64"/>
      <c r="B20" s="65">
        <v>541</v>
      </c>
      <c r="C20" s="66" t="s">
        <v>62</v>
      </c>
      <c r="D20" s="67">
        <v>0</v>
      </c>
      <c r="E20" s="67">
        <v>4906448</v>
      </c>
      <c r="F20" s="67">
        <v>0</v>
      </c>
      <c r="G20" s="67">
        <v>1494888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6"/>
        <v>6401336</v>
      </c>
      <c r="O20" s="68">
        <f t="shared" si="2"/>
        <v>283.6088786495946</v>
      </c>
      <c r="P20" s="69"/>
    </row>
    <row r="21" spans="1:119">
      <c r="A21" s="64"/>
      <c r="B21" s="65">
        <v>544</v>
      </c>
      <c r="C21" s="66" t="s">
        <v>63</v>
      </c>
      <c r="D21" s="67">
        <v>0</v>
      </c>
      <c r="E21" s="67">
        <v>521774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6"/>
        <v>521774</v>
      </c>
      <c r="O21" s="68">
        <f t="shared" si="2"/>
        <v>23.117008550795269</v>
      </c>
      <c r="P21" s="69"/>
    </row>
    <row r="22" spans="1:119" ht="15.75">
      <c r="A22" s="70" t="s">
        <v>56</v>
      </c>
      <c r="B22" s="71"/>
      <c r="C22" s="72"/>
      <c r="D22" s="73">
        <f t="shared" ref="D22:M22" si="7">SUM(D23:D23)</f>
        <v>122545</v>
      </c>
      <c r="E22" s="73">
        <f t="shared" si="7"/>
        <v>0</v>
      </c>
      <c r="F22" s="73">
        <f t="shared" si="7"/>
        <v>0</v>
      </c>
      <c r="G22" s="73">
        <f t="shared" si="7"/>
        <v>0</v>
      </c>
      <c r="H22" s="73">
        <f t="shared" si="7"/>
        <v>0</v>
      </c>
      <c r="I22" s="73">
        <f t="shared" si="7"/>
        <v>0</v>
      </c>
      <c r="J22" s="73">
        <f t="shared" si="7"/>
        <v>0</v>
      </c>
      <c r="K22" s="73">
        <f t="shared" si="7"/>
        <v>0</v>
      </c>
      <c r="L22" s="73">
        <f t="shared" si="7"/>
        <v>0</v>
      </c>
      <c r="M22" s="73">
        <f t="shared" si="7"/>
        <v>0</v>
      </c>
      <c r="N22" s="73">
        <f t="shared" si="6"/>
        <v>122545</v>
      </c>
      <c r="O22" s="75">
        <f t="shared" si="2"/>
        <v>5.4293119489610566</v>
      </c>
      <c r="P22" s="76"/>
    </row>
    <row r="23" spans="1:119">
      <c r="A23" s="64"/>
      <c r="B23" s="65">
        <v>552</v>
      </c>
      <c r="C23" s="66" t="s">
        <v>57</v>
      </c>
      <c r="D23" s="67">
        <v>122545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6"/>
        <v>122545</v>
      </c>
      <c r="O23" s="68">
        <f t="shared" si="2"/>
        <v>5.4293119489610566</v>
      </c>
      <c r="P23" s="69"/>
    </row>
    <row r="24" spans="1:119" ht="15.75">
      <c r="A24" s="70" t="s">
        <v>31</v>
      </c>
      <c r="B24" s="71"/>
      <c r="C24" s="72"/>
      <c r="D24" s="73">
        <f t="shared" ref="D24:M24" si="8">SUM(D25:D25)</f>
        <v>460394</v>
      </c>
      <c r="E24" s="73">
        <f t="shared" si="8"/>
        <v>0</v>
      </c>
      <c r="F24" s="73">
        <f t="shared" si="8"/>
        <v>0</v>
      </c>
      <c r="G24" s="73">
        <f t="shared" si="8"/>
        <v>0</v>
      </c>
      <c r="H24" s="73">
        <f t="shared" si="8"/>
        <v>0</v>
      </c>
      <c r="I24" s="73">
        <f t="shared" si="8"/>
        <v>0</v>
      </c>
      <c r="J24" s="73">
        <f t="shared" si="8"/>
        <v>0</v>
      </c>
      <c r="K24" s="73">
        <f t="shared" si="8"/>
        <v>0</v>
      </c>
      <c r="L24" s="73">
        <f t="shared" si="8"/>
        <v>0</v>
      </c>
      <c r="M24" s="73">
        <f t="shared" si="8"/>
        <v>0</v>
      </c>
      <c r="N24" s="73">
        <f t="shared" si="6"/>
        <v>460394</v>
      </c>
      <c r="O24" s="75">
        <f t="shared" si="2"/>
        <v>20.397589827654954</v>
      </c>
      <c r="P24" s="76"/>
    </row>
    <row r="25" spans="1:119">
      <c r="A25" s="64"/>
      <c r="B25" s="65">
        <v>569</v>
      </c>
      <c r="C25" s="66" t="s">
        <v>32</v>
      </c>
      <c r="D25" s="67">
        <v>460394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ref="N25:N30" si="9">SUM(D25:M25)</f>
        <v>460394</v>
      </c>
      <c r="O25" s="68">
        <f t="shared" si="2"/>
        <v>20.397589827654954</v>
      </c>
      <c r="P25" s="69"/>
    </row>
    <row r="26" spans="1:119" ht="15.75">
      <c r="A26" s="70" t="s">
        <v>33</v>
      </c>
      <c r="B26" s="71"/>
      <c r="C26" s="72"/>
      <c r="D26" s="73">
        <f t="shared" ref="D26:M26" si="10">SUM(D27:D27)</f>
        <v>1242602</v>
      </c>
      <c r="E26" s="73">
        <f t="shared" si="10"/>
        <v>499525</v>
      </c>
      <c r="F26" s="73">
        <f t="shared" si="10"/>
        <v>0</v>
      </c>
      <c r="G26" s="73">
        <f t="shared" si="10"/>
        <v>0</v>
      </c>
      <c r="H26" s="73">
        <f t="shared" si="10"/>
        <v>0</v>
      </c>
      <c r="I26" s="73">
        <f t="shared" si="10"/>
        <v>0</v>
      </c>
      <c r="J26" s="73">
        <f t="shared" si="10"/>
        <v>0</v>
      </c>
      <c r="K26" s="73">
        <f t="shared" si="10"/>
        <v>0</v>
      </c>
      <c r="L26" s="73">
        <f t="shared" si="10"/>
        <v>0</v>
      </c>
      <c r="M26" s="73">
        <f t="shared" si="10"/>
        <v>0</v>
      </c>
      <c r="N26" s="73">
        <f t="shared" si="9"/>
        <v>1742127</v>
      </c>
      <c r="O26" s="75">
        <f t="shared" si="2"/>
        <v>77.184307296973998</v>
      </c>
      <c r="P26" s="69"/>
    </row>
    <row r="27" spans="1:119">
      <c r="A27" s="64"/>
      <c r="B27" s="65">
        <v>572</v>
      </c>
      <c r="C27" s="66" t="s">
        <v>64</v>
      </c>
      <c r="D27" s="67">
        <v>1242602</v>
      </c>
      <c r="E27" s="67">
        <v>499525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9"/>
        <v>1742127</v>
      </c>
      <c r="O27" s="68">
        <f t="shared" si="2"/>
        <v>77.184307296973998</v>
      </c>
      <c r="P27" s="69"/>
    </row>
    <row r="28" spans="1:119" ht="15.75">
      <c r="A28" s="70" t="s">
        <v>65</v>
      </c>
      <c r="B28" s="71"/>
      <c r="C28" s="72"/>
      <c r="D28" s="73">
        <f t="shared" ref="D28:M28" si="11">SUM(D29:D29)</f>
        <v>241022</v>
      </c>
      <c r="E28" s="73">
        <f t="shared" si="11"/>
        <v>0</v>
      </c>
      <c r="F28" s="73">
        <f t="shared" si="11"/>
        <v>0</v>
      </c>
      <c r="G28" s="73">
        <f t="shared" si="11"/>
        <v>0</v>
      </c>
      <c r="H28" s="73">
        <f t="shared" si="11"/>
        <v>0</v>
      </c>
      <c r="I28" s="73">
        <f t="shared" si="11"/>
        <v>0</v>
      </c>
      <c r="J28" s="73">
        <f t="shared" si="11"/>
        <v>0</v>
      </c>
      <c r="K28" s="73">
        <f t="shared" si="11"/>
        <v>0</v>
      </c>
      <c r="L28" s="73">
        <f t="shared" si="11"/>
        <v>0</v>
      </c>
      <c r="M28" s="73">
        <f t="shared" si="11"/>
        <v>0</v>
      </c>
      <c r="N28" s="73">
        <f t="shared" si="9"/>
        <v>241022</v>
      </c>
      <c r="O28" s="75">
        <f t="shared" si="2"/>
        <v>10.678392627708121</v>
      </c>
      <c r="P28" s="69"/>
    </row>
    <row r="29" spans="1:119" ht="15.75" thickBot="1">
      <c r="A29" s="64"/>
      <c r="B29" s="65">
        <v>581</v>
      </c>
      <c r="C29" s="66" t="s">
        <v>66</v>
      </c>
      <c r="D29" s="67">
        <v>241022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9"/>
        <v>241022</v>
      </c>
      <c r="O29" s="68">
        <f t="shared" si="2"/>
        <v>10.678392627708121</v>
      </c>
      <c r="P29" s="69"/>
    </row>
    <row r="30" spans="1:119" ht="16.5" thickBot="1">
      <c r="A30" s="77" t="s">
        <v>10</v>
      </c>
      <c r="B30" s="78"/>
      <c r="C30" s="79"/>
      <c r="D30" s="80">
        <f t="shared" ref="D30:M30" si="12">SUM(D5,D12,D16,D19,D22,D24,D26,D28)</f>
        <v>17338367</v>
      </c>
      <c r="E30" s="80">
        <f t="shared" si="12"/>
        <v>5948125</v>
      </c>
      <c r="F30" s="80">
        <f t="shared" si="12"/>
        <v>0</v>
      </c>
      <c r="G30" s="80">
        <f t="shared" si="12"/>
        <v>1494888</v>
      </c>
      <c r="H30" s="80">
        <f t="shared" si="12"/>
        <v>0</v>
      </c>
      <c r="I30" s="80">
        <f t="shared" si="12"/>
        <v>5223009</v>
      </c>
      <c r="J30" s="80">
        <f t="shared" si="12"/>
        <v>0</v>
      </c>
      <c r="K30" s="80">
        <f t="shared" si="12"/>
        <v>1001476</v>
      </c>
      <c r="L30" s="80">
        <f t="shared" si="12"/>
        <v>0</v>
      </c>
      <c r="M30" s="80">
        <f t="shared" si="12"/>
        <v>0</v>
      </c>
      <c r="N30" s="80">
        <f t="shared" si="9"/>
        <v>31005865</v>
      </c>
      <c r="O30" s="81">
        <f t="shared" si="2"/>
        <v>1373.7036462717647</v>
      </c>
      <c r="P30" s="62"/>
      <c r="Q30" s="82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</row>
    <row r="31" spans="1:119">
      <c r="A31" s="84"/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19">
      <c r="A32" s="88"/>
      <c r="B32" s="89"/>
      <c r="C32" s="89"/>
      <c r="D32" s="90"/>
      <c r="E32" s="90"/>
      <c r="F32" s="90"/>
      <c r="G32" s="90"/>
      <c r="H32" s="90"/>
      <c r="I32" s="90"/>
      <c r="J32" s="90"/>
      <c r="K32" s="90"/>
      <c r="L32" s="117" t="s">
        <v>67</v>
      </c>
      <c r="M32" s="117"/>
      <c r="N32" s="117"/>
      <c r="O32" s="91">
        <v>22571</v>
      </c>
    </row>
    <row r="33" spans="1:1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15.75" customHeight="1" thickBot="1">
      <c r="A34" s="121" t="s">
        <v>48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5939582</v>
      </c>
      <c r="E5" s="24">
        <f t="shared" si="0"/>
        <v>0</v>
      </c>
      <c r="F5" s="24">
        <f t="shared" si="0"/>
        <v>0</v>
      </c>
      <c r="G5" s="24">
        <f t="shared" si="0"/>
        <v>2191301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905662</v>
      </c>
      <c r="L5" s="24">
        <f t="shared" si="0"/>
        <v>0</v>
      </c>
      <c r="M5" s="24">
        <f t="shared" si="0"/>
        <v>0</v>
      </c>
      <c r="N5" s="25">
        <f t="shared" ref="N5:N26" si="1">SUM(D5:M5)</f>
        <v>9036545</v>
      </c>
      <c r="O5" s="30">
        <f t="shared" ref="O5:O26" si="2">(N5/O$28)</f>
        <v>410.75204545454545</v>
      </c>
      <c r="P5" s="6"/>
    </row>
    <row r="6" spans="1:133">
      <c r="A6" s="12"/>
      <c r="B6" s="42">
        <v>511</v>
      </c>
      <c r="C6" s="19" t="s">
        <v>19</v>
      </c>
      <c r="D6" s="43">
        <v>219057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219057</v>
      </c>
      <c r="O6" s="44">
        <f t="shared" si="2"/>
        <v>9.9571363636363639</v>
      </c>
      <c r="P6" s="9"/>
    </row>
    <row r="7" spans="1:133">
      <c r="A7" s="12"/>
      <c r="B7" s="42">
        <v>512</v>
      </c>
      <c r="C7" s="19" t="s">
        <v>40</v>
      </c>
      <c r="D7" s="43">
        <v>280609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280609</v>
      </c>
      <c r="O7" s="44">
        <f t="shared" si="2"/>
        <v>12.754954545454545</v>
      </c>
      <c r="P7" s="9"/>
    </row>
    <row r="8" spans="1:133">
      <c r="A8" s="12"/>
      <c r="B8" s="42">
        <v>513</v>
      </c>
      <c r="C8" s="19" t="s">
        <v>41</v>
      </c>
      <c r="D8" s="43">
        <v>470139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470139</v>
      </c>
      <c r="O8" s="44">
        <f t="shared" si="2"/>
        <v>21.369954545454547</v>
      </c>
      <c r="P8" s="9"/>
    </row>
    <row r="9" spans="1:133">
      <c r="A9" s="12"/>
      <c r="B9" s="42">
        <v>514</v>
      </c>
      <c r="C9" s="19" t="s">
        <v>42</v>
      </c>
      <c r="D9" s="43">
        <v>259763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259763</v>
      </c>
      <c r="O9" s="44">
        <f t="shared" si="2"/>
        <v>11.807409090909092</v>
      </c>
      <c r="P9" s="9"/>
    </row>
    <row r="10" spans="1:133">
      <c r="A10" s="12"/>
      <c r="B10" s="42">
        <v>518</v>
      </c>
      <c r="C10" s="19" t="s">
        <v>20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905662</v>
      </c>
      <c r="L10" s="43">
        <v>0</v>
      </c>
      <c r="M10" s="43">
        <v>0</v>
      </c>
      <c r="N10" s="43">
        <f t="shared" si="1"/>
        <v>905662</v>
      </c>
      <c r="O10" s="44">
        <f t="shared" si="2"/>
        <v>41.166454545454549</v>
      </c>
      <c r="P10" s="9"/>
    </row>
    <row r="11" spans="1:133">
      <c r="A11" s="12"/>
      <c r="B11" s="42">
        <v>519</v>
      </c>
      <c r="C11" s="19" t="s">
        <v>21</v>
      </c>
      <c r="D11" s="43">
        <v>4710014</v>
      </c>
      <c r="E11" s="43">
        <v>0</v>
      </c>
      <c r="F11" s="43">
        <v>0</v>
      </c>
      <c r="G11" s="43">
        <v>2191301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6901315</v>
      </c>
      <c r="O11" s="44">
        <f t="shared" si="2"/>
        <v>313.69613636363636</v>
      </c>
      <c r="P11" s="9"/>
    </row>
    <row r="12" spans="1:133" ht="15.75">
      <c r="A12" s="26" t="s">
        <v>22</v>
      </c>
      <c r="B12" s="27"/>
      <c r="C12" s="28"/>
      <c r="D12" s="29">
        <f t="shared" ref="D12:M12" si="3">SUM(D13:D15)</f>
        <v>4546855</v>
      </c>
      <c r="E12" s="29">
        <f t="shared" si="3"/>
        <v>20877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4567732</v>
      </c>
      <c r="O12" s="41">
        <f t="shared" si="2"/>
        <v>207.62418181818182</v>
      </c>
      <c r="P12" s="10"/>
    </row>
    <row r="13" spans="1:133">
      <c r="A13" s="12"/>
      <c r="B13" s="42">
        <v>521</v>
      </c>
      <c r="C13" s="19" t="s">
        <v>23</v>
      </c>
      <c r="D13" s="43">
        <v>4068377</v>
      </c>
      <c r="E13" s="43">
        <v>20877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4089254</v>
      </c>
      <c r="O13" s="44">
        <f t="shared" si="2"/>
        <v>185.87518181818183</v>
      </c>
      <c r="P13" s="9"/>
    </row>
    <row r="14" spans="1:133">
      <c r="A14" s="12"/>
      <c r="B14" s="42">
        <v>524</v>
      </c>
      <c r="C14" s="19" t="s">
        <v>45</v>
      </c>
      <c r="D14" s="43">
        <v>233071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233071</v>
      </c>
      <c r="O14" s="44">
        <f t="shared" si="2"/>
        <v>10.594136363636364</v>
      </c>
      <c r="P14" s="9"/>
    </row>
    <row r="15" spans="1:133">
      <c r="A15" s="12"/>
      <c r="B15" s="42">
        <v>529</v>
      </c>
      <c r="C15" s="19" t="s">
        <v>46</v>
      </c>
      <c r="D15" s="43">
        <v>245407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245407</v>
      </c>
      <c r="O15" s="44">
        <f t="shared" si="2"/>
        <v>11.154863636363636</v>
      </c>
      <c r="P15" s="9"/>
    </row>
    <row r="16" spans="1:133" ht="15.75">
      <c r="A16" s="26" t="s">
        <v>24</v>
      </c>
      <c r="B16" s="27"/>
      <c r="C16" s="28"/>
      <c r="D16" s="29">
        <f t="shared" ref="D16:M16" si="4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5273420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5273420</v>
      </c>
      <c r="O16" s="41">
        <f t="shared" si="2"/>
        <v>239.70090909090908</v>
      </c>
      <c r="P16" s="10"/>
    </row>
    <row r="17" spans="1:119">
      <c r="A17" s="12"/>
      <c r="B17" s="42">
        <v>536</v>
      </c>
      <c r="C17" s="19" t="s">
        <v>26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4869987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4869987</v>
      </c>
      <c r="O17" s="44">
        <f t="shared" si="2"/>
        <v>221.36304545454544</v>
      </c>
      <c r="P17" s="9"/>
    </row>
    <row r="18" spans="1:119">
      <c r="A18" s="12"/>
      <c r="B18" s="42">
        <v>538</v>
      </c>
      <c r="C18" s="19" t="s">
        <v>27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403433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403433</v>
      </c>
      <c r="O18" s="44">
        <f t="shared" si="2"/>
        <v>18.337863636363636</v>
      </c>
      <c r="P18" s="9"/>
    </row>
    <row r="19" spans="1:119" ht="15.75">
      <c r="A19" s="26" t="s">
        <v>28</v>
      </c>
      <c r="B19" s="27"/>
      <c r="C19" s="28"/>
      <c r="D19" s="29">
        <f t="shared" ref="D19:M19" si="5">SUM(D20:D21)</f>
        <v>0</v>
      </c>
      <c r="E19" s="29">
        <f t="shared" si="5"/>
        <v>8902865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8902865</v>
      </c>
      <c r="O19" s="41">
        <f t="shared" si="2"/>
        <v>404.67568181818183</v>
      </c>
      <c r="P19" s="10"/>
    </row>
    <row r="20" spans="1:119">
      <c r="A20" s="12"/>
      <c r="B20" s="42">
        <v>541</v>
      </c>
      <c r="C20" s="19" t="s">
        <v>29</v>
      </c>
      <c r="D20" s="43">
        <v>0</v>
      </c>
      <c r="E20" s="43">
        <v>6248707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6248707</v>
      </c>
      <c r="O20" s="44">
        <f t="shared" si="2"/>
        <v>284.03213636363637</v>
      </c>
      <c r="P20" s="9"/>
    </row>
    <row r="21" spans="1:119">
      <c r="A21" s="12"/>
      <c r="B21" s="42">
        <v>544</v>
      </c>
      <c r="C21" s="19" t="s">
        <v>30</v>
      </c>
      <c r="D21" s="43">
        <v>0</v>
      </c>
      <c r="E21" s="43">
        <v>2654158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2654158</v>
      </c>
      <c r="O21" s="44">
        <f t="shared" si="2"/>
        <v>120.64354545454546</v>
      </c>
      <c r="P21" s="9"/>
    </row>
    <row r="22" spans="1:119" ht="15.75">
      <c r="A22" s="26" t="s">
        <v>31</v>
      </c>
      <c r="B22" s="27"/>
      <c r="C22" s="28"/>
      <c r="D22" s="29">
        <f t="shared" ref="D22:M22" si="6">SUM(D23:D23)</f>
        <v>465219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465219</v>
      </c>
      <c r="O22" s="41">
        <f t="shared" si="2"/>
        <v>21.146318181818181</v>
      </c>
      <c r="P22" s="10"/>
    </row>
    <row r="23" spans="1:119">
      <c r="A23" s="12"/>
      <c r="B23" s="42">
        <v>569</v>
      </c>
      <c r="C23" s="19" t="s">
        <v>32</v>
      </c>
      <c r="D23" s="43">
        <v>465219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465219</v>
      </c>
      <c r="O23" s="44">
        <f t="shared" si="2"/>
        <v>21.146318181818181</v>
      </c>
      <c r="P23" s="9"/>
    </row>
    <row r="24" spans="1:119" ht="15.75">
      <c r="A24" s="26" t="s">
        <v>33</v>
      </c>
      <c r="B24" s="27"/>
      <c r="C24" s="28"/>
      <c r="D24" s="29">
        <f t="shared" ref="D24:M24" si="7">SUM(D25:D25)</f>
        <v>1203935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1203935</v>
      </c>
      <c r="O24" s="41">
        <f t="shared" si="2"/>
        <v>54.724318181818184</v>
      </c>
      <c r="P24" s="9"/>
    </row>
    <row r="25" spans="1:119" ht="15.75" thickBot="1">
      <c r="A25" s="12"/>
      <c r="B25" s="42">
        <v>572</v>
      </c>
      <c r="C25" s="19" t="s">
        <v>34</v>
      </c>
      <c r="D25" s="43">
        <v>1203935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1203935</v>
      </c>
      <c r="O25" s="44">
        <f t="shared" si="2"/>
        <v>54.724318181818184</v>
      </c>
      <c r="P25" s="9"/>
    </row>
    <row r="26" spans="1:119" ht="16.5" thickBot="1">
      <c r="A26" s="13" t="s">
        <v>10</v>
      </c>
      <c r="B26" s="21"/>
      <c r="C26" s="20"/>
      <c r="D26" s="14">
        <f>SUM(D5,D12,D16,D19,D22,D24)</f>
        <v>12155591</v>
      </c>
      <c r="E26" s="14">
        <f t="shared" ref="E26:M26" si="8">SUM(E5,E12,E16,E19,E22,E24)</f>
        <v>8923742</v>
      </c>
      <c r="F26" s="14">
        <f t="shared" si="8"/>
        <v>0</v>
      </c>
      <c r="G26" s="14">
        <f t="shared" si="8"/>
        <v>2191301</v>
      </c>
      <c r="H26" s="14">
        <f t="shared" si="8"/>
        <v>0</v>
      </c>
      <c r="I26" s="14">
        <f t="shared" si="8"/>
        <v>5273420</v>
      </c>
      <c r="J26" s="14">
        <f t="shared" si="8"/>
        <v>0</v>
      </c>
      <c r="K26" s="14">
        <f t="shared" si="8"/>
        <v>905662</v>
      </c>
      <c r="L26" s="14">
        <f t="shared" si="8"/>
        <v>0</v>
      </c>
      <c r="M26" s="14">
        <f t="shared" si="8"/>
        <v>0</v>
      </c>
      <c r="N26" s="14">
        <f t="shared" si="1"/>
        <v>29449716</v>
      </c>
      <c r="O26" s="35">
        <f t="shared" si="2"/>
        <v>1338.6234545454545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54</v>
      </c>
      <c r="M28" s="93"/>
      <c r="N28" s="93"/>
      <c r="O28" s="39">
        <v>22000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2022-11-02T19:23:42Z</cp:lastPrinted>
  <dcterms:created xsi:type="dcterms:W3CDTF">2000-08-31T21:26:31Z</dcterms:created>
  <dcterms:modified xsi:type="dcterms:W3CDTF">2023-05-03T16:38:17Z</dcterms:modified>
</cp:coreProperties>
</file>