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7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'2009'!$A$1:$O$30</definedName>
    <definedName name="_xlnm.Print_Area" localSheetId="12">'2010'!$A$1:$O$32</definedName>
    <definedName name="_xlnm.Print_Area" localSheetId="11">'2011'!$A$1:$O$32</definedName>
    <definedName name="_xlnm.Print_Area" localSheetId="10">'2012'!$A$1:$O$32</definedName>
    <definedName name="_xlnm.Print_Area" localSheetId="9">'2013'!$A$1:$O$36</definedName>
    <definedName name="_xlnm.Print_Area" localSheetId="8">'2014'!$A$1:$O$34</definedName>
    <definedName name="_xlnm.Print_Area" localSheetId="7">'2015'!$A$1:$O$33</definedName>
    <definedName name="_xlnm.Print_Area" localSheetId="6">'2016'!$A$1:$O$33</definedName>
    <definedName name="_xlnm.Print_Area" localSheetId="5">'2017'!$A$1:$O$35</definedName>
    <definedName name="_xlnm.Print_Area" localSheetId="4">'2018'!$A$1:$O$35</definedName>
    <definedName name="_xlnm.Print_Area" localSheetId="3">'2019'!$A$1:$O$37</definedName>
    <definedName name="_xlnm.Print_Area" localSheetId="2">'2020'!$A$1:$O$37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9" l="1"/>
  <c r="F32" i="49"/>
  <c r="G32" i="49"/>
  <c r="H32" i="49"/>
  <c r="I32" i="49"/>
  <c r="J32" i="49"/>
  <c r="K32" i="49"/>
  <c r="L32" i="49"/>
  <c r="M32" i="49"/>
  <c r="N32" i="49"/>
  <c r="D32" i="49"/>
  <c r="O31" i="49" l="1"/>
  <c r="P31" i="49" s="1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9" i="49" l="1"/>
  <c r="P29" i="49" s="1"/>
  <c r="O26" i="49"/>
  <c r="P26" i="49" s="1"/>
  <c r="O24" i="49"/>
  <c r="P24" i="49" s="1"/>
  <c r="O22" i="49"/>
  <c r="P22" i="49" s="1"/>
  <c r="O17" i="49"/>
  <c r="P17" i="49" s="1"/>
  <c r="O13" i="49"/>
  <c r="P13" i="49" s="1"/>
  <c r="O5" i="49"/>
  <c r="P5" i="49" s="1"/>
  <c r="D32" i="48"/>
  <c r="O31" i="48"/>
  <c r="P31" i="48"/>
  <c r="O30" i="48"/>
  <c r="P30" i="48" s="1"/>
  <c r="N29" i="48"/>
  <c r="M29" i="48"/>
  <c r="L29" i="48"/>
  <c r="K29" i="48"/>
  <c r="J29" i="48"/>
  <c r="I29" i="48"/>
  <c r="H29" i="48"/>
  <c r="G29" i="48"/>
  <c r="O29" i="48" s="1"/>
  <c r="P29" i="48" s="1"/>
  <c r="F29" i="48"/>
  <c r="E29" i="48"/>
  <c r="D29" i="48"/>
  <c r="O28" i="48"/>
  <c r="P28" i="48"/>
  <c r="O27" i="48"/>
  <c r="P27" i="48"/>
  <c r="N26" i="48"/>
  <c r="M26" i="48"/>
  <c r="L26" i="48"/>
  <c r="K26" i="48"/>
  <c r="J26" i="48"/>
  <c r="O26" i="48" s="1"/>
  <c r="P26" i="48" s="1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O24" i="48" s="1"/>
  <c r="P24" i="48" s="1"/>
  <c r="J24" i="48"/>
  <c r="I24" i="48"/>
  <c r="H24" i="48"/>
  <c r="G24" i="48"/>
  <c r="F24" i="48"/>
  <c r="E24" i="48"/>
  <c r="D24" i="48"/>
  <c r="O23" i="48"/>
  <c r="P23" i="48"/>
  <c r="N22" i="48"/>
  <c r="M22" i="48"/>
  <c r="L22" i="48"/>
  <c r="O22" i="48" s="1"/>
  <c r="P22" i="48" s="1"/>
  <c r="K22" i="48"/>
  <c r="J22" i="48"/>
  <c r="I22" i="48"/>
  <c r="H22" i="48"/>
  <c r="G22" i="48"/>
  <c r="F22" i="48"/>
  <c r="E22" i="48"/>
  <c r="D22" i="48"/>
  <c r="O21" i="48"/>
  <c r="P21" i="48"/>
  <c r="O20" i="48"/>
  <c r="P20" i="48"/>
  <c r="O19" i="48"/>
  <c r="P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E32" i="48" s="1"/>
  <c r="D17" i="48"/>
  <c r="O16" i="48"/>
  <c r="P16" i="48"/>
  <c r="O15" i="48"/>
  <c r="P15" i="48" s="1"/>
  <c r="O14" i="48"/>
  <c r="P14" i="48"/>
  <c r="N13" i="48"/>
  <c r="M13" i="48"/>
  <c r="L13" i="48"/>
  <c r="O13" i="48" s="1"/>
  <c r="P13" i="48" s="1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 s="1"/>
  <c r="O8" i="48"/>
  <c r="P8" i="48" s="1"/>
  <c r="O7" i="48"/>
  <c r="P7" i="48" s="1"/>
  <c r="O6" i="48"/>
  <c r="P6" i="48"/>
  <c r="N5" i="48"/>
  <c r="N32" i="48" s="1"/>
  <c r="M5" i="48"/>
  <c r="O5" i="48" s="1"/>
  <c r="P5" i="48" s="1"/>
  <c r="L5" i="48"/>
  <c r="L32" i="48" s="1"/>
  <c r="K5" i="48"/>
  <c r="K32" i="48" s="1"/>
  <c r="J5" i="48"/>
  <c r="J32" i="48" s="1"/>
  <c r="I5" i="48"/>
  <c r="I32" i="48" s="1"/>
  <c r="H5" i="48"/>
  <c r="H32" i="48" s="1"/>
  <c r="G5" i="48"/>
  <c r="G32" i="48" s="1"/>
  <c r="F5" i="48"/>
  <c r="F32" i="48" s="1"/>
  <c r="E5" i="48"/>
  <c r="D5" i="48"/>
  <c r="F33" i="46"/>
  <c r="G33" i="46"/>
  <c r="L33" i="46"/>
  <c r="N32" i="46"/>
  <c r="O32" i="46"/>
  <c r="N31" i="46"/>
  <c r="O31" i="46"/>
  <c r="M30" i="46"/>
  <c r="N30" i="46" s="1"/>
  <c r="O30" i="46" s="1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 s="1"/>
  <c r="M18" i="46"/>
  <c r="L18" i="46"/>
  <c r="K18" i="46"/>
  <c r="J18" i="46"/>
  <c r="I18" i="46"/>
  <c r="I33" i="46" s="1"/>
  <c r="H18" i="46"/>
  <c r="H33" i="46" s="1"/>
  <c r="G18" i="46"/>
  <c r="F18" i="46"/>
  <c r="E18" i="46"/>
  <c r="D18" i="46"/>
  <c r="N17" i="46"/>
  <c r="O17" i="46" s="1"/>
  <c r="N16" i="46"/>
  <c r="O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/>
  <c r="N7" i="46"/>
  <c r="O7" i="46"/>
  <c r="N6" i="46"/>
  <c r="O6" i="46" s="1"/>
  <c r="M5" i="46"/>
  <c r="M33" i="46" s="1"/>
  <c r="L5" i="46"/>
  <c r="K5" i="46"/>
  <c r="K33" i="46" s="1"/>
  <c r="J5" i="46"/>
  <c r="J33" i="46" s="1"/>
  <c r="I5" i="46"/>
  <c r="H5" i="46"/>
  <c r="G5" i="46"/>
  <c r="F5" i="46"/>
  <c r="E5" i="46"/>
  <c r="E33" i="46" s="1"/>
  <c r="D5" i="46"/>
  <c r="D33" i="46" s="1"/>
  <c r="N33" i="46" s="1"/>
  <c r="O33" i="46" s="1"/>
  <c r="G33" i="45"/>
  <c r="N32" i="45"/>
  <c r="O32" i="45"/>
  <c r="N31" i="45"/>
  <c r="O31" i="45" s="1"/>
  <c r="M30" i="45"/>
  <c r="L30" i="45"/>
  <c r="K30" i="45"/>
  <c r="J30" i="45"/>
  <c r="J33" i="45" s="1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N27" i="45" s="1"/>
  <c r="O27" i="45" s="1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N21" i="45"/>
  <c r="O21" i="45"/>
  <c r="N20" i="45"/>
  <c r="O20" i="45" s="1"/>
  <c r="N19" i="45"/>
  <c r="O19" i="45" s="1"/>
  <c r="M18" i="45"/>
  <c r="L18" i="45"/>
  <c r="K18" i="45"/>
  <c r="N18" i="45" s="1"/>
  <c r="O18" i="45" s="1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M33" i="45" s="1"/>
  <c r="L5" i="45"/>
  <c r="L33" i="45" s="1"/>
  <c r="K5" i="45"/>
  <c r="K33" i="45" s="1"/>
  <c r="J5" i="45"/>
  <c r="I5" i="45"/>
  <c r="I33" i="45" s="1"/>
  <c r="H5" i="45"/>
  <c r="H33" i="45" s="1"/>
  <c r="G5" i="45"/>
  <c r="F5" i="45"/>
  <c r="F33" i="45" s="1"/>
  <c r="E5" i="45"/>
  <c r="E33" i="45" s="1"/>
  <c r="D5" i="45"/>
  <c r="D33" i="45" s="1"/>
  <c r="N33" i="45" s="1"/>
  <c r="O33" i="45" s="1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N28" i="44" s="1"/>
  <c r="O28" i="44" s="1"/>
  <c r="D28" i="44"/>
  <c r="N27" i="44"/>
  <c r="O27" i="44" s="1"/>
  <c r="N26" i="44"/>
  <c r="O26" i="44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31" i="44" s="1"/>
  <c r="L5" i="44"/>
  <c r="L31" i="44" s="1"/>
  <c r="K5" i="44"/>
  <c r="K31" i="44" s="1"/>
  <c r="J5" i="44"/>
  <c r="J31" i="44" s="1"/>
  <c r="I5" i="44"/>
  <c r="I31" i="44" s="1"/>
  <c r="H5" i="44"/>
  <c r="H31" i="44" s="1"/>
  <c r="G5" i="44"/>
  <c r="G31" i="44" s="1"/>
  <c r="F5" i="44"/>
  <c r="F31" i="44" s="1"/>
  <c r="E5" i="44"/>
  <c r="E31" i="44" s="1"/>
  <c r="D5" i="44"/>
  <c r="F31" i="43"/>
  <c r="L31" i="43"/>
  <c r="M31" i="43"/>
  <c r="N30" i="43"/>
  <c r="O30" i="43" s="1"/>
  <c r="N29" i="43"/>
  <c r="O29" i="43"/>
  <c r="M28" i="43"/>
  <c r="L28" i="43"/>
  <c r="K28" i="43"/>
  <c r="J28" i="43"/>
  <c r="I28" i="43"/>
  <c r="H28" i="43"/>
  <c r="G28" i="43"/>
  <c r="N28" i="43" s="1"/>
  <c r="O28" i="43" s="1"/>
  <c r="F28" i="43"/>
  <c r="E28" i="43"/>
  <c r="D28" i="43"/>
  <c r="N27" i="43"/>
  <c r="O27" i="43"/>
  <c r="N26" i="43"/>
  <c r="O26" i="43" s="1"/>
  <c r="M25" i="43"/>
  <c r="L25" i="43"/>
  <c r="K25" i="43"/>
  <c r="J25" i="43"/>
  <c r="I25" i="43"/>
  <c r="N25" i="43" s="1"/>
  <c r="O25" i="43" s="1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K31" i="43" s="1"/>
  <c r="J5" i="43"/>
  <c r="J31" i="43" s="1"/>
  <c r="I5" i="43"/>
  <c r="N5" i="43" s="1"/>
  <c r="O5" i="43" s="1"/>
  <c r="H5" i="43"/>
  <c r="H31" i="43" s="1"/>
  <c r="G5" i="43"/>
  <c r="G31" i="43" s="1"/>
  <c r="F5" i="43"/>
  <c r="E5" i="43"/>
  <c r="E31" i="43" s="1"/>
  <c r="D5" i="43"/>
  <c r="D31" i="43" s="1"/>
  <c r="K29" i="42"/>
  <c r="N28" i="42"/>
  <c r="O28" i="42"/>
  <c r="N27" i="42"/>
  <c r="O27" i="42" s="1"/>
  <c r="M26" i="42"/>
  <c r="L26" i="42"/>
  <c r="K26" i="42"/>
  <c r="J26" i="42"/>
  <c r="J29" i="42" s="1"/>
  <c r="I26" i="42"/>
  <c r="N26" i="42" s="1"/>
  <c r="O26" i="42" s="1"/>
  <c r="H26" i="42"/>
  <c r="G26" i="42"/>
  <c r="F26" i="42"/>
  <c r="E26" i="42"/>
  <c r="D26" i="42"/>
  <c r="N25" i="42"/>
  <c r="O25" i="42" s="1"/>
  <c r="N24" i="42"/>
  <c r="O24" i="42" s="1"/>
  <c r="M23" i="42"/>
  <c r="L23" i="42"/>
  <c r="K23" i="42"/>
  <c r="N23" i="42" s="1"/>
  <c r="O23" i="42" s="1"/>
  <c r="J23" i="42"/>
  <c r="I23" i="42"/>
  <c r="H23" i="42"/>
  <c r="G23" i="42"/>
  <c r="F23" i="42"/>
  <c r="E23" i="42"/>
  <c r="D23" i="42"/>
  <c r="N22" i="42"/>
  <c r="O22" i="42" s="1"/>
  <c r="M21" i="42"/>
  <c r="L21" i="42"/>
  <c r="K21" i="42"/>
  <c r="N21" i="42" s="1"/>
  <c r="O21" i="42" s="1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M17" i="42"/>
  <c r="M29" i="42" s="1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L29" i="42" s="1"/>
  <c r="K5" i="42"/>
  <c r="J5" i="42"/>
  <c r="I5" i="42"/>
  <c r="I29" i="42" s="1"/>
  <c r="H5" i="42"/>
  <c r="H29" i="42" s="1"/>
  <c r="G5" i="42"/>
  <c r="G29" i="42" s="1"/>
  <c r="F5" i="42"/>
  <c r="F29" i="42" s="1"/>
  <c r="E5" i="42"/>
  <c r="E29" i="42" s="1"/>
  <c r="D5" i="42"/>
  <c r="D29" i="42" s="1"/>
  <c r="N29" i="42" s="1"/>
  <c r="O29" i="42" s="1"/>
  <c r="F29" i="41"/>
  <c r="L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N17" i="41"/>
  <c r="O17" i="41" s="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M29" i="41" s="1"/>
  <c r="L5" i="41"/>
  <c r="K5" i="41"/>
  <c r="K29" i="41" s="1"/>
  <c r="J5" i="41"/>
  <c r="J29" i="41" s="1"/>
  <c r="I5" i="41"/>
  <c r="I29" i="41" s="1"/>
  <c r="H5" i="41"/>
  <c r="H29" i="41" s="1"/>
  <c r="G5" i="41"/>
  <c r="G29" i="41" s="1"/>
  <c r="F5" i="41"/>
  <c r="E5" i="41"/>
  <c r="E29" i="41" s="1"/>
  <c r="D5" i="41"/>
  <c r="D29" i="41" s="1"/>
  <c r="N29" i="41" s="1"/>
  <c r="O29" i="41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N16" i="40" s="1"/>
  <c r="O16" i="40" s="1"/>
  <c r="G16" i="40"/>
  <c r="F16" i="40"/>
  <c r="F25" i="40" s="1"/>
  <c r="E16" i="40"/>
  <c r="D16" i="40"/>
  <c r="N15" i="40"/>
  <c r="O15" i="40" s="1"/>
  <c r="N14" i="40"/>
  <c r="O14" i="40" s="1"/>
  <c r="N13" i="40"/>
  <c r="O13" i="40" s="1"/>
  <c r="M12" i="40"/>
  <c r="L12" i="40"/>
  <c r="N12" i="40" s="1"/>
  <c r="O12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25" i="40" s="1"/>
  <c r="L5" i="40"/>
  <c r="L25" i="40" s="1"/>
  <c r="K5" i="40"/>
  <c r="K25" i="40" s="1"/>
  <c r="J5" i="40"/>
  <c r="J25" i="40" s="1"/>
  <c r="I5" i="40"/>
  <c r="I25" i="40" s="1"/>
  <c r="H5" i="40"/>
  <c r="H25" i="40" s="1"/>
  <c r="G5" i="40"/>
  <c r="G25" i="40" s="1"/>
  <c r="F5" i="40"/>
  <c r="E5" i="40"/>
  <c r="E25" i="40"/>
  <c r="D5" i="40"/>
  <c r="N5" i="40" s="1"/>
  <c r="O5" i="40" s="1"/>
  <c r="N29" i="39"/>
  <c r="O29" i="39" s="1"/>
  <c r="N28" i="39"/>
  <c r="O28" i="39"/>
  <c r="M27" i="39"/>
  <c r="L27" i="39"/>
  <c r="K27" i="39"/>
  <c r="J27" i="39"/>
  <c r="I27" i="39"/>
  <c r="H27" i="39"/>
  <c r="G27" i="39"/>
  <c r="G30" i="39" s="1"/>
  <c r="F27" i="39"/>
  <c r="E27" i="39"/>
  <c r="D27" i="39"/>
  <c r="N26" i="39"/>
  <c r="O26" i="39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 s="1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 s="1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 s="1"/>
  <c r="N18" i="39"/>
  <c r="O18" i="39"/>
  <c r="N17" i="39"/>
  <c r="O17" i="39"/>
  <c r="M16" i="39"/>
  <c r="N16" i="39" s="1"/>
  <c r="O16" i="39" s="1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/>
  <c r="N9" i="39"/>
  <c r="O9" i="39" s="1"/>
  <c r="N8" i="39"/>
  <c r="O8" i="39"/>
  <c r="N7" i="39"/>
  <c r="O7" i="39"/>
  <c r="N6" i="39"/>
  <c r="O6" i="39" s="1"/>
  <c r="M5" i="39"/>
  <c r="M30" i="39" s="1"/>
  <c r="L5" i="39"/>
  <c r="L30" i="39" s="1"/>
  <c r="K5" i="39"/>
  <c r="K30" i="39" s="1"/>
  <c r="J5" i="39"/>
  <c r="J30" i="39" s="1"/>
  <c r="I5" i="39"/>
  <c r="I30" i="39" s="1"/>
  <c r="H5" i="39"/>
  <c r="H30" i="39" s="1"/>
  <c r="G5" i="39"/>
  <c r="F5" i="39"/>
  <c r="F30" i="39" s="1"/>
  <c r="E5" i="39"/>
  <c r="E30" i="39" s="1"/>
  <c r="D5" i="39"/>
  <c r="D30" i="39" s="1"/>
  <c r="N30" i="39" s="1"/>
  <c r="O30" i="39" s="1"/>
  <c r="N31" i="38"/>
  <c r="O31" i="38" s="1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 s="1"/>
  <c r="M23" i="38"/>
  <c r="L23" i="38"/>
  <c r="L32" i="38" s="1"/>
  <c r="K23" i="38"/>
  <c r="K32" i="38" s="1"/>
  <c r="J23" i="38"/>
  <c r="I23" i="38"/>
  <c r="H23" i="38"/>
  <c r="G23" i="38"/>
  <c r="F23" i="38"/>
  <c r="N23" i="38" s="1"/>
  <c r="O23" i="38" s="1"/>
  <c r="E23" i="38"/>
  <c r="D23" i="38"/>
  <c r="N22" i="38"/>
  <c r="O22" i="38"/>
  <c r="M21" i="38"/>
  <c r="N21" i="38" s="1"/>
  <c r="O21" i="38" s="1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D3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M32" i="38" s="1"/>
  <c r="L5" i="38"/>
  <c r="K5" i="38"/>
  <c r="J5" i="38"/>
  <c r="J32" i="38"/>
  <c r="I5" i="38"/>
  <c r="I32" i="38" s="1"/>
  <c r="H5" i="38"/>
  <c r="G5" i="38"/>
  <c r="G32" i="38" s="1"/>
  <c r="F5" i="38"/>
  <c r="N5" i="38" s="1"/>
  <c r="O5" i="38" s="1"/>
  <c r="E5" i="38"/>
  <c r="D5" i="38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M16" i="37"/>
  <c r="L16" i="37"/>
  <c r="K16" i="37"/>
  <c r="J16" i="37"/>
  <c r="I16" i="37"/>
  <c r="I25" i="37"/>
  <c r="H16" i="37"/>
  <c r="N16" i="37" s="1"/>
  <c r="O16" i="37" s="1"/>
  <c r="G16" i="37"/>
  <c r="F16" i="37"/>
  <c r="E16" i="37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25" i="37" s="1"/>
  <c r="L5" i="37"/>
  <c r="L25" i="37" s="1"/>
  <c r="K5" i="37"/>
  <c r="K25" i="37" s="1"/>
  <c r="J5" i="37"/>
  <c r="J25" i="37" s="1"/>
  <c r="I5" i="37"/>
  <c r="H5" i="37"/>
  <c r="G5" i="37"/>
  <c r="F5" i="37"/>
  <c r="F25" i="37" s="1"/>
  <c r="E5" i="37"/>
  <c r="E25" i="37" s="1"/>
  <c r="D5" i="37"/>
  <c r="D25" i="37" s="1"/>
  <c r="N27" i="36"/>
  <c r="O27" i="36" s="1"/>
  <c r="M26" i="36"/>
  <c r="L26" i="36"/>
  <c r="K26" i="36"/>
  <c r="J26" i="36"/>
  <c r="I26" i="36"/>
  <c r="H26" i="36"/>
  <c r="N26" i="36" s="1"/>
  <c r="O26" i="36" s="1"/>
  <c r="G26" i="36"/>
  <c r="F26" i="36"/>
  <c r="E26" i="36"/>
  <c r="D26" i="36"/>
  <c r="N25" i="36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I28" i="36" s="1"/>
  <c r="H18" i="36"/>
  <c r="G18" i="36"/>
  <c r="F18" i="36"/>
  <c r="E18" i="36"/>
  <c r="D18" i="36"/>
  <c r="N17" i="36"/>
  <c r="O17" i="36" s="1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28" i="36" s="1"/>
  <c r="L5" i="36"/>
  <c r="L28" i="36" s="1"/>
  <c r="K5" i="36"/>
  <c r="K28" i="36" s="1"/>
  <c r="J5" i="36"/>
  <c r="J28" i="36" s="1"/>
  <c r="I5" i="36"/>
  <c r="H5" i="36"/>
  <c r="H28" i="36" s="1"/>
  <c r="G5" i="36"/>
  <c r="G28" i="36"/>
  <c r="F5" i="36"/>
  <c r="F28" i="36" s="1"/>
  <c r="E5" i="36"/>
  <c r="E28" i="36" s="1"/>
  <c r="D5" i="36"/>
  <c r="D28" i="36" s="1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N22" i="35"/>
  <c r="O22" i="35" s="1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N14" i="35"/>
  <c r="O14" i="35"/>
  <c r="M13" i="35"/>
  <c r="L13" i="35"/>
  <c r="K13" i="35"/>
  <c r="J13" i="35"/>
  <c r="I13" i="35"/>
  <c r="N13" i="35" s="1"/>
  <c r="O13" i="35" s="1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M28" i="35" s="1"/>
  <c r="L5" i="35"/>
  <c r="L28" i="35" s="1"/>
  <c r="K5" i="35"/>
  <c r="K28" i="35" s="1"/>
  <c r="J5" i="35"/>
  <c r="J28" i="35"/>
  <c r="I5" i="35"/>
  <c r="I28" i="35" s="1"/>
  <c r="H5" i="35"/>
  <c r="H28" i="35"/>
  <c r="G5" i="35"/>
  <c r="G28" i="35" s="1"/>
  <c r="F5" i="35"/>
  <c r="E5" i="35"/>
  <c r="D5" i="35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E28" i="34" s="1"/>
  <c r="N28" i="34" s="1"/>
  <c r="O28" i="34" s="1"/>
  <c r="D17" i="34"/>
  <c r="N17" i="34" s="1"/>
  <c r="O17" i="34" s="1"/>
  <c r="N16" i="34"/>
  <c r="O16" i="34"/>
  <c r="N15" i="34"/>
  <c r="O15" i="34" s="1"/>
  <c r="N14" i="34"/>
  <c r="O14" i="34"/>
  <c r="M13" i="34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28" i="34" s="1"/>
  <c r="L5" i="34"/>
  <c r="L28" i="34" s="1"/>
  <c r="K5" i="34"/>
  <c r="K28" i="34" s="1"/>
  <c r="J5" i="34"/>
  <c r="J28" i="34" s="1"/>
  <c r="I5" i="34"/>
  <c r="I28" i="34" s="1"/>
  <c r="H5" i="34"/>
  <c r="H28" i="34" s="1"/>
  <c r="G5" i="34"/>
  <c r="G28" i="34"/>
  <c r="F5" i="34"/>
  <c r="F28" i="34" s="1"/>
  <c r="E5" i="34"/>
  <c r="D5" i="34"/>
  <c r="E24" i="33"/>
  <c r="F24" i="33"/>
  <c r="G24" i="33"/>
  <c r="H24" i="33"/>
  <c r="I24" i="33"/>
  <c r="J24" i="33"/>
  <c r="K24" i="33"/>
  <c r="L24" i="33"/>
  <c r="M24" i="33"/>
  <c r="D24" i="33"/>
  <c r="D26" i="33" s="1"/>
  <c r="E21" i="33"/>
  <c r="F21" i="33"/>
  <c r="G21" i="33"/>
  <c r="H21" i="33"/>
  <c r="I21" i="33"/>
  <c r="J21" i="33"/>
  <c r="K21" i="33"/>
  <c r="L21" i="33"/>
  <c r="M21" i="33"/>
  <c r="E17" i="33"/>
  <c r="E26" i="33" s="1"/>
  <c r="F17" i="33"/>
  <c r="G17" i="33"/>
  <c r="H17" i="33"/>
  <c r="I17" i="33"/>
  <c r="J17" i="33"/>
  <c r="K17" i="33"/>
  <c r="L17" i="33"/>
  <c r="M17" i="33"/>
  <c r="E13" i="33"/>
  <c r="F13" i="33"/>
  <c r="G13" i="33"/>
  <c r="G26" i="33" s="1"/>
  <c r="H13" i="33"/>
  <c r="I13" i="33"/>
  <c r="J13" i="33"/>
  <c r="K13" i="33"/>
  <c r="L13" i="33"/>
  <c r="M13" i="33"/>
  <c r="E5" i="33"/>
  <c r="F5" i="33"/>
  <c r="G5" i="33"/>
  <c r="H5" i="33"/>
  <c r="H26" i="33" s="1"/>
  <c r="I5" i="33"/>
  <c r="I26" i="33" s="1"/>
  <c r="J5" i="33"/>
  <c r="J26" i="33" s="1"/>
  <c r="K5" i="33"/>
  <c r="K26" i="33" s="1"/>
  <c r="L5" i="33"/>
  <c r="L26" i="33" s="1"/>
  <c r="M5" i="33"/>
  <c r="M26" i="33"/>
  <c r="D21" i="33"/>
  <c r="N21" i="33"/>
  <c r="O21" i="33"/>
  <c r="D17" i="33"/>
  <c r="N17" i="33" s="1"/>
  <c r="O17" i="33" s="1"/>
  <c r="D13" i="33"/>
  <c r="N13" i="33" s="1"/>
  <c r="O13" i="33" s="1"/>
  <c r="D5" i="33"/>
  <c r="N25" i="33"/>
  <c r="O25" i="33"/>
  <c r="N22" i="33"/>
  <c r="O22" i="33"/>
  <c r="N23" i="33"/>
  <c r="O23" i="33" s="1"/>
  <c r="N15" i="33"/>
  <c r="O15" i="33" s="1"/>
  <c r="N16" i="33"/>
  <c r="O16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6" i="33"/>
  <c r="O6" i="33" s="1"/>
  <c r="N18" i="33"/>
  <c r="O18" i="33"/>
  <c r="N19" i="33"/>
  <c r="O19" i="33"/>
  <c r="N20" i="33"/>
  <c r="O20" i="33" s="1"/>
  <c r="N14" i="33"/>
  <c r="O14" i="33" s="1"/>
  <c r="F28" i="35"/>
  <c r="G25" i="37"/>
  <c r="N17" i="35"/>
  <c r="O17" i="35"/>
  <c r="N23" i="40"/>
  <c r="O23" i="40" s="1"/>
  <c r="D28" i="34"/>
  <c r="N5" i="35"/>
  <c r="O5" i="35" s="1"/>
  <c r="H32" i="38"/>
  <c r="E32" i="38"/>
  <c r="N5" i="39"/>
  <c r="O5" i="39"/>
  <c r="E28" i="35"/>
  <c r="F26" i="33"/>
  <c r="N13" i="36"/>
  <c r="O13" i="36" s="1"/>
  <c r="N26" i="41"/>
  <c r="O26" i="41" s="1"/>
  <c r="N12" i="41"/>
  <c r="O12" i="41" s="1"/>
  <c r="N17" i="42"/>
  <c r="O17" i="42" s="1"/>
  <c r="N5" i="42"/>
  <c r="O5" i="42" s="1"/>
  <c r="N18" i="43"/>
  <c r="O18" i="43"/>
  <c r="N13" i="43"/>
  <c r="O13" i="43" s="1"/>
  <c r="N18" i="44"/>
  <c r="O18" i="44" s="1"/>
  <c r="N30" i="45"/>
  <c r="O30" i="45"/>
  <c r="N25" i="45"/>
  <c r="O25" i="45" s="1"/>
  <c r="N23" i="46"/>
  <c r="O23" i="46" s="1"/>
  <c r="N25" i="46"/>
  <c r="O25" i="46" s="1"/>
  <c r="N27" i="46"/>
  <c r="O27" i="46" s="1"/>
  <c r="N13" i="46"/>
  <c r="O13" i="46"/>
  <c r="N5" i="46"/>
  <c r="O5" i="46" s="1"/>
  <c r="O17" i="48"/>
  <c r="P17" i="48" s="1"/>
  <c r="O32" i="49" l="1"/>
  <c r="P32" i="49" s="1"/>
  <c r="N28" i="36"/>
  <c r="O28" i="36" s="1"/>
  <c r="N26" i="33"/>
  <c r="O26" i="33" s="1"/>
  <c r="N31" i="44"/>
  <c r="O31" i="44" s="1"/>
  <c r="N5" i="33"/>
  <c r="O5" i="33" s="1"/>
  <c r="N24" i="33"/>
  <c r="O24" i="33" s="1"/>
  <c r="N5" i="37"/>
  <c r="O5" i="37" s="1"/>
  <c r="F32" i="38"/>
  <c r="N32" i="38" s="1"/>
  <c r="O32" i="38" s="1"/>
  <c r="N12" i="38"/>
  <c r="O12" i="38" s="1"/>
  <c r="D25" i="40"/>
  <c r="N25" i="40" s="1"/>
  <c r="O25" i="40" s="1"/>
  <c r="N18" i="36"/>
  <c r="O18" i="36" s="1"/>
  <c r="D28" i="35"/>
  <c r="N28" i="35" s="1"/>
  <c r="O28" i="35" s="1"/>
  <c r="N5" i="41"/>
  <c r="O5" i="41" s="1"/>
  <c r="N5" i="36"/>
  <c r="O5" i="36" s="1"/>
  <c r="M32" i="48"/>
  <c r="O32" i="48" s="1"/>
  <c r="P32" i="48" s="1"/>
  <c r="N27" i="39"/>
  <c r="O27" i="39" s="1"/>
  <c r="H25" i="37"/>
  <c r="N25" i="37" s="1"/>
  <c r="O25" i="37" s="1"/>
  <c r="N18" i="46"/>
  <c r="O18" i="46" s="1"/>
  <c r="N5" i="45"/>
  <c r="O5" i="45" s="1"/>
  <c r="I31" i="43"/>
  <c r="N31" i="43" s="1"/>
  <c r="O31" i="43" s="1"/>
  <c r="N5" i="34"/>
  <c r="O5" i="34" s="1"/>
  <c r="N5" i="44"/>
  <c r="O5" i="44" s="1"/>
</calcChain>
</file>

<file path=xl/sharedStrings.xml><?xml version="1.0" encoding="utf-8"?>
<sst xmlns="http://schemas.openxmlformats.org/spreadsheetml/2006/main" count="730" uniqueCount="98">
  <si>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</si>
  <si>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</si>
  <si>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</si>
  <si>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</si>
  <si>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</si>
  <si>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</si>
  <si>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</si>
  <si>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</si>
  <si>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</si>
  <si>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</si>
  <si>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</si>
  <si>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</si>
  <si>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</si>
  <si>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</si>
  <si>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</si>
  <si>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</si>
  <si>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</si>
  <si>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</si>
  <si>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</si>
  <si>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</si>
  <si>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</si>
  <si>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</si>
  <si>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</si>
  <si>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</si>
  <si>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</si>
  <si>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</si>
  <si>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</si>
  <si>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</si>
  <si>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</si>
  <si>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</si>
  <si>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</si>
  <si>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</si>
  <si>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Flood Control / Stormwater Management</t>
  </si>
  <si>
    <t>Other Physical Environment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</si>
  <si>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</si>
  <si>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</si>
  <si>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</si>
  <si>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</si>
  <si>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</si>
  <si>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</si>
  <si>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Islamorada Expenditures Reported by Account Code and Fund Type</t>
  </si>
  <si>
    <t>Local Fiscal Year Ended September 30, 2010</t>
  </si>
  <si>
    <t>Libraries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</si>
  <si>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</si>
  <si>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</si>
  <si>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</si>
  <si>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</si>
  <si>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- Other Non-Operating Disbursements</t>
  </si>
  <si>
    <t>2011 Municipal Population:</t>
  </si>
  <si>
    <t>Local Fiscal Year Ended September 30, 2012</t>
  </si>
  <si>
    <t>Emergency and Disaster Relief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</si>
  <si>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</si>
  <si>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</si>
  <si>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</si>
  <si>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</si>
  <si>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Garbage / Solid Waste Control Services</t>
  </si>
  <si>
    <t>Transportation</t>
  </si>
  <si>
    <t>Road and Street Facilities</t>
  </si>
  <si>
    <t>Economic Environment</t>
  </si>
  <si>
    <t>Housing and Urban Development</t>
  </si>
  <si>
    <t>Payment to Refunded Bond Escrow Agent</t>
  </si>
  <si>
    <t>Proprietary - Non-Operating Interest Expense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</si>
  <si>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</si>
  <si>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</si>
  <si>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</si>
  <si>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</si>
  <si>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</si>
  <si>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</si>
  <si>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</si>
  <si>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</si>
  <si>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</si>
  <si>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</si>
  <si>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</si>
  <si>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</si>
  <si>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</si>
  <si>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</si>
  <si>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</si>
  <si>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</si>
  <si>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</si>
  <si>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</si>
  <si>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</si>
  <si>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</si>
  <si>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</si>
  <si>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</si>
  <si>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</si>
  <si>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</si>
  <si>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Economic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</si>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</sst>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5542963</v>
      </c>
      <c r="E5" s="24">
        <f>SUM(E6:E12)</f>
        <v>0</v>
      </c>
      <c r="F5" s="24">
        <f>SUM(F6:F12)</f>
        <v>839230</v>
      </c>
      <c r="G5" s="24">
        <f>SUM(G6:G12)</f>
        <v>2860278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9242471</v>
      </c>
      <c r="P5" s="30">
        <f>(O5/P$34)</f>
        <v>1270.9668591859186</v>
      </c>
      <c r="Q5" s="6"/>
    </row>
    <row r="6" spans="1:134">
      <c r="A6" s="12"/>
      <c r="B6" s="42">
        <v>511</v>
      </c>
      <c r="C6" s="19" t="s">
        <v>19</v>
      </c>
      <c r="D6" s="43">
        <v>573457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573457</v>
      </c>
      <c r="P6" s="44">
        <f>(O6/P$34)</f>
        <v>78.858223322332236</v>
      </c>
      <c r="Q6" s="9"/>
    </row>
    <row r="7" spans="1:134">
      <c r="A7" s="12"/>
      <c r="B7" s="42">
        <v>512</v>
      </c>
      <c r="C7" s="19" t="s">
        <v>20</v>
      </c>
      <c r="D7" s="43">
        <v>1639488</v>
      </c>
      <c r="E7" s="43">
        <v>0</v>
      </c>
      <c r="F7" s="43">
        <v>0</v>
      </c>
      <c r="G7" s="43">
        <v>12488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1651976</v>
      </c>
      <c r="P7" s="44">
        <f>(O7/P$34)</f>
        <v>227.16941694169418</v>
      </c>
      <c r="Q7" s="9"/>
    </row>
    <row r="8" spans="1:134">
      <c r="A8" s="12"/>
      <c r="B8" s="42">
        <v>513</v>
      </c>
      <c r="C8" s="19" t="s">
        <v>21</v>
      </c>
      <c r="D8" s="43">
        <v>1633477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1633477</v>
      </c>
      <c r="P8" s="44">
        <f>(O8/P$34)</f>
        <v>224.6255500550055</v>
      </c>
      <c r="Q8" s="9"/>
    </row>
    <row r="9" spans="1:134">
      <c r="A9" s="12"/>
      <c r="B9" s="42">
        <v>514</v>
      </c>
      <c r="C9" s="19" t="s">
        <v>22</v>
      </c>
      <c r="D9" s="43">
        <v>629002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629002</v>
      </c>
      <c r="P9" s="44">
        <f>(O9/P$34)</f>
        <v>86.496424642464248</v>
      </c>
      <c r="Q9" s="9"/>
    </row>
    <row r="10" spans="1:134">
      <c r="A10" s="12"/>
      <c r="B10" s="42">
        <v>515</v>
      </c>
      <c r="C10" s="19" t="s">
        <v>23</v>
      </c>
      <c r="D10" s="43">
        <v>1067539</v>
      </c>
      <c r="E10" s="43">
        <v>0</v>
      </c>
      <c r="F10" s="43">
        <v>0</v>
      </c>
      <c r="G10" s="43">
        <v>2814480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3882019</v>
      </c>
      <c r="P10" s="44">
        <f>(O10/P$34)</f>
        <v>533.83099559955997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839230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839230</v>
      </c>
      <c r="P11" s="44">
        <f>(O11/P$34)</f>
        <v>115.40566556655665</v>
      </c>
      <c r="Q11" s="9"/>
    </row>
    <row r="12" spans="1:134">
      <c r="A12" s="12"/>
      <c r="B12" s="42">
        <v>519</v>
      </c>
      <c r="C12" s="19" t="s">
        <v>25</v>
      </c>
      <c r="D12" s="43">
        <v>0</v>
      </c>
      <c r="E12" s="43">
        <v>0</v>
      </c>
      <c r="F12" s="43">
        <v>0</v>
      </c>
      <c r="G12" s="43">
        <v>33310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33310</v>
      </c>
      <c r="P12" s="44">
        <f>(O12/P$34)</f>
        <v>4.5805830583058302</v>
      </c>
      <c r="Q12" s="9"/>
    </row>
    <row r="13" spans="1:134" ht="15.75">
      <c r="A13" s="26" t="s">
        <v>26</v>
      </c>
      <c r="B13" s="27"/>
      <c r="C13" s="28"/>
      <c r="D13" s="29">
        <f>SUM(D14:D16)</f>
        <v>8375067</v>
      </c>
      <c r="E13" s="29">
        <f>SUM(E14:E16)</f>
        <v>1575470</v>
      </c>
      <c r="F13" s="29">
        <f>SUM(F14:F16)</f>
        <v>0</v>
      </c>
      <c r="G13" s="29">
        <f>SUM(G14:G16)</f>
        <v>408506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10359043</v>
      </c>
      <c r="P13" s="41">
        <f>(O13/P$34)</f>
        <v>1424.5108635863587</v>
      </c>
      <c r="Q13" s="10"/>
    </row>
    <row r="14" spans="1:134">
      <c r="A14" s="12"/>
      <c r="B14" s="42">
        <v>521</v>
      </c>
      <c r="C14" s="19" t="s">
        <v>27</v>
      </c>
      <c r="D14" s="43">
        <v>2512051</v>
      </c>
      <c r="E14" s="43">
        <v>0</v>
      </c>
      <c r="F14" s="43">
        <v>0</v>
      </c>
      <c r="G14" s="43">
        <v>104147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2616198</v>
      </c>
      <c r="P14" s="44">
        <f>(O14/P$34)</f>
        <v>359.763201320132</v>
      </c>
      <c r="Q14" s="9"/>
    </row>
    <row r="15" spans="1:134">
      <c r="A15" s="12"/>
      <c r="B15" s="42">
        <v>522</v>
      </c>
      <c r="C15" s="19" t="s">
        <v>28</v>
      </c>
      <c r="D15" s="43">
        <v>5863016</v>
      </c>
      <c r="E15" s="43">
        <v>0</v>
      </c>
      <c r="F15" s="43">
        <v>0</v>
      </c>
      <c r="G15" s="43">
        <v>304359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6167375</v>
      </c>
      <c r="P15" s="44">
        <f>(O15/P$34)</f>
        <v>848.09887238723877</v>
      </c>
      <c r="Q15" s="9"/>
    </row>
    <row r="16" spans="1:134">
      <c r="A16" s="12"/>
      <c r="B16" s="42">
        <v>524</v>
      </c>
      <c r="C16" s="19" t="s">
        <v>29</v>
      </c>
      <c r="D16" s="43">
        <v>0</v>
      </c>
      <c r="E16" s="43">
        <v>1575470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1575470</v>
      </c>
      <c r="P16" s="44">
        <f>(O16/P$34)</f>
        <v>216.64878987898791</v>
      </c>
      <c r="Q16" s="9"/>
    </row>
    <row r="17" spans="1:120" ht="15.75">
      <c r="A17" s="26" t="s">
        <v>30</v>
      </c>
      <c r="B17" s="27"/>
      <c r="C17" s="28"/>
      <c r="D17" s="29">
        <f>SUM(D18:D21)</f>
        <v>0</v>
      </c>
      <c r="E17" s="29">
        <f>SUM(E18:E21)</f>
        <v>1995987</v>
      </c>
      <c r="F17" s="29">
        <f>SUM(F18:F21)</f>
        <v>0</v>
      </c>
      <c r="G17" s="29">
        <f>SUM(G18:G21)</f>
        <v>112097</v>
      </c>
      <c r="H17" s="29">
        <f>SUM(H18:H21)</f>
        <v>0</v>
      </c>
      <c r="I17" s="29">
        <f>SUM(I18:I21)</f>
        <v>9477660</v>
      </c>
      <c r="J17" s="29">
        <f>SUM(J18:J21)</f>
        <v>0</v>
      </c>
      <c r="K17" s="29">
        <f>SUM(K18:K21)</f>
        <v>0</v>
      </c>
      <c r="L17" s="29">
        <f>SUM(L18:L21)</f>
        <v>0</v>
      </c>
      <c r="M17" s="29">
        <f>SUM(M18:M21)</f>
        <v>0</v>
      </c>
      <c r="N17" s="29">
        <f>SUM(N18:N21)</f>
        <v>0</v>
      </c>
      <c r="O17" s="40">
        <f>SUM(D17:N17)</f>
        <v>11585744</v>
      </c>
      <c r="P17" s="41">
        <f>(O17/P$34)</f>
        <v>1593.1991199119911</v>
      </c>
      <c r="Q17" s="10"/>
    </row>
    <row r="18" spans="1:120">
      <c r="A18" s="12"/>
      <c r="B18" s="42">
        <v>534</v>
      </c>
      <c r="C18" s="19" t="s">
        <v>55</v>
      </c>
      <c r="D18" s="43">
        <v>0</v>
      </c>
      <c r="E18" s="43">
        <v>1995987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8" si="2">SUM(D18:N18)</f>
        <v>1995987</v>
      </c>
      <c r="P18" s="44">
        <f>(O18/P$34)</f>
        <v>274.47566006600658</v>
      </c>
      <c r="Q18" s="9"/>
    </row>
    <row r="19" spans="1:120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9335137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9335137</v>
      </c>
      <c r="P19" s="44">
        <f>(O19/P$34)</f>
        <v>1283.7097084708471</v>
      </c>
      <c r="Q19" s="9"/>
    </row>
    <row r="20" spans="1:120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142523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142523</v>
      </c>
      <c r="P20" s="44">
        <f>(O20/P$34)</f>
        <v>19.598872387238725</v>
      </c>
      <c r="Q20" s="9"/>
    </row>
    <row r="21" spans="1:120">
      <c r="A21" s="12"/>
      <c r="B21" s="42">
        <v>539</v>
      </c>
      <c r="C21" s="19" t="s">
        <v>33</v>
      </c>
      <c r="D21" s="43">
        <v>0</v>
      </c>
      <c r="E21" s="43">
        <v>0</v>
      </c>
      <c r="F21" s="43">
        <v>0</v>
      </c>
      <c r="G21" s="43">
        <v>112097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112097</v>
      </c>
      <c r="P21" s="44">
        <f>(O21/P$34)</f>
        <v>15.41487898789879</v>
      </c>
      <c r="Q21" s="9"/>
    </row>
    <row r="22" spans="1:120" ht="15.75">
      <c r="A22" s="26" t="s">
        <v>56</v>
      </c>
      <c r="B22" s="27"/>
      <c r="C22" s="28"/>
      <c r="D22" s="29">
        <f>SUM(D23:D23)</f>
        <v>1608455</v>
      </c>
      <c r="E22" s="29">
        <f>SUM(E23:E23)</f>
        <v>0</v>
      </c>
      <c r="F22" s="29">
        <f>SUM(F23:F23)</f>
        <v>0</v>
      </c>
      <c r="G22" s="29">
        <f>SUM(G23:G23)</f>
        <v>253213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1861668</v>
      </c>
      <c r="P22" s="41">
        <f>(O22/P$34)</f>
        <v>256.00495049504951</v>
      </c>
      <c r="Q22" s="10"/>
    </row>
    <row r="23" spans="1:120">
      <c r="A23" s="12"/>
      <c r="B23" s="42">
        <v>541</v>
      </c>
      <c r="C23" s="19" t="s">
        <v>57</v>
      </c>
      <c r="D23" s="43">
        <v>1608455</v>
      </c>
      <c r="E23" s="43">
        <v>0</v>
      </c>
      <c r="F23" s="43">
        <v>0</v>
      </c>
      <c r="G23" s="43">
        <v>253213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1861668</v>
      </c>
      <c r="P23" s="44">
        <f>(O23/P$34)</f>
        <v>256.00495049504951</v>
      </c>
      <c r="Q23" s="9"/>
    </row>
    <row r="24" spans="1:120" ht="15.75">
      <c r="A24" s="26" t="s">
        <v>58</v>
      </c>
      <c r="B24" s="27"/>
      <c r="C24" s="28"/>
      <c r="D24" s="29">
        <f>SUM(D25:D25)</f>
        <v>0</v>
      </c>
      <c r="E24" s="29">
        <f>SUM(E25:E25)</f>
        <v>26000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26000</v>
      </c>
      <c r="P24" s="41">
        <f>(O24/P$34)</f>
        <v>3.5753575357535752</v>
      </c>
      <c r="Q24" s="10"/>
    </row>
    <row r="25" spans="1:120">
      <c r="A25" s="45"/>
      <c r="B25" s="46">
        <v>559</v>
      </c>
      <c r="C25" s="47" t="s">
        <v>86</v>
      </c>
      <c r="D25" s="43">
        <v>0</v>
      </c>
      <c r="E25" s="43">
        <v>26000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26000</v>
      </c>
      <c r="P25" s="44">
        <f>(O25/P$34)</f>
        <v>3.5753575357535752</v>
      </c>
      <c r="Q25" s="9"/>
    </row>
    <row r="26" spans="1:120" ht="15.75">
      <c r="A26" s="26" t="s">
        <v>34</v>
      </c>
      <c r="B26" s="27"/>
      <c r="C26" s="28"/>
      <c r="D26" s="29">
        <f>SUM(D27:D28)</f>
        <v>2105653</v>
      </c>
      <c r="E26" s="29">
        <f>SUM(E27:E28)</f>
        <v>0</v>
      </c>
      <c r="F26" s="29">
        <f>SUM(F27:F28)</f>
        <v>0</v>
      </c>
      <c r="G26" s="29">
        <f>SUM(G27:G28)</f>
        <v>507819</v>
      </c>
      <c r="H26" s="29">
        <f>SUM(H27:H28)</f>
        <v>0</v>
      </c>
      <c r="I26" s="29">
        <f>SUM(I27:I28)</f>
        <v>1533078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4146550</v>
      </c>
      <c r="P26" s="41">
        <f>(O26/P$34)</f>
        <v>570.20764576457645</v>
      </c>
      <c r="Q26" s="9"/>
    </row>
    <row r="27" spans="1:120">
      <c r="A27" s="12"/>
      <c r="B27" s="42">
        <v>572</v>
      </c>
      <c r="C27" s="19" t="s">
        <v>35</v>
      </c>
      <c r="D27" s="43">
        <v>2105653</v>
      </c>
      <c r="E27" s="43">
        <v>0</v>
      </c>
      <c r="F27" s="43">
        <v>0</v>
      </c>
      <c r="G27" s="43">
        <v>507819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2613472</v>
      </c>
      <c r="P27" s="44">
        <f>(O27/P$34)</f>
        <v>359.38833883388338</v>
      </c>
      <c r="Q27" s="9"/>
    </row>
    <row r="28" spans="1:120">
      <c r="A28" s="12"/>
      <c r="B28" s="42">
        <v>575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1533078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1533078</v>
      </c>
      <c r="P28" s="44">
        <f>(O28/P$34)</f>
        <v>210.81930693069307</v>
      </c>
      <c r="Q28" s="9"/>
    </row>
    <row r="29" spans="1:120" ht="15.75">
      <c r="A29" s="26" t="s">
        <v>38</v>
      </c>
      <c r="B29" s="27"/>
      <c r="C29" s="28"/>
      <c r="D29" s="29">
        <f>SUM(D30:D31)</f>
        <v>304264</v>
      </c>
      <c r="E29" s="29">
        <f>SUM(E30:E31)</f>
        <v>3782859</v>
      </c>
      <c r="F29" s="29">
        <f>SUM(F30:F31)</f>
        <v>0</v>
      </c>
      <c r="G29" s="29">
        <f>SUM(G30:G31)</f>
        <v>91524</v>
      </c>
      <c r="H29" s="29">
        <f>SUM(H30:H31)</f>
        <v>0</v>
      </c>
      <c r="I29" s="29">
        <f>SUM(I30:I31)</f>
        <v>1629254</v>
      </c>
      <c r="J29" s="29">
        <f>SUM(J30:J31)</f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  <c r="O29" s="29">
        <f>SUM(D29:N29)</f>
        <v>5807901</v>
      </c>
      <c r="P29" s="41">
        <f>(O29/P$34)</f>
        <v>798.66625412541259</v>
      </c>
      <c r="Q29" s="9"/>
    </row>
    <row r="30" spans="1:120">
      <c r="A30" s="12"/>
      <c r="B30" s="42">
        <v>581</v>
      </c>
      <c r="C30" s="19" t="s">
        <v>95</v>
      </c>
      <c r="D30" s="43">
        <v>304264</v>
      </c>
      <c r="E30" s="43">
        <v>3782859</v>
      </c>
      <c r="F30" s="43">
        <v>0</v>
      </c>
      <c r="G30" s="43">
        <v>91524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4178647</v>
      </c>
      <c r="P30" s="44">
        <f>(O30/P$34)</f>
        <v>574.62142464246426</v>
      </c>
      <c r="Q30" s="9"/>
    </row>
    <row r="31" spans="1:120" ht="15.75" thickBot="1">
      <c r="A31" s="12"/>
      <c r="B31" s="42">
        <v>591</v>
      </c>
      <c r="C31" s="19" t="s">
        <v>61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1629254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ref="O31" si="3">SUM(D31:N31)</f>
        <v>1629254</v>
      </c>
      <c r="P31" s="44">
        <f>(O31/P$34)</f>
        <v>224.0448294829483</v>
      </c>
      <c r="Q31" s="9"/>
    </row>
    <row r="32" spans="1:120" ht="16.5" thickBot="1">
      <c r="A32" s="13" t="s">
        <v>10</v>
      </c>
      <c r="B32" s="21"/>
      <c r="C32" s="20"/>
      <c r="D32" s="14">
        <f>SUM(D5,D13,D17,D22,D24,D26,D29)</f>
        <v>17936402</v>
      </c>
      <c r="E32" s="14">
        <f t="shared" ref="E32:N32" si="4">SUM(E5,E13,E17,E22,E24,E26,E29)</f>
        <v>7380316</v>
      </c>
      <c r="F32" s="14">
        <f t="shared" si="4"/>
        <v>839230</v>
      </c>
      <c r="G32" s="14">
        <f t="shared" si="4"/>
        <v>4233437</v>
      </c>
      <c r="H32" s="14">
        <f t="shared" si="4"/>
        <v>0</v>
      </c>
      <c r="I32" s="14">
        <f t="shared" si="4"/>
        <v>12639992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4">
        <f>SUM(D32:N32)</f>
        <v>43029377</v>
      </c>
      <c r="P32" s="35">
        <f>(O32/P$34)</f>
        <v>5917.1310506050604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97</v>
      </c>
      <c r="N34" s="93"/>
      <c r="O34" s="93"/>
      <c r="P34" s="39">
        <v>7272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3026290</v>
      </c>
      <c r="E5" s="24">
        <f t="shared" si="0"/>
        <v>0</v>
      </c>
      <c r="F5" s="24">
        <f t="shared" si="0"/>
        <v>901059</v>
      </c>
      <c r="G5" s="24">
        <f t="shared" si="0"/>
        <v>33788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3961137</v>
      </c>
      <c r="O5" s="30">
        <f t="shared" ref="O5:O32" si="2">(N5/O$34)</f>
        <v>639.61521072178266</v>
      </c>
      <c r="P5" s="6"/>
    </row>
    <row r="6" spans="1:133">
      <c r="A6" s="12"/>
      <c r="B6" s="42">
        <v>511</v>
      </c>
      <c r="C6" s="19" t="s">
        <v>19</v>
      </c>
      <c r="D6" s="43">
        <v>227832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227832</v>
      </c>
      <c r="O6" s="44">
        <f t="shared" si="2"/>
        <v>36.788632326820604</v>
      </c>
      <c r="P6" s="9"/>
    </row>
    <row r="7" spans="1:133">
      <c r="A7" s="12"/>
      <c r="B7" s="42">
        <v>512</v>
      </c>
      <c r="C7" s="19" t="s">
        <v>20</v>
      </c>
      <c r="D7" s="43">
        <v>512050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512050</v>
      </c>
      <c r="O7" s="44">
        <f t="shared" si="2"/>
        <v>82.682060390763766</v>
      </c>
      <c r="P7" s="9"/>
    </row>
    <row r="8" spans="1:133">
      <c r="A8" s="12"/>
      <c r="B8" s="42">
        <v>514</v>
      </c>
      <c r="C8" s="19" t="s">
        <v>22</v>
      </c>
      <c r="D8" s="43">
        <v>689042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689042</v>
      </c>
      <c r="O8" s="44">
        <f t="shared" si="2"/>
        <v>111.26142418860003</v>
      </c>
      <c r="P8" s="9"/>
    </row>
    <row r="9" spans="1:133">
      <c r="A9" s="12"/>
      <c r="B9" s="42">
        <v>515</v>
      </c>
      <c r="C9" s="19" t="s">
        <v>23</v>
      </c>
      <c r="D9" s="43">
        <v>453408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453408</v>
      </c>
      <c r="O9" s="44">
        <f t="shared" si="2"/>
        <v>73.212982399483295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901059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901059</v>
      </c>
      <c r="O10" s="44">
        <f t="shared" si="2"/>
        <v>145.49636686581624</v>
      </c>
      <c r="P10" s="9"/>
    </row>
    <row r="11" spans="1:133">
      <c r="A11" s="12"/>
      <c r="B11" s="42">
        <v>519</v>
      </c>
      <c r="C11" s="19" t="s">
        <v>25</v>
      </c>
      <c r="D11" s="43">
        <v>1143958</v>
      </c>
      <c r="E11" s="43">
        <v>0</v>
      </c>
      <c r="F11" s="43">
        <v>0</v>
      </c>
      <c r="G11" s="43">
        <v>33788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1177746</v>
      </c>
      <c r="O11" s="44">
        <f t="shared" si="2"/>
        <v>190.17374455029872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5061129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5061129</v>
      </c>
      <c r="O12" s="41">
        <f t="shared" si="2"/>
        <v>817.23381236880346</v>
      </c>
      <c r="P12" s="10"/>
    </row>
    <row r="13" spans="1:133">
      <c r="A13" s="12"/>
      <c r="B13" s="42">
        <v>521</v>
      </c>
      <c r="C13" s="19" t="s">
        <v>27</v>
      </c>
      <c r="D13" s="43">
        <v>1774683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1774683</v>
      </c>
      <c r="O13" s="44">
        <f t="shared" si="2"/>
        <v>286.5627321169062</v>
      </c>
      <c r="P13" s="9"/>
    </row>
    <row r="14" spans="1:133">
      <c r="A14" s="12"/>
      <c r="B14" s="42">
        <v>522</v>
      </c>
      <c r="C14" s="19" t="s">
        <v>28</v>
      </c>
      <c r="D14" s="43">
        <v>2753573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2753573</v>
      </c>
      <c r="O14" s="44">
        <f t="shared" si="2"/>
        <v>444.62667527854029</v>
      </c>
      <c r="P14" s="9"/>
    </row>
    <row r="15" spans="1:133">
      <c r="A15" s="12"/>
      <c r="B15" s="42">
        <v>524</v>
      </c>
      <c r="C15" s="19" t="s">
        <v>29</v>
      </c>
      <c r="D15" s="43">
        <v>532873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532873</v>
      </c>
      <c r="O15" s="44">
        <f t="shared" si="2"/>
        <v>86.044404973357018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383184</v>
      </c>
      <c r="E16" s="29">
        <f t="shared" si="4"/>
        <v>1497133</v>
      </c>
      <c r="F16" s="29">
        <f t="shared" si="4"/>
        <v>0</v>
      </c>
      <c r="G16" s="29">
        <f t="shared" si="4"/>
        <v>79141</v>
      </c>
      <c r="H16" s="29">
        <f t="shared" si="4"/>
        <v>0</v>
      </c>
      <c r="I16" s="29">
        <f t="shared" si="4"/>
        <v>1880408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3839866</v>
      </c>
      <c r="O16" s="41">
        <f t="shared" si="2"/>
        <v>620.03326336186012</v>
      </c>
      <c r="P16" s="10"/>
    </row>
    <row r="17" spans="1:119">
      <c r="A17" s="12"/>
      <c r="B17" s="42">
        <v>534</v>
      </c>
      <c r="C17" s="19" t="s">
        <v>55</v>
      </c>
      <c r="D17" s="43">
        <v>0</v>
      </c>
      <c r="E17" s="43">
        <v>1497133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1497133</v>
      </c>
      <c r="O17" s="44">
        <f t="shared" si="2"/>
        <v>241.74600355239787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1828157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1828157</v>
      </c>
      <c r="O18" s="44">
        <f t="shared" si="2"/>
        <v>295.19731955433554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79141</v>
      </c>
      <c r="H19" s="43">
        <v>0</v>
      </c>
      <c r="I19" s="43">
        <v>52251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131392</v>
      </c>
      <c r="O19" s="44">
        <f t="shared" si="2"/>
        <v>21.216211852091071</v>
      </c>
      <c r="P19" s="9"/>
    </row>
    <row r="20" spans="1:119">
      <c r="A20" s="12"/>
      <c r="B20" s="42">
        <v>539</v>
      </c>
      <c r="C20" s="19" t="s">
        <v>33</v>
      </c>
      <c r="D20" s="43">
        <v>383184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383184</v>
      </c>
      <c r="O20" s="44">
        <f t="shared" si="2"/>
        <v>61.873728403035685</v>
      </c>
      <c r="P20" s="9"/>
    </row>
    <row r="21" spans="1:119" ht="15.75">
      <c r="A21" s="26" t="s">
        <v>56</v>
      </c>
      <c r="B21" s="27"/>
      <c r="C21" s="28"/>
      <c r="D21" s="29">
        <f t="shared" ref="D21:M21" si="5">SUM(D22:D22)</f>
        <v>0</v>
      </c>
      <c r="E21" s="29">
        <f t="shared" si="5"/>
        <v>425138</v>
      </c>
      <c r="F21" s="29">
        <f t="shared" si="5"/>
        <v>0</v>
      </c>
      <c r="G21" s="29">
        <f t="shared" si="5"/>
        <v>15985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441123</v>
      </c>
      <c r="O21" s="41">
        <f t="shared" si="2"/>
        <v>71.229291135152593</v>
      </c>
      <c r="P21" s="10"/>
    </row>
    <row r="22" spans="1:119">
      <c r="A22" s="12"/>
      <c r="B22" s="42">
        <v>541</v>
      </c>
      <c r="C22" s="19" t="s">
        <v>57</v>
      </c>
      <c r="D22" s="43">
        <v>0</v>
      </c>
      <c r="E22" s="43">
        <v>425138</v>
      </c>
      <c r="F22" s="43">
        <v>0</v>
      </c>
      <c r="G22" s="43">
        <v>15985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441123</v>
      </c>
      <c r="O22" s="44">
        <f t="shared" si="2"/>
        <v>71.229291135152593</v>
      </c>
      <c r="P22" s="9"/>
    </row>
    <row r="23" spans="1:119" ht="15.75">
      <c r="A23" s="26" t="s">
        <v>58</v>
      </c>
      <c r="B23" s="27"/>
      <c r="C23" s="28"/>
      <c r="D23" s="29">
        <f t="shared" ref="D23:M23" si="6">SUM(D24:D24)</f>
        <v>0</v>
      </c>
      <c r="E23" s="29">
        <f t="shared" si="6"/>
        <v>16314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16314</v>
      </c>
      <c r="O23" s="41">
        <f t="shared" si="2"/>
        <v>2.6342644921685774</v>
      </c>
      <c r="P23" s="10"/>
    </row>
    <row r="24" spans="1:119">
      <c r="A24" s="45"/>
      <c r="B24" s="46">
        <v>554</v>
      </c>
      <c r="C24" s="47" t="s">
        <v>59</v>
      </c>
      <c r="D24" s="43">
        <v>0</v>
      </c>
      <c r="E24" s="43">
        <v>16314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16314</v>
      </c>
      <c r="O24" s="44">
        <f t="shared" si="2"/>
        <v>2.6342644921685774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SUM(D26:D27)</f>
        <v>1245994</v>
      </c>
      <c r="E25" s="29">
        <f t="shared" si="7"/>
        <v>0</v>
      </c>
      <c r="F25" s="29">
        <f t="shared" si="7"/>
        <v>0</v>
      </c>
      <c r="G25" s="29">
        <f t="shared" si="7"/>
        <v>37680</v>
      </c>
      <c r="H25" s="29">
        <f t="shared" si="7"/>
        <v>0</v>
      </c>
      <c r="I25" s="29">
        <f t="shared" si="7"/>
        <v>1019067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2302741</v>
      </c>
      <c r="O25" s="41">
        <f t="shared" si="2"/>
        <v>371.82964637493944</v>
      </c>
      <c r="P25" s="9"/>
    </row>
    <row r="26" spans="1:119">
      <c r="A26" s="12"/>
      <c r="B26" s="42">
        <v>572</v>
      </c>
      <c r="C26" s="19" t="s">
        <v>35</v>
      </c>
      <c r="D26" s="43">
        <v>1245994</v>
      </c>
      <c r="E26" s="43">
        <v>0</v>
      </c>
      <c r="F26" s="43">
        <v>0</v>
      </c>
      <c r="G26" s="43">
        <v>37680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1283674</v>
      </c>
      <c r="O26" s="44">
        <f t="shared" si="2"/>
        <v>207.2782173421605</v>
      </c>
      <c r="P26" s="9"/>
    </row>
    <row r="27" spans="1:119">
      <c r="A27" s="12"/>
      <c r="B27" s="42">
        <v>575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1019067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1019067</v>
      </c>
      <c r="O27" s="44">
        <f t="shared" si="2"/>
        <v>164.55142903277894</v>
      </c>
      <c r="P27" s="9"/>
    </row>
    <row r="28" spans="1:119" ht="15.75">
      <c r="A28" s="26" t="s">
        <v>38</v>
      </c>
      <c r="B28" s="27"/>
      <c r="C28" s="28"/>
      <c r="D28" s="29">
        <f t="shared" ref="D28:M28" si="8">SUM(D29:D31)</f>
        <v>0</v>
      </c>
      <c r="E28" s="29">
        <f t="shared" si="8"/>
        <v>768142</v>
      </c>
      <c r="F28" s="29">
        <f t="shared" si="8"/>
        <v>2332600</v>
      </c>
      <c r="G28" s="29">
        <f t="shared" si="8"/>
        <v>1177676</v>
      </c>
      <c r="H28" s="29">
        <f t="shared" si="8"/>
        <v>0</v>
      </c>
      <c r="I28" s="29">
        <f t="shared" si="8"/>
        <v>400857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4679275</v>
      </c>
      <c r="O28" s="41">
        <f t="shared" si="2"/>
        <v>755.57484256418536</v>
      </c>
      <c r="P28" s="9"/>
    </row>
    <row r="29" spans="1:119">
      <c r="A29" s="12"/>
      <c r="B29" s="42">
        <v>581</v>
      </c>
      <c r="C29" s="19" t="s">
        <v>37</v>
      </c>
      <c r="D29" s="43">
        <v>0</v>
      </c>
      <c r="E29" s="43">
        <v>768142</v>
      </c>
      <c r="F29" s="43">
        <v>0</v>
      </c>
      <c r="G29" s="43">
        <v>1177676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1945818</v>
      </c>
      <c r="O29" s="44">
        <f t="shared" si="2"/>
        <v>314.19635071855322</v>
      </c>
      <c r="P29" s="9"/>
    </row>
    <row r="30" spans="1:119">
      <c r="A30" s="12"/>
      <c r="B30" s="42">
        <v>585</v>
      </c>
      <c r="C30" s="19" t="s">
        <v>60</v>
      </c>
      <c r="D30" s="43">
        <v>0</v>
      </c>
      <c r="E30" s="43">
        <v>0</v>
      </c>
      <c r="F30" s="43">
        <v>2332600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2332600</v>
      </c>
      <c r="O30" s="44">
        <f t="shared" si="2"/>
        <v>376.65105764572905</v>
      </c>
      <c r="P30" s="9"/>
    </row>
    <row r="31" spans="1:119" ht="15.75" thickBot="1">
      <c r="A31" s="12"/>
      <c r="B31" s="42">
        <v>591</v>
      </c>
      <c r="C31" s="19" t="s">
        <v>61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400857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400857</v>
      </c>
      <c r="O31" s="44">
        <f t="shared" si="2"/>
        <v>64.727434199903115</v>
      </c>
      <c r="P31" s="9"/>
    </row>
    <row r="32" spans="1:119" ht="16.5" thickBot="1">
      <c r="A32" s="13" t="s">
        <v>10</v>
      </c>
      <c r="B32" s="21"/>
      <c r="C32" s="20"/>
      <c r="D32" s="14">
        <f>SUM(D5,D12,D16,D21,D23,D25,D28)</f>
        <v>9716597</v>
      </c>
      <c r="E32" s="14">
        <f t="shared" ref="E32:M32" si="9">SUM(E5,E12,E16,E21,E23,E25,E28)</f>
        <v>2706727</v>
      </c>
      <c r="F32" s="14">
        <f t="shared" si="9"/>
        <v>3233659</v>
      </c>
      <c r="G32" s="14">
        <f t="shared" si="9"/>
        <v>1344270</v>
      </c>
      <c r="H32" s="14">
        <f t="shared" si="9"/>
        <v>0</v>
      </c>
      <c r="I32" s="14">
        <f t="shared" si="9"/>
        <v>3300332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20301585</v>
      </c>
      <c r="O32" s="35">
        <f t="shared" si="2"/>
        <v>3278.1503310188923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62</v>
      </c>
      <c r="M34" s="93"/>
      <c r="N34" s="93"/>
      <c r="O34" s="39">
        <v>6193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2940803</v>
      </c>
      <c r="E5" s="24">
        <f t="shared" si="0"/>
        <v>0</v>
      </c>
      <c r="F5" s="24">
        <f t="shared" si="0"/>
        <v>869156</v>
      </c>
      <c r="G5" s="24">
        <f t="shared" si="0"/>
        <v>78396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3888355</v>
      </c>
      <c r="O5" s="30">
        <f t="shared" ref="O5:O28" si="1">(N5/O$30)</f>
        <v>630.71451743714522</v>
      </c>
      <c r="P5" s="6"/>
    </row>
    <row r="6" spans="1:133">
      <c r="A6" s="12"/>
      <c r="B6" s="42">
        <v>511</v>
      </c>
      <c r="C6" s="19" t="s">
        <v>19</v>
      </c>
      <c r="D6" s="43">
        <v>284273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284273</v>
      </c>
      <c r="O6" s="44">
        <f t="shared" si="1"/>
        <v>46.110786699107869</v>
      </c>
      <c r="P6" s="9"/>
    </row>
    <row r="7" spans="1:133">
      <c r="A7" s="12"/>
      <c r="B7" s="42">
        <v>512</v>
      </c>
      <c r="C7" s="19" t="s">
        <v>20</v>
      </c>
      <c r="D7" s="43">
        <v>448641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448641</v>
      </c>
      <c r="O7" s="44">
        <f t="shared" si="1"/>
        <v>72.77226277372263</v>
      </c>
      <c r="P7" s="9"/>
    </row>
    <row r="8" spans="1:133">
      <c r="A8" s="12"/>
      <c r="B8" s="42">
        <v>513</v>
      </c>
      <c r="C8" s="19" t="s">
        <v>21</v>
      </c>
      <c r="D8" s="43">
        <v>1309002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1309002</v>
      </c>
      <c r="O8" s="44">
        <f t="shared" si="1"/>
        <v>212.32798053527981</v>
      </c>
      <c r="P8" s="9"/>
    </row>
    <row r="9" spans="1:133">
      <c r="A9" s="12"/>
      <c r="B9" s="42">
        <v>514</v>
      </c>
      <c r="C9" s="19" t="s">
        <v>22</v>
      </c>
      <c r="D9" s="43">
        <v>541818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541818</v>
      </c>
      <c r="O9" s="44">
        <f t="shared" si="1"/>
        <v>87.886131386861308</v>
      </c>
      <c r="P9" s="9"/>
    </row>
    <row r="10" spans="1:133">
      <c r="A10" s="12"/>
      <c r="B10" s="42">
        <v>515</v>
      </c>
      <c r="C10" s="19" t="s">
        <v>23</v>
      </c>
      <c r="D10" s="43">
        <v>357069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357069</v>
      </c>
      <c r="O10" s="44">
        <f t="shared" si="1"/>
        <v>57.918734793187348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869156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869156</v>
      </c>
      <c r="O11" s="44">
        <f t="shared" si="1"/>
        <v>140.9823195458232</v>
      </c>
      <c r="P11" s="9"/>
    </row>
    <row r="12" spans="1:133">
      <c r="A12" s="12"/>
      <c r="B12" s="42">
        <v>519</v>
      </c>
      <c r="C12" s="19" t="s">
        <v>25</v>
      </c>
      <c r="D12" s="43">
        <v>0</v>
      </c>
      <c r="E12" s="43">
        <v>0</v>
      </c>
      <c r="F12" s="43">
        <v>0</v>
      </c>
      <c r="G12" s="43">
        <v>78396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78396</v>
      </c>
      <c r="O12" s="44">
        <f t="shared" si="1"/>
        <v>12.716301703163017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4912752</v>
      </c>
      <c r="E13" s="29">
        <f t="shared" si="3"/>
        <v>0</v>
      </c>
      <c r="F13" s="29">
        <f t="shared" si="3"/>
        <v>0</v>
      </c>
      <c r="G13" s="29">
        <f t="shared" si="3"/>
        <v>86969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4999721</v>
      </c>
      <c r="O13" s="41">
        <f t="shared" si="1"/>
        <v>810.98475263584749</v>
      </c>
      <c r="P13" s="10"/>
    </row>
    <row r="14" spans="1:133">
      <c r="A14" s="12"/>
      <c r="B14" s="42">
        <v>521</v>
      </c>
      <c r="C14" s="19" t="s">
        <v>27</v>
      </c>
      <c r="D14" s="43">
        <v>1697087</v>
      </c>
      <c r="E14" s="43">
        <v>0</v>
      </c>
      <c r="F14" s="43">
        <v>0</v>
      </c>
      <c r="G14" s="43">
        <v>86969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1784056</v>
      </c>
      <c r="O14" s="44">
        <f t="shared" si="1"/>
        <v>289.3845904298459</v>
      </c>
      <c r="P14" s="9"/>
    </row>
    <row r="15" spans="1:133">
      <c r="A15" s="12"/>
      <c r="B15" s="42">
        <v>522</v>
      </c>
      <c r="C15" s="19" t="s">
        <v>28</v>
      </c>
      <c r="D15" s="43">
        <v>2705797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2705797</v>
      </c>
      <c r="O15" s="44">
        <f t="shared" si="1"/>
        <v>438.89651257096511</v>
      </c>
      <c r="P15" s="9"/>
    </row>
    <row r="16" spans="1:133">
      <c r="A16" s="12"/>
      <c r="B16" s="42">
        <v>524</v>
      </c>
      <c r="C16" s="19" t="s">
        <v>29</v>
      </c>
      <c r="D16" s="43">
        <v>481503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481503</v>
      </c>
      <c r="O16" s="44">
        <f t="shared" si="1"/>
        <v>78.102676399026763</v>
      </c>
      <c r="P16" s="9"/>
    </row>
    <row r="17" spans="1:119">
      <c r="A17" s="12"/>
      <c r="B17" s="42">
        <v>525</v>
      </c>
      <c r="C17" s="19" t="s">
        <v>50</v>
      </c>
      <c r="D17" s="43">
        <v>28365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28365</v>
      </c>
      <c r="O17" s="44">
        <f t="shared" si="1"/>
        <v>4.6009732360097324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406749</v>
      </c>
      <c r="E18" s="29">
        <f t="shared" si="5"/>
        <v>2019640</v>
      </c>
      <c r="F18" s="29">
        <f t="shared" si="5"/>
        <v>0</v>
      </c>
      <c r="G18" s="29">
        <f t="shared" si="5"/>
        <v>38118</v>
      </c>
      <c r="H18" s="29">
        <f t="shared" si="5"/>
        <v>0</v>
      </c>
      <c r="I18" s="29">
        <f t="shared" si="5"/>
        <v>2224402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4688909</v>
      </c>
      <c r="O18" s="41">
        <f t="shared" si="1"/>
        <v>760.56918085969176</v>
      </c>
      <c r="P18" s="10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2172642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2172642</v>
      </c>
      <c r="O19" s="44">
        <f t="shared" si="1"/>
        <v>352.41557177615573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51760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51760</v>
      </c>
      <c r="O20" s="44">
        <f t="shared" si="1"/>
        <v>8.3957826439578263</v>
      </c>
      <c r="P20" s="9"/>
    </row>
    <row r="21" spans="1:119">
      <c r="A21" s="12"/>
      <c r="B21" s="42">
        <v>539</v>
      </c>
      <c r="C21" s="19" t="s">
        <v>33</v>
      </c>
      <c r="D21" s="43">
        <v>406749</v>
      </c>
      <c r="E21" s="43">
        <v>2019640</v>
      </c>
      <c r="F21" s="43">
        <v>0</v>
      </c>
      <c r="G21" s="43">
        <v>38118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2464507</v>
      </c>
      <c r="O21" s="44">
        <f t="shared" si="1"/>
        <v>399.75782643957825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SUM(D23:D25)</f>
        <v>1087174</v>
      </c>
      <c r="E22" s="29">
        <f t="shared" si="6"/>
        <v>0</v>
      </c>
      <c r="F22" s="29">
        <f t="shared" si="6"/>
        <v>0</v>
      </c>
      <c r="G22" s="29">
        <f t="shared" si="6"/>
        <v>322221</v>
      </c>
      <c r="H22" s="29">
        <f t="shared" si="6"/>
        <v>0</v>
      </c>
      <c r="I22" s="29">
        <f t="shared" si="6"/>
        <v>1065702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2475097</v>
      </c>
      <c r="O22" s="41">
        <f t="shared" si="1"/>
        <v>401.47558799675591</v>
      </c>
      <c r="P22" s="9"/>
    </row>
    <row r="23" spans="1:119">
      <c r="A23" s="12"/>
      <c r="B23" s="42">
        <v>571</v>
      </c>
      <c r="C23" s="19" t="s">
        <v>42</v>
      </c>
      <c r="D23" s="43">
        <v>0</v>
      </c>
      <c r="E23" s="43">
        <v>0</v>
      </c>
      <c r="F23" s="43">
        <v>0</v>
      </c>
      <c r="G23" s="43">
        <v>3678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3678</v>
      </c>
      <c r="O23" s="44">
        <f t="shared" si="1"/>
        <v>0.59659367396593677</v>
      </c>
      <c r="P23" s="9"/>
    </row>
    <row r="24" spans="1:119">
      <c r="A24" s="12"/>
      <c r="B24" s="42">
        <v>572</v>
      </c>
      <c r="C24" s="19" t="s">
        <v>35</v>
      </c>
      <c r="D24" s="43">
        <v>1087174</v>
      </c>
      <c r="E24" s="43">
        <v>0</v>
      </c>
      <c r="F24" s="43">
        <v>0</v>
      </c>
      <c r="G24" s="43">
        <v>318543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1405717</v>
      </c>
      <c r="O24" s="44">
        <f t="shared" si="1"/>
        <v>228.01573398215734</v>
      </c>
      <c r="P24" s="9"/>
    </row>
    <row r="25" spans="1:119">
      <c r="A25" s="12"/>
      <c r="B25" s="42">
        <v>575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1065702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1065702</v>
      </c>
      <c r="O25" s="44">
        <f t="shared" si="1"/>
        <v>172.86326034063259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SUM(D27:D27)</f>
        <v>0</v>
      </c>
      <c r="E26" s="29">
        <f t="shared" si="7"/>
        <v>27990</v>
      </c>
      <c r="F26" s="29">
        <f t="shared" si="7"/>
        <v>0</v>
      </c>
      <c r="G26" s="29">
        <f t="shared" si="7"/>
        <v>1329075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1357065</v>
      </c>
      <c r="O26" s="41">
        <f t="shared" si="1"/>
        <v>220.12408759124088</v>
      </c>
      <c r="P26" s="9"/>
    </row>
    <row r="27" spans="1:119" ht="15.75" thickBot="1">
      <c r="A27" s="12"/>
      <c r="B27" s="42">
        <v>581</v>
      </c>
      <c r="C27" s="19" t="s">
        <v>37</v>
      </c>
      <c r="D27" s="43">
        <v>0</v>
      </c>
      <c r="E27" s="43">
        <v>27990</v>
      </c>
      <c r="F27" s="43">
        <v>0</v>
      </c>
      <c r="G27" s="43">
        <v>1329075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1357065</v>
      </c>
      <c r="O27" s="44">
        <f t="shared" si="1"/>
        <v>220.12408759124088</v>
      </c>
      <c r="P27" s="9"/>
    </row>
    <row r="28" spans="1:119" ht="16.5" thickBot="1">
      <c r="A28" s="13" t="s">
        <v>10</v>
      </c>
      <c r="B28" s="21"/>
      <c r="C28" s="20"/>
      <c r="D28" s="14">
        <f>SUM(D5,D13,D18,D22,D26)</f>
        <v>9347478</v>
      </c>
      <c r="E28" s="14">
        <f t="shared" ref="E28:M28" si="8">SUM(E5,E13,E18,E22,E26)</f>
        <v>2047630</v>
      </c>
      <c r="F28" s="14">
        <f t="shared" si="8"/>
        <v>869156</v>
      </c>
      <c r="G28" s="14">
        <f t="shared" si="8"/>
        <v>1854779</v>
      </c>
      <c r="H28" s="14">
        <f t="shared" si="8"/>
        <v>0</v>
      </c>
      <c r="I28" s="14">
        <f t="shared" si="8"/>
        <v>3290104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17409147</v>
      </c>
      <c r="O28" s="35">
        <f t="shared" si="1"/>
        <v>2823.8681265206815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51</v>
      </c>
      <c r="M30" s="93"/>
      <c r="N30" s="93"/>
      <c r="O30" s="39">
        <v>6165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2791603</v>
      </c>
      <c r="E5" s="24">
        <f t="shared" si="0"/>
        <v>0</v>
      </c>
      <c r="F5" s="24">
        <f t="shared" si="0"/>
        <v>918118</v>
      </c>
      <c r="G5" s="24">
        <f t="shared" si="0"/>
        <v>142758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3852479</v>
      </c>
      <c r="O5" s="30">
        <f t="shared" ref="O5:O28" si="1">(N5/O$30)</f>
        <v>626.72506913941766</v>
      </c>
      <c r="P5" s="6"/>
    </row>
    <row r="6" spans="1:133">
      <c r="A6" s="12"/>
      <c r="B6" s="42">
        <v>511</v>
      </c>
      <c r="C6" s="19" t="s">
        <v>19</v>
      </c>
      <c r="D6" s="43">
        <v>122571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122571</v>
      </c>
      <c r="O6" s="44">
        <f t="shared" si="1"/>
        <v>19.939970717423133</v>
      </c>
      <c r="P6" s="9"/>
    </row>
    <row r="7" spans="1:133">
      <c r="A7" s="12"/>
      <c r="B7" s="42">
        <v>512</v>
      </c>
      <c r="C7" s="19" t="s">
        <v>20</v>
      </c>
      <c r="D7" s="43">
        <v>483244</v>
      </c>
      <c r="E7" s="43">
        <v>0</v>
      </c>
      <c r="F7" s="43">
        <v>0</v>
      </c>
      <c r="G7" s="43">
        <v>10764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494008</v>
      </c>
      <c r="O7" s="44">
        <f t="shared" si="1"/>
        <v>80.365706848869365</v>
      </c>
      <c r="P7" s="9"/>
    </row>
    <row r="8" spans="1:133">
      <c r="A8" s="12"/>
      <c r="B8" s="42">
        <v>513</v>
      </c>
      <c r="C8" s="19" t="s">
        <v>21</v>
      </c>
      <c r="D8" s="43">
        <v>1200587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1200587</v>
      </c>
      <c r="O8" s="44">
        <f t="shared" si="1"/>
        <v>195.312672848544</v>
      </c>
      <c r="P8" s="9"/>
    </row>
    <row r="9" spans="1:133">
      <c r="A9" s="12"/>
      <c r="B9" s="42">
        <v>514</v>
      </c>
      <c r="C9" s="19" t="s">
        <v>22</v>
      </c>
      <c r="D9" s="43">
        <v>551223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551223</v>
      </c>
      <c r="O9" s="44">
        <f t="shared" si="1"/>
        <v>89.673499267935583</v>
      </c>
      <c r="P9" s="9"/>
    </row>
    <row r="10" spans="1:133">
      <c r="A10" s="12"/>
      <c r="B10" s="42">
        <v>515</v>
      </c>
      <c r="C10" s="19" t="s">
        <v>23</v>
      </c>
      <c r="D10" s="43">
        <v>433978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433978</v>
      </c>
      <c r="O10" s="44">
        <f t="shared" si="1"/>
        <v>70.59996746380348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918118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918118</v>
      </c>
      <c r="O11" s="44">
        <f t="shared" si="1"/>
        <v>149.36033837644379</v>
      </c>
      <c r="P11" s="9"/>
    </row>
    <row r="12" spans="1:133">
      <c r="A12" s="12"/>
      <c r="B12" s="42">
        <v>519</v>
      </c>
      <c r="C12" s="19" t="s">
        <v>25</v>
      </c>
      <c r="D12" s="43">
        <v>0</v>
      </c>
      <c r="E12" s="43">
        <v>0</v>
      </c>
      <c r="F12" s="43">
        <v>0</v>
      </c>
      <c r="G12" s="43">
        <v>131994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131994</v>
      </c>
      <c r="O12" s="44">
        <f t="shared" si="1"/>
        <v>21.472913616398245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4946041</v>
      </c>
      <c r="E13" s="29">
        <f t="shared" si="3"/>
        <v>0</v>
      </c>
      <c r="F13" s="29">
        <f t="shared" si="3"/>
        <v>0</v>
      </c>
      <c r="G13" s="29">
        <f t="shared" si="3"/>
        <v>80604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5026645</v>
      </c>
      <c r="O13" s="41">
        <f t="shared" si="1"/>
        <v>817.73954774686842</v>
      </c>
      <c r="P13" s="10"/>
    </row>
    <row r="14" spans="1:133">
      <c r="A14" s="12"/>
      <c r="B14" s="42">
        <v>521</v>
      </c>
      <c r="C14" s="19" t="s">
        <v>27</v>
      </c>
      <c r="D14" s="43">
        <v>1584874</v>
      </c>
      <c r="E14" s="43">
        <v>0</v>
      </c>
      <c r="F14" s="43">
        <v>0</v>
      </c>
      <c r="G14" s="43">
        <v>80604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1665478</v>
      </c>
      <c r="O14" s="44">
        <f t="shared" si="1"/>
        <v>270.94159752724909</v>
      </c>
      <c r="P14" s="9"/>
    </row>
    <row r="15" spans="1:133">
      <c r="A15" s="12"/>
      <c r="B15" s="42">
        <v>522</v>
      </c>
      <c r="C15" s="19" t="s">
        <v>28</v>
      </c>
      <c r="D15" s="43">
        <v>2889610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2889610</v>
      </c>
      <c r="O15" s="44">
        <f t="shared" si="1"/>
        <v>470.08459411094844</v>
      </c>
      <c r="P15" s="9"/>
    </row>
    <row r="16" spans="1:133">
      <c r="A16" s="12"/>
      <c r="B16" s="42">
        <v>524</v>
      </c>
      <c r="C16" s="19" t="s">
        <v>29</v>
      </c>
      <c r="D16" s="43">
        <v>471557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471557</v>
      </c>
      <c r="O16" s="44">
        <f t="shared" si="1"/>
        <v>76.713356108670894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357384</v>
      </c>
      <c r="E17" s="29">
        <f t="shared" si="5"/>
        <v>1728296</v>
      </c>
      <c r="F17" s="29">
        <f t="shared" si="5"/>
        <v>0</v>
      </c>
      <c r="G17" s="29">
        <f t="shared" si="5"/>
        <v>227</v>
      </c>
      <c r="H17" s="29">
        <f t="shared" si="5"/>
        <v>0</v>
      </c>
      <c r="I17" s="29">
        <f t="shared" si="5"/>
        <v>2431233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4517140</v>
      </c>
      <c r="O17" s="41">
        <f t="shared" si="1"/>
        <v>734.85277371075324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2386347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2386347</v>
      </c>
      <c r="O18" s="44">
        <f t="shared" si="1"/>
        <v>388.21327476817959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44886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44886</v>
      </c>
      <c r="O19" s="44">
        <f t="shared" si="1"/>
        <v>7.3020985846754511</v>
      </c>
      <c r="P19" s="9"/>
    </row>
    <row r="20" spans="1:119">
      <c r="A20" s="12"/>
      <c r="B20" s="42">
        <v>539</v>
      </c>
      <c r="C20" s="19" t="s">
        <v>33</v>
      </c>
      <c r="D20" s="43">
        <v>357384</v>
      </c>
      <c r="E20" s="43">
        <v>1728296</v>
      </c>
      <c r="F20" s="43">
        <v>0</v>
      </c>
      <c r="G20" s="43">
        <v>227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2085907</v>
      </c>
      <c r="O20" s="44">
        <f t="shared" si="1"/>
        <v>339.33740035789816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1038952</v>
      </c>
      <c r="E21" s="29">
        <f t="shared" si="6"/>
        <v>0</v>
      </c>
      <c r="F21" s="29">
        <f t="shared" si="6"/>
        <v>0</v>
      </c>
      <c r="G21" s="29">
        <f t="shared" si="6"/>
        <v>51673</v>
      </c>
      <c r="H21" s="29">
        <f t="shared" si="6"/>
        <v>0</v>
      </c>
      <c r="I21" s="29">
        <f t="shared" si="6"/>
        <v>1208579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2299204</v>
      </c>
      <c r="O21" s="41">
        <f t="shared" si="1"/>
        <v>374.03676590206607</v>
      </c>
      <c r="P21" s="9"/>
    </row>
    <row r="22" spans="1:119">
      <c r="A22" s="12"/>
      <c r="B22" s="42">
        <v>571</v>
      </c>
      <c r="C22" s="19" t="s">
        <v>42</v>
      </c>
      <c r="D22" s="43">
        <v>0</v>
      </c>
      <c r="E22" s="43">
        <v>0</v>
      </c>
      <c r="F22" s="43">
        <v>0</v>
      </c>
      <c r="G22" s="43">
        <v>3816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3816</v>
      </c>
      <c r="O22" s="44">
        <f t="shared" si="1"/>
        <v>0.62079062957540265</v>
      </c>
      <c r="P22" s="9"/>
    </row>
    <row r="23" spans="1:119">
      <c r="A23" s="12"/>
      <c r="B23" s="42">
        <v>572</v>
      </c>
      <c r="C23" s="19" t="s">
        <v>35</v>
      </c>
      <c r="D23" s="43">
        <v>1038952</v>
      </c>
      <c r="E23" s="43">
        <v>0</v>
      </c>
      <c r="F23" s="43">
        <v>0</v>
      </c>
      <c r="G23" s="43">
        <v>47857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1086809</v>
      </c>
      <c r="O23" s="44">
        <f t="shared" si="1"/>
        <v>176.8031560110623</v>
      </c>
      <c r="P23" s="9"/>
    </row>
    <row r="24" spans="1:119">
      <c r="A24" s="12"/>
      <c r="B24" s="42">
        <v>575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1208579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1208579</v>
      </c>
      <c r="O24" s="44">
        <f t="shared" si="1"/>
        <v>196.61281926142834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1363204</v>
      </c>
      <c r="E25" s="29">
        <f t="shared" si="7"/>
        <v>250000</v>
      </c>
      <c r="F25" s="29">
        <f t="shared" si="7"/>
        <v>0</v>
      </c>
      <c r="G25" s="29">
        <f t="shared" si="7"/>
        <v>1474587</v>
      </c>
      <c r="H25" s="29">
        <f t="shared" si="7"/>
        <v>0</v>
      </c>
      <c r="I25" s="29">
        <f t="shared" si="7"/>
        <v>1482692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4570483</v>
      </c>
      <c r="O25" s="41">
        <f t="shared" si="1"/>
        <v>743.53066536521885</v>
      </c>
      <c r="P25" s="9"/>
    </row>
    <row r="26" spans="1:119">
      <c r="A26" s="12"/>
      <c r="B26" s="42">
        <v>581</v>
      </c>
      <c r="C26" s="19" t="s">
        <v>37</v>
      </c>
      <c r="D26" s="43">
        <v>1363204</v>
      </c>
      <c r="E26" s="43">
        <v>250000</v>
      </c>
      <c r="F26" s="43">
        <v>0</v>
      </c>
      <c r="G26" s="43">
        <v>1474587</v>
      </c>
      <c r="H26" s="43">
        <v>0</v>
      </c>
      <c r="I26" s="43">
        <v>1481738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4569529</v>
      </c>
      <c r="O26" s="44">
        <f t="shared" si="1"/>
        <v>743.37546770782501</v>
      </c>
      <c r="P26" s="9"/>
    </row>
    <row r="27" spans="1:119" ht="15.75" thickBot="1">
      <c r="A27" s="12"/>
      <c r="B27" s="42">
        <v>590</v>
      </c>
      <c r="C27" s="19" t="s">
        <v>47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954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954</v>
      </c>
      <c r="O27" s="44">
        <f t="shared" si="1"/>
        <v>0.15519765739385066</v>
      </c>
      <c r="P27" s="9"/>
    </row>
    <row r="28" spans="1:119" ht="16.5" thickBot="1">
      <c r="A28" s="13" t="s">
        <v>10</v>
      </c>
      <c r="B28" s="21"/>
      <c r="C28" s="20"/>
      <c r="D28" s="14">
        <f>SUM(D5,D13,D17,D21,D25)</f>
        <v>10497184</v>
      </c>
      <c r="E28" s="14">
        <f t="shared" ref="E28:M28" si="8">SUM(E5,E13,E17,E21,E25)</f>
        <v>1978296</v>
      </c>
      <c r="F28" s="14">
        <f t="shared" si="8"/>
        <v>918118</v>
      </c>
      <c r="G28" s="14">
        <f t="shared" si="8"/>
        <v>1749849</v>
      </c>
      <c r="H28" s="14">
        <f t="shared" si="8"/>
        <v>0</v>
      </c>
      <c r="I28" s="14">
        <f t="shared" si="8"/>
        <v>5122504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20265951</v>
      </c>
      <c r="O28" s="35">
        <f t="shared" si="1"/>
        <v>3296.8848218643238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48</v>
      </c>
      <c r="M30" s="93"/>
      <c r="N30" s="93"/>
      <c r="O30" s="39">
        <v>6147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3164257</v>
      </c>
      <c r="E5" s="24">
        <f t="shared" si="0"/>
        <v>1655826</v>
      </c>
      <c r="F5" s="24">
        <f t="shared" si="0"/>
        <v>907496</v>
      </c>
      <c r="G5" s="24">
        <f t="shared" si="0"/>
        <v>0</v>
      </c>
      <c r="H5" s="24">
        <f t="shared" si="0"/>
        <v>0</v>
      </c>
      <c r="I5" s="24">
        <f t="shared" si="0"/>
        <v>438327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6165906</v>
      </c>
      <c r="O5" s="30">
        <f t="shared" ref="O5:O28" si="1">(N5/O$30)</f>
        <v>1007.6656316391567</v>
      </c>
      <c r="P5" s="6"/>
    </row>
    <row r="6" spans="1:133">
      <c r="A6" s="12"/>
      <c r="B6" s="42">
        <v>511</v>
      </c>
      <c r="C6" s="19" t="s">
        <v>19</v>
      </c>
      <c r="D6" s="43">
        <v>120878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120878</v>
      </c>
      <c r="O6" s="44">
        <f t="shared" si="1"/>
        <v>19.754535054747507</v>
      </c>
      <c r="P6" s="9"/>
    </row>
    <row r="7" spans="1:133">
      <c r="A7" s="12"/>
      <c r="B7" s="42">
        <v>512</v>
      </c>
      <c r="C7" s="19" t="s">
        <v>20</v>
      </c>
      <c r="D7" s="43">
        <v>511068</v>
      </c>
      <c r="E7" s="43">
        <v>1655826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2166894</v>
      </c>
      <c r="O7" s="44">
        <f t="shared" si="1"/>
        <v>354.12551070436348</v>
      </c>
      <c r="P7" s="9"/>
    </row>
    <row r="8" spans="1:133">
      <c r="A8" s="12"/>
      <c r="B8" s="42">
        <v>513</v>
      </c>
      <c r="C8" s="19" t="s">
        <v>21</v>
      </c>
      <c r="D8" s="43">
        <v>1257657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1257657</v>
      </c>
      <c r="O8" s="44">
        <f t="shared" si="1"/>
        <v>205.53309364275208</v>
      </c>
      <c r="P8" s="9"/>
    </row>
    <row r="9" spans="1:133">
      <c r="A9" s="12"/>
      <c r="B9" s="42">
        <v>514</v>
      </c>
      <c r="C9" s="19" t="s">
        <v>22</v>
      </c>
      <c r="D9" s="43">
        <v>618867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618867</v>
      </c>
      <c r="O9" s="44">
        <f t="shared" si="1"/>
        <v>101.13858473606798</v>
      </c>
      <c r="P9" s="9"/>
    </row>
    <row r="10" spans="1:133">
      <c r="A10" s="12"/>
      <c r="B10" s="42">
        <v>515</v>
      </c>
      <c r="C10" s="19" t="s">
        <v>23</v>
      </c>
      <c r="D10" s="43">
        <v>517104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517104</v>
      </c>
      <c r="O10" s="44">
        <f t="shared" si="1"/>
        <v>84.507926131720865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907496</v>
      </c>
      <c r="G11" s="43">
        <v>0</v>
      </c>
      <c r="H11" s="43">
        <v>0</v>
      </c>
      <c r="I11" s="43">
        <v>438327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1345823</v>
      </c>
      <c r="O11" s="44">
        <f t="shared" si="1"/>
        <v>219.94165713351856</v>
      </c>
      <c r="P11" s="9"/>
    </row>
    <row r="12" spans="1:133">
      <c r="A12" s="12"/>
      <c r="B12" s="42">
        <v>519</v>
      </c>
      <c r="C12" s="19" t="s">
        <v>25</v>
      </c>
      <c r="D12" s="43">
        <v>138683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138683</v>
      </c>
      <c r="O12" s="44">
        <f t="shared" si="1"/>
        <v>22.664324235986271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5059422</v>
      </c>
      <c r="E13" s="29">
        <f t="shared" si="3"/>
        <v>329894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5389316</v>
      </c>
      <c r="O13" s="41">
        <f t="shared" si="1"/>
        <v>880.7511031214251</v>
      </c>
      <c r="P13" s="10"/>
    </row>
    <row r="14" spans="1:133">
      <c r="A14" s="12"/>
      <c r="B14" s="42">
        <v>521</v>
      </c>
      <c r="C14" s="19" t="s">
        <v>27</v>
      </c>
      <c r="D14" s="43">
        <v>1669841</v>
      </c>
      <c r="E14" s="43">
        <v>87737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1757578</v>
      </c>
      <c r="O14" s="44">
        <f t="shared" si="1"/>
        <v>287.23288118973687</v>
      </c>
      <c r="P14" s="9"/>
    </row>
    <row r="15" spans="1:133">
      <c r="A15" s="12"/>
      <c r="B15" s="42">
        <v>522</v>
      </c>
      <c r="C15" s="19" t="s">
        <v>28</v>
      </c>
      <c r="D15" s="43">
        <v>2885620</v>
      </c>
      <c r="E15" s="43">
        <v>242157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3127777</v>
      </c>
      <c r="O15" s="44">
        <f t="shared" si="1"/>
        <v>511.15819578362476</v>
      </c>
      <c r="P15" s="9"/>
    </row>
    <row r="16" spans="1:133">
      <c r="A16" s="12"/>
      <c r="B16" s="42">
        <v>524</v>
      </c>
      <c r="C16" s="19" t="s">
        <v>29</v>
      </c>
      <c r="D16" s="43">
        <v>503961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503961</v>
      </c>
      <c r="O16" s="44">
        <f t="shared" si="1"/>
        <v>82.360026148063412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475742</v>
      </c>
      <c r="E17" s="29">
        <f t="shared" si="5"/>
        <v>1835667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2313096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4624505</v>
      </c>
      <c r="O17" s="41">
        <f t="shared" si="1"/>
        <v>755.76156234678865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2250692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2250692</v>
      </c>
      <c r="O18" s="44">
        <f t="shared" si="1"/>
        <v>367.82023206406274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62404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62404</v>
      </c>
      <c r="O19" s="44">
        <f t="shared" si="1"/>
        <v>10.198398431116196</v>
      </c>
      <c r="P19" s="9"/>
    </row>
    <row r="20" spans="1:119">
      <c r="A20" s="12"/>
      <c r="B20" s="42">
        <v>539</v>
      </c>
      <c r="C20" s="19" t="s">
        <v>33</v>
      </c>
      <c r="D20" s="43">
        <v>475742</v>
      </c>
      <c r="E20" s="43">
        <v>1835667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2311409</v>
      </c>
      <c r="O20" s="44">
        <f t="shared" si="1"/>
        <v>377.74293185160974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1064181</v>
      </c>
      <c r="E21" s="29">
        <f t="shared" si="6"/>
        <v>411988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967584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2443753</v>
      </c>
      <c r="O21" s="41">
        <f t="shared" si="1"/>
        <v>399.37130250040855</v>
      </c>
      <c r="P21" s="9"/>
    </row>
    <row r="22" spans="1:119">
      <c r="A22" s="12"/>
      <c r="B22" s="42">
        <v>571</v>
      </c>
      <c r="C22" s="19" t="s">
        <v>42</v>
      </c>
      <c r="D22" s="43">
        <v>0</v>
      </c>
      <c r="E22" s="43">
        <v>61933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61933</v>
      </c>
      <c r="O22" s="44">
        <f t="shared" si="1"/>
        <v>10.121425069455793</v>
      </c>
      <c r="P22" s="9"/>
    </row>
    <row r="23" spans="1:119">
      <c r="A23" s="12"/>
      <c r="B23" s="42">
        <v>572</v>
      </c>
      <c r="C23" s="19" t="s">
        <v>35</v>
      </c>
      <c r="D23" s="43">
        <v>1064181</v>
      </c>
      <c r="E23" s="43">
        <v>350055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1414236</v>
      </c>
      <c r="O23" s="44">
        <f t="shared" si="1"/>
        <v>231.12207877104103</v>
      </c>
      <c r="P23" s="9"/>
    </row>
    <row r="24" spans="1:119">
      <c r="A24" s="12"/>
      <c r="B24" s="42">
        <v>575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967584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967584</v>
      </c>
      <c r="O24" s="44">
        <f t="shared" si="1"/>
        <v>158.12779865991175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264686</v>
      </c>
      <c r="E25" s="29">
        <f t="shared" si="7"/>
        <v>2099144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5564048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7927878</v>
      </c>
      <c r="O25" s="41">
        <f t="shared" si="1"/>
        <v>1295.6166040202647</v>
      </c>
      <c r="P25" s="9"/>
    </row>
    <row r="26" spans="1:119">
      <c r="A26" s="12"/>
      <c r="B26" s="42">
        <v>581</v>
      </c>
      <c r="C26" s="19" t="s">
        <v>37</v>
      </c>
      <c r="D26" s="43">
        <v>264686</v>
      </c>
      <c r="E26" s="43">
        <v>2099144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2363830</v>
      </c>
      <c r="O26" s="44">
        <f t="shared" si="1"/>
        <v>386.30985455139728</v>
      </c>
      <c r="P26" s="9"/>
    </row>
    <row r="27" spans="1:119" ht="15.75" thickBot="1">
      <c r="A27" s="12"/>
      <c r="B27" s="42">
        <v>593</v>
      </c>
      <c r="C27" s="19" t="s">
        <v>43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5564048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5564048</v>
      </c>
      <c r="O27" s="44">
        <f t="shared" si="1"/>
        <v>909.30674946886745</v>
      </c>
      <c r="P27" s="9"/>
    </row>
    <row r="28" spans="1:119" ht="16.5" thickBot="1">
      <c r="A28" s="13" t="s">
        <v>10</v>
      </c>
      <c r="B28" s="21"/>
      <c r="C28" s="20"/>
      <c r="D28" s="14">
        <f>SUM(D5,D13,D17,D21,D25)</f>
        <v>10028288</v>
      </c>
      <c r="E28" s="14">
        <f t="shared" ref="E28:M28" si="8">SUM(E5,E13,E17,E21,E25)</f>
        <v>6332519</v>
      </c>
      <c r="F28" s="14">
        <f t="shared" si="8"/>
        <v>907496</v>
      </c>
      <c r="G28" s="14">
        <f t="shared" si="8"/>
        <v>0</v>
      </c>
      <c r="H28" s="14">
        <f t="shared" si="8"/>
        <v>0</v>
      </c>
      <c r="I28" s="14">
        <f t="shared" si="8"/>
        <v>9283055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26551358</v>
      </c>
      <c r="O28" s="35">
        <f t="shared" si="1"/>
        <v>4339.1662036280441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6119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3235120</v>
      </c>
      <c r="E5" s="24">
        <f t="shared" si="0"/>
        <v>62390</v>
      </c>
      <c r="F5" s="24">
        <f t="shared" si="0"/>
        <v>933471</v>
      </c>
      <c r="G5" s="24">
        <f t="shared" si="0"/>
        <v>0</v>
      </c>
      <c r="H5" s="24">
        <f t="shared" si="0"/>
        <v>0</v>
      </c>
      <c r="I5" s="24">
        <f t="shared" si="0"/>
        <v>227163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4458144</v>
      </c>
      <c r="O5" s="30">
        <f t="shared" ref="O5:O26" si="1">(N5/O$28)</f>
        <v>626.14382022471909</v>
      </c>
      <c r="P5" s="6"/>
    </row>
    <row r="6" spans="1:133">
      <c r="A6" s="12"/>
      <c r="B6" s="42">
        <v>511</v>
      </c>
      <c r="C6" s="19" t="s">
        <v>19</v>
      </c>
      <c r="D6" s="43">
        <v>74203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74203</v>
      </c>
      <c r="O6" s="44">
        <f t="shared" si="1"/>
        <v>10.421769662921347</v>
      </c>
      <c r="P6" s="9"/>
    </row>
    <row r="7" spans="1:133">
      <c r="A7" s="12"/>
      <c r="B7" s="42">
        <v>512</v>
      </c>
      <c r="C7" s="19" t="s">
        <v>20</v>
      </c>
      <c r="D7" s="43">
        <v>545138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545138</v>
      </c>
      <c r="O7" s="44">
        <f t="shared" si="1"/>
        <v>76.564325842696633</v>
      </c>
      <c r="P7" s="9"/>
    </row>
    <row r="8" spans="1:133">
      <c r="A8" s="12"/>
      <c r="B8" s="42">
        <v>513</v>
      </c>
      <c r="C8" s="19" t="s">
        <v>21</v>
      </c>
      <c r="D8" s="43">
        <v>1271906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1271906</v>
      </c>
      <c r="O8" s="44">
        <f t="shared" si="1"/>
        <v>178.63848314606741</v>
      </c>
      <c r="P8" s="9"/>
    </row>
    <row r="9" spans="1:133">
      <c r="A9" s="12"/>
      <c r="B9" s="42">
        <v>514</v>
      </c>
      <c r="C9" s="19" t="s">
        <v>22</v>
      </c>
      <c r="D9" s="43">
        <v>811633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811633</v>
      </c>
      <c r="O9" s="44">
        <f t="shared" si="1"/>
        <v>113.9933988764045</v>
      </c>
      <c r="P9" s="9"/>
    </row>
    <row r="10" spans="1:133">
      <c r="A10" s="12"/>
      <c r="B10" s="42">
        <v>515</v>
      </c>
      <c r="C10" s="19" t="s">
        <v>23</v>
      </c>
      <c r="D10" s="43">
        <v>532240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532240</v>
      </c>
      <c r="O10" s="44">
        <f t="shared" si="1"/>
        <v>74.752808988764045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933471</v>
      </c>
      <c r="G11" s="43">
        <v>0</v>
      </c>
      <c r="H11" s="43">
        <v>0</v>
      </c>
      <c r="I11" s="43">
        <v>227163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1160634</v>
      </c>
      <c r="O11" s="44">
        <f t="shared" si="1"/>
        <v>163.01039325842697</v>
      </c>
      <c r="P11" s="9"/>
    </row>
    <row r="12" spans="1:133">
      <c r="A12" s="12"/>
      <c r="B12" s="42">
        <v>519</v>
      </c>
      <c r="C12" s="19" t="s">
        <v>25</v>
      </c>
      <c r="D12" s="43">
        <v>0</v>
      </c>
      <c r="E12" s="43">
        <v>62390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62390</v>
      </c>
      <c r="O12" s="44">
        <f t="shared" si="1"/>
        <v>8.7626404494382015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5260186</v>
      </c>
      <c r="E13" s="29">
        <f t="shared" si="3"/>
        <v>4569691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9829877</v>
      </c>
      <c r="O13" s="41">
        <f t="shared" si="1"/>
        <v>1380.6007022471911</v>
      </c>
      <c r="P13" s="10"/>
    </row>
    <row r="14" spans="1:133">
      <c r="A14" s="12"/>
      <c r="B14" s="42">
        <v>521</v>
      </c>
      <c r="C14" s="19" t="s">
        <v>27</v>
      </c>
      <c r="D14" s="43">
        <v>1651824</v>
      </c>
      <c r="E14" s="43">
        <v>74360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1726184</v>
      </c>
      <c r="O14" s="44">
        <f t="shared" si="1"/>
        <v>242.44157303370787</v>
      </c>
      <c r="P14" s="9"/>
    </row>
    <row r="15" spans="1:133">
      <c r="A15" s="12"/>
      <c r="B15" s="42">
        <v>522</v>
      </c>
      <c r="C15" s="19" t="s">
        <v>28</v>
      </c>
      <c r="D15" s="43">
        <v>2890067</v>
      </c>
      <c r="E15" s="43">
        <v>4495331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7385398</v>
      </c>
      <c r="O15" s="44">
        <f t="shared" si="1"/>
        <v>1037.2750000000001</v>
      </c>
      <c r="P15" s="9"/>
    </row>
    <row r="16" spans="1:133">
      <c r="A16" s="12"/>
      <c r="B16" s="42">
        <v>524</v>
      </c>
      <c r="C16" s="19" t="s">
        <v>29</v>
      </c>
      <c r="D16" s="43">
        <v>718295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718295</v>
      </c>
      <c r="O16" s="44">
        <f t="shared" si="1"/>
        <v>100.88412921348315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599903</v>
      </c>
      <c r="E17" s="29">
        <f t="shared" si="5"/>
        <v>2695575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976113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4271591</v>
      </c>
      <c r="O17" s="41">
        <f t="shared" si="1"/>
        <v>599.94255617977524</v>
      </c>
      <c r="P17" s="10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937845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937845</v>
      </c>
      <c r="O18" s="44">
        <f t="shared" si="1"/>
        <v>131.71980337078651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38268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38268</v>
      </c>
      <c r="O19" s="44">
        <f t="shared" si="1"/>
        <v>5.3747191011235955</v>
      </c>
      <c r="P19" s="9"/>
    </row>
    <row r="20" spans="1:119">
      <c r="A20" s="12"/>
      <c r="B20" s="42">
        <v>539</v>
      </c>
      <c r="C20" s="19" t="s">
        <v>33</v>
      </c>
      <c r="D20" s="43">
        <v>599903</v>
      </c>
      <c r="E20" s="43">
        <v>2695575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3295478</v>
      </c>
      <c r="O20" s="44">
        <f t="shared" si="1"/>
        <v>462.84803370786517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1128393</v>
      </c>
      <c r="E21" s="29">
        <f t="shared" si="6"/>
        <v>4390253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820743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6339389</v>
      </c>
      <c r="O21" s="41">
        <f t="shared" si="1"/>
        <v>890.3636235955056</v>
      </c>
      <c r="P21" s="9"/>
    </row>
    <row r="22" spans="1:119">
      <c r="A22" s="12"/>
      <c r="B22" s="42">
        <v>572</v>
      </c>
      <c r="C22" s="19" t="s">
        <v>35</v>
      </c>
      <c r="D22" s="43">
        <v>1128393</v>
      </c>
      <c r="E22" s="43">
        <v>4390253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5518646</v>
      </c>
      <c r="O22" s="44">
        <f t="shared" si="1"/>
        <v>775.09073033707864</v>
      </c>
      <c r="P22" s="9"/>
    </row>
    <row r="23" spans="1:119">
      <c r="A23" s="12"/>
      <c r="B23" s="42">
        <v>575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820743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820743</v>
      </c>
      <c r="O23" s="44">
        <f t="shared" si="1"/>
        <v>115.27289325842696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320000</v>
      </c>
      <c r="E24" s="29">
        <f t="shared" si="7"/>
        <v>1845440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2165440</v>
      </c>
      <c r="O24" s="41">
        <f t="shared" si="1"/>
        <v>304.13483146067415</v>
      </c>
      <c r="P24" s="9"/>
    </row>
    <row r="25" spans="1:119" ht="15.75" thickBot="1">
      <c r="A25" s="12"/>
      <c r="B25" s="42">
        <v>581</v>
      </c>
      <c r="C25" s="19" t="s">
        <v>37</v>
      </c>
      <c r="D25" s="43">
        <v>320000</v>
      </c>
      <c r="E25" s="43">
        <v>1845440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2165440</v>
      </c>
      <c r="O25" s="44">
        <f t="shared" si="1"/>
        <v>304.13483146067415</v>
      </c>
      <c r="P25" s="9"/>
    </row>
    <row r="26" spans="1:119" ht="16.5" thickBot="1">
      <c r="A26" s="13" t="s">
        <v>10</v>
      </c>
      <c r="B26" s="21"/>
      <c r="C26" s="20"/>
      <c r="D26" s="14">
        <f>SUM(D5,D13,D17,D21,D24)</f>
        <v>10543602</v>
      </c>
      <c r="E26" s="14">
        <f t="shared" ref="E26:M26" si="8">SUM(E5,E13,E17,E21,E24)</f>
        <v>13563349</v>
      </c>
      <c r="F26" s="14">
        <f t="shared" si="8"/>
        <v>933471</v>
      </c>
      <c r="G26" s="14">
        <f t="shared" si="8"/>
        <v>0</v>
      </c>
      <c r="H26" s="14">
        <f t="shared" si="8"/>
        <v>0</v>
      </c>
      <c r="I26" s="14">
        <f t="shared" si="8"/>
        <v>2024019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4"/>
        <v>27064441</v>
      </c>
      <c r="O26" s="35">
        <f t="shared" si="1"/>
        <v>3801.185533707865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7120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3345192</v>
      </c>
      <c r="E5" s="24">
        <f t="shared" si="0"/>
        <v>0</v>
      </c>
      <c r="F5" s="24">
        <f t="shared" si="0"/>
        <v>1080073</v>
      </c>
      <c r="G5" s="24">
        <f t="shared" si="0"/>
        <v>0</v>
      </c>
      <c r="H5" s="24">
        <f t="shared" si="0"/>
        <v>0</v>
      </c>
      <c r="I5" s="24">
        <f t="shared" si="0"/>
        <v>173749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4599014</v>
      </c>
      <c r="O5" s="30">
        <f t="shared" ref="O5:O25" si="2">(N5/O$27)</f>
        <v>646.56460002811752</v>
      </c>
      <c r="P5" s="6"/>
    </row>
    <row r="6" spans="1:133">
      <c r="A6" s="12"/>
      <c r="B6" s="42">
        <v>511</v>
      </c>
      <c r="C6" s="19" t="s">
        <v>19</v>
      </c>
      <c r="D6" s="43">
        <v>70907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70907</v>
      </c>
      <c r="O6" s="44">
        <f t="shared" si="2"/>
        <v>9.9686489526219599</v>
      </c>
      <c r="P6" s="9"/>
    </row>
    <row r="7" spans="1:133">
      <c r="A7" s="12"/>
      <c r="B7" s="42">
        <v>512</v>
      </c>
      <c r="C7" s="19" t="s">
        <v>20</v>
      </c>
      <c r="D7" s="43">
        <v>526489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526489</v>
      </c>
      <c r="O7" s="44">
        <f t="shared" si="2"/>
        <v>74.017854632363282</v>
      </c>
      <c r="P7" s="9"/>
    </row>
    <row r="8" spans="1:133">
      <c r="A8" s="12"/>
      <c r="B8" s="42">
        <v>513</v>
      </c>
      <c r="C8" s="19" t="s">
        <v>21</v>
      </c>
      <c r="D8" s="43">
        <v>1493842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1493842</v>
      </c>
      <c r="O8" s="44">
        <f t="shared" si="2"/>
        <v>210.01574581751723</v>
      </c>
      <c r="P8" s="9"/>
    </row>
    <row r="9" spans="1:133">
      <c r="A9" s="12"/>
      <c r="B9" s="42">
        <v>514</v>
      </c>
      <c r="C9" s="19" t="s">
        <v>22</v>
      </c>
      <c r="D9" s="43">
        <v>648696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648696</v>
      </c>
      <c r="O9" s="44">
        <f t="shared" si="2"/>
        <v>91.198650358498526</v>
      </c>
      <c r="P9" s="9"/>
    </row>
    <row r="10" spans="1:133">
      <c r="A10" s="12"/>
      <c r="B10" s="42">
        <v>515</v>
      </c>
      <c r="C10" s="19" t="s">
        <v>23</v>
      </c>
      <c r="D10" s="43">
        <v>605258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605258</v>
      </c>
      <c r="O10" s="44">
        <f t="shared" si="2"/>
        <v>85.091803739631658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1080073</v>
      </c>
      <c r="G11" s="43">
        <v>0</v>
      </c>
      <c r="H11" s="43">
        <v>0</v>
      </c>
      <c r="I11" s="43">
        <v>173749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1253822</v>
      </c>
      <c r="O11" s="44">
        <f t="shared" si="2"/>
        <v>176.2718965274849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4827433</v>
      </c>
      <c r="E12" s="29">
        <f t="shared" si="3"/>
        <v>599760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5427193</v>
      </c>
      <c r="O12" s="41">
        <f t="shared" si="2"/>
        <v>762.99634472093351</v>
      </c>
      <c r="P12" s="10"/>
    </row>
    <row r="13" spans="1:133">
      <c r="A13" s="12"/>
      <c r="B13" s="42">
        <v>521</v>
      </c>
      <c r="C13" s="19" t="s">
        <v>27</v>
      </c>
      <c r="D13" s="43">
        <v>1571599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1571599</v>
      </c>
      <c r="O13" s="44">
        <f t="shared" si="2"/>
        <v>220.94742021650498</v>
      </c>
      <c r="P13" s="9"/>
    </row>
    <row r="14" spans="1:133">
      <c r="A14" s="12"/>
      <c r="B14" s="42">
        <v>522</v>
      </c>
      <c r="C14" s="19" t="s">
        <v>28</v>
      </c>
      <c r="D14" s="43">
        <v>2689980</v>
      </c>
      <c r="E14" s="43">
        <v>599760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3289740</v>
      </c>
      <c r="O14" s="44">
        <f t="shared" si="2"/>
        <v>462.49683677773089</v>
      </c>
      <c r="P14" s="9"/>
    </row>
    <row r="15" spans="1:133">
      <c r="A15" s="12"/>
      <c r="B15" s="42">
        <v>524</v>
      </c>
      <c r="C15" s="19" t="s">
        <v>29</v>
      </c>
      <c r="D15" s="43">
        <v>565854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565854</v>
      </c>
      <c r="O15" s="44">
        <f t="shared" si="2"/>
        <v>79.552087726697593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557136</v>
      </c>
      <c r="E16" s="29">
        <f t="shared" si="4"/>
        <v>3328016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745754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4630906</v>
      </c>
      <c r="O16" s="41">
        <f t="shared" si="2"/>
        <v>651.04822156614648</v>
      </c>
      <c r="P16" s="10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696947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696947</v>
      </c>
      <c r="O17" s="44">
        <f t="shared" si="2"/>
        <v>97.982145367636718</v>
      </c>
      <c r="P17" s="9"/>
    </row>
    <row r="18" spans="1:119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48807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48807</v>
      </c>
      <c r="O18" s="44">
        <f t="shared" si="2"/>
        <v>6.8616617460986928</v>
      </c>
      <c r="P18" s="9"/>
    </row>
    <row r="19" spans="1:119">
      <c r="A19" s="12"/>
      <c r="B19" s="42">
        <v>539</v>
      </c>
      <c r="C19" s="19" t="s">
        <v>33</v>
      </c>
      <c r="D19" s="43">
        <v>557136</v>
      </c>
      <c r="E19" s="43">
        <v>3328016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3885152</v>
      </c>
      <c r="O19" s="44">
        <f t="shared" si="2"/>
        <v>546.20441445241113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SUM(D21:D22)</f>
        <v>1199582</v>
      </c>
      <c r="E20" s="29">
        <f t="shared" si="5"/>
        <v>570268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481552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2251402</v>
      </c>
      <c r="O20" s="41">
        <f t="shared" si="2"/>
        <v>316.51933080275552</v>
      </c>
      <c r="P20" s="9"/>
    </row>
    <row r="21" spans="1:119">
      <c r="A21" s="12"/>
      <c r="B21" s="42">
        <v>572</v>
      </c>
      <c r="C21" s="19" t="s">
        <v>35</v>
      </c>
      <c r="D21" s="43">
        <v>1199582</v>
      </c>
      <c r="E21" s="43">
        <v>570268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1769850</v>
      </c>
      <c r="O21" s="44">
        <f t="shared" si="2"/>
        <v>248.81906368620835</v>
      </c>
      <c r="P21" s="9"/>
    </row>
    <row r="22" spans="1:119">
      <c r="A22" s="12"/>
      <c r="B22" s="42">
        <v>575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481552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481552</v>
      </c>
      <c r="O22" s="44">
        <f t="shared" si="2"/>
        <v>67.700267116547167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133861</v>
      </c>
      <c r="E23" s="29">
        <f t="shared" si="6"/>
        <v>4819726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4953587</v>
      </c>
      <c r="O23" s="41">
        <f t="shared" si="2"/>
        <v>696.41318712217071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133861</v>
      </c>
      <c r="E24" s="43">
        <v>4819726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4953587</v>
      </c>
      <c r="O24" s="44">
        <f t="shared" si="2"/>
        <v>696.41318712217071</v>
      </c>
      <c r="P24" s="9"/>
    </row>
    <row r="25" spans="1:119" ht="16.5" thickBot="1">
      <c r="A25" s="13" t="s">
        <v>10</v>
      </c>
      <c r="B25" s="21"/>
      <c r="C25" s="20"/>
      <c r="D25" s="14">
        <f>SUM(D5,D12,D16,D20,D23)</f>
        <v>10063204</v>
      </c>
      <c r="E25" s="14">
        <f t="shared" ref="E25:M25" si="7">SUM(E5,E12,E16,E20,E23)</f>
        <v>9317770</v>
      </c>
      <c r="F25" s="14">
        <f t="shared" si="7"/>
        <v>1080073</v>
      </c>
      <c r="G25" s="14">
        <f t="shared" si="7"/>
        <v>0</v>
      </c>
      <c r="H25" s="14">
        <f t="shared" si="7"/>
        <v>0</v>
      </c>
      <c r="I25" s="14">
        <f t="shared" si="7"/>
        <v>1401055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21862102</v>
      </c>
      <c r="O25" s="35">
        <f t="shared" si="2"/>
        <v>3073.5416842401237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53</v>
      </c>
      <c r="M27" s="93"/>
      <c r="N27" s="93"/>
      <c r="O27" s="39">
        <v>7113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3794526</v>
      </c>
      <c r="E5" s="24">
        <f t="shared" si="0"/>
        <v>0</v>
      </c>
      <c r="F5" s="24">
        <f t="shared" si="0"/>
        <v>1222293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5016819</v>
      </c>
      <c r="O5" s="30">
        <f t="shared" ref="O5:O25" si="2">(N5/O$27)</f>
        <v>701.75115400755351</v>
      </c>
      <c r="P5" s="6"/>
    </row>
    <row r="6" spans="1:133">
      <c r="A6" s="12"/>
      <c r="B6" s="42">
        <v>511</v>
      </c>
      <c r="C6" s="19" t="s">
        <v>19</v>
      </c>
      <c r="D6" s="43">
        <v>78687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78687</v>
      </c>
      <c r="O6" s="44">
        <f t="shared" si="2"/>
        <v>11.006714225765842</v>
      </c>
      <c r="P6" s="9"/>
    </row>
    <row r="7" spans="1:133">
      <c r="A7" s="12"/>
      <c r="B7" s="42">
        <v>512</v>
      </c>
      <c r="C7" s="19" t="s">
        <v>20</v>
      </c>
      <c r="D7" s="43">
        <v>502957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502957</v>
      </c>
      <c r="O7" s="44">
        <f t="shared" si="2"/>
        <v>70.353476010630857</v>
      </c>
      <c r="P7" s="9"/>
    </row>
    <row r="8" spans="1:133">
      <c r="A8" s="12"/>
      <c r="B8" s="42">
        <v>513</v>
      </c>
      <c r="C8" s="19" t="s">
        <v>21</v>
      </c>
      <c r="D8" s="43">
        <v>1601454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1601454</v>
      </c>
      <c r="O8" s="44">
        <f t="shared" si="2"/>
        <v>224.0109106168695</v>
      </c>
      <c r="P8" s="9"/>
    </row>
    <row r="9" spans="1:133">
      <c r="A9" s="12"/>
      <c r="B9" s="42">
        <v>514</v>
      </c>
      <c r="C9" s="19" t="s">
        <v>22</v>
      </c>
      <c r="D9" s="43">
        <v>961283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961283</v>
      </c>
      <c r="O9" s="44">
        <f t="shared" si="2"/>
        <v>134.46398097636032</v>
      </c>
      <c r="P9" s="9"/>
    </row>
    <row r="10" spans="1:133">
      <c r="A10" s="12"/>
      <c r="B10" s="42">
        <v>515</v>
      </c>
      <c r="C10" s="19" t="s">
        <v>23</v>
      </c>
      <c r="D10" s="43">
        <v>650145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650145</v>
      </c>
      <c r="O10" s="44">
        <f t="shared" si="2"/>
        <v>90.942089802769615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1222293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1222293</v>
      </c>
      <c r="O11" s="44">
        <f t="shared" si="2"/>
        <v>170.97398237515736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4934548</v>
      </c>
      <c r="E12" s="29">
        <f t="shared" si="3"/>
        <v>799754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5734302</v>
      </c>
      <c r="O12" s="41">
        <f t="shared" si="2"/>
        <v>802.11246328157779</v>
      </c>
      <c r="P12" s="10"/>
    </row>
    <row r="13" spans="1:133">
      <c r="A13" s="12"/>
      <c r="B13" s="42">
        <v>521</v>
      </c>
      <c r="C13" s="19" t="s">
        <v>27</v>
      </c>
      <c r="D13" s="43">
        <v>1683146</v>
      </c>
      <c r="E13" s="43">
        <v>166327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1849473</v>
      </c>
      <c r="O13" s="44">
        <f t="shared" si="2"/>
        <v>258.70373478808227</v>
      </c>
      <c r="P13" s="9"/>
    </row>
    <row r="14" spans="1:133">
      <c r="A14" s="12"/>
      <c r="B14" s="42">
        <v>522</v>
      </c>
      <c r="C14" s="19" t="s">
        <v>28</v>
      </c>
      <c r="D14" s="43">
        <v>2587775</v>
      </c>
      <c r="E14" s="43">
        <v>633427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3221202</v>
      </c>
      <c r="O14" s="44">
        <f t="shared" si="2"/>
        <v>450.58078052874527</v>
      </c>
      <c r="P14" s="9"/>
    </row>
    <row r="15" spans="1:133">
      <c r="A15" s="12"/>
      <c r="B15" s="42">
        <v>524</v>
      </c>
      <c r="C15" s="19" t="s">
        <v>29</v>
      </c>
      <c r="D15" s="43">
        <v>663627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663627</v>
      </c>
      <c r="O15" s="44">
        <f t="shared" si="2"/>
        <v>92.827947964750308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731117</v>
      </c>
      <c r="E16" s="29">
        <f t="shared" si="4"/>
        <v>1835322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2204029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4770468</v>
      </c>
      <c r="O16" s="41">
        <f t="shared" si="2"/>
        <v>667.29164918170375</v>
      </c>
      <c r="P16" s="10"/>
    </row>
    <row r="17" spans="1:119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94387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94387</v>
      </c>
      <c r="O17" s="44">
        <f t="shared" si="2"/>
        <v>13.202825570009791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2109642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2109642</v>
      </c>
      <c r="O18" s="44">
        <f t="shared" si="2"/>
        <v>295.09609735627362</v>
      </c>
      <c r="P18" s="9"/>
    </row>
    <row r="19" spans="1:119">
      <c r="A19" s="12"/>
      <c r="B19" s="42">
        <v>539</v>
      </c>
      <c r="C19" s="19" t="s">
        <v>33</v>
      </c>
      <c r="D19" s="43">
        <v>731117</v>
      </c>
      <c r="E19" s="43">
        <v>1835322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2566439</v>
      </c>
      <c r="O19" s="44">
        <f t="shared" si="2"/>
        <v>358.99272625542034</v>
      </c>
      <c r="P19" s="9"/>
    </row>
    <row r="20" spans="1:119" ht="15.75">
      <c r="A20" s="26" t="s">
        <v>34</v>
      </c>
      <c r="B20" s="27"/>
      <c r="C20" s="28"/>
      <c r="D20" s="29">
        <f t="shared" ref="D20:M20" si="5">SUM(D21:D22)</f>
        <v>1358731</v>
      </c>
      <c r="E20" s="29">
        <f t="shared" si="5"/>
        <v>75399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622174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2056304</v>
      </c>
      <c r="O20" s="41">
        <f t="shared" si="2"/>
        <v>287.63519373338926</v>
      </c>
      <c r="P20" s="9"/>
    </row>
    <row r="21" spans="1:119">
      <c r="A21" s="12"/>
      <c r="B21" s="42">
        <v>572</v>
      </c>
      <c r="C21" s="19" t="s">
        <v>35</v>
      </c>
      <c r="D21" s="43">
        <v>1358731</v>
      </c>
      <c r="E21" s="43">
        <v>75399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1434130</v>
      </c>
      <c r="O21" s="44">
        <f t="shared" si="2"/>
        <v>200.60567911596027</v>
      </c>
      <c r="P21" s="9"/>
    </row>
    <row r="22" spans="1:119">
      <c r="A22" s="12"/>
      <c r="B22" s="42">
        <v>575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622174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622174</v>
      </c>
      <c r="O22" s="44">
        <f t="shared" si="2"/>
        <v>87.029514617429015</v>
      </c>
      <c r="P22" s="9"/>
    </row>
    <row r="23" spans="1:119" ht="15.75">
      <c r="A23" s="26" t="s">
        <v>38</v>
      </c>
      <c r="B23" s="27"/>
      <c r="C23" s="28"/>
      <c r="D23" s="29">
        <f t="shared" ref="D23:M23" si="6">SUM(D24:D24)</f>
        <v>247750</v>
      </c>
      <c r="E23" s="29">
        <f t="shared" si="6"/>
        <v>1241612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1489362</v>
      </c>
      <c r="O23" s="41">
        <f t="shared" si="2"/>
        <v>208.33151489718841</v>
      </c>
      <c r="P23" s="9"/>
    </row>
    <row r="24" spans="1:119" ht="15.75" thickBot="1">
      <c r="A24" s="12"/>
      <c r="B24" s="42">
        <v>581</v>
      </c>
      <c r="C24" s="19" t="s">
        <v>37</v>
      </c>
      <c r="D24" s="43">
        <v>247750</v>
      </c>
      <c r="E24" s="43">
        <v>1241612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1489362</v>
      </c>
      <c r="O24" s="44">
        <f t="shared" si="2"/>
        <v>208.33151489718841</v>
      </c>
      <c r="P24" s="9"/>
    </row>
    <row r="25" spans="1:119" ht="16.5" thickBot="1">
      <c r="A25" s="13" t="s">
        <v>10</v>
      </c>
      <c r="B25" s="21"/>
      <c r="C25" s="20"/>
      <c r="D25" s="14">
        <f>SUM(D5,D12,D16,D20,D23)</f>
        <v>11066672</v>
      </c>
      <c r="E25" s="14">
        <f t="shared" ref="E25:M25" si="7">SUM(E5,E12,E16,E20,E23)</f>
        <v>3952087</v>
      </c>
      <c r="F25" s="14">
        <f t="shared" si="7"/>
        <v>1222293</v>
      </c>
      <c r="G25" s="14">
        <f t="shared" si="7"/>
        <v>0</v>
      </c>
      <c r="H25" s="14">
        <f t="shared" si="7"/>
        <v>0</v>
      </c>
      <c r="I25" s="14">
        <f t="shared" si="7"/>
        <v>2826203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19067255</v>
      </c>
      <c r="O25" s="35">
        <f t="shared" si="2"/>
        <v>2667.1219751014128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76</v>
      </c>
      <c r="M27" s="93"/>
      <c r="N27" s="93"/>
      <c r="O27" s="39">
        <v>7149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4315474</v>
      </c>
      <c r="E5" s="24">
        <f t="shared" si="0"/>
        <v>0</v>
      </c>
      <c r="F5" s="24">
        <f t="shared" si="0"/>
        <v>839415</v>
      </c>
      <c r="G5" s="24">
        <f t="shared" si="0"/>
        <v>1872553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7027442</v>
      </c>
      <c r="P5" s="30">
        <f t="shared" ref="P5:P32" si="1">(O5/P$34)</f>
        <v>987.55508712759979</v>
      </c>
      <c r="Q5" s="6"/>
    </row>
    <row r="6" spans="1:134">
      <c r="A6" s="12"/>
      <c r="B6" s="42">
        <v>511</v>
      </c>
      <c r="C6" s="19" t="s">
        <v>19</v>
      </c>
      <c r="D6" s="43">
        <v>380906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380906</v>
      </c>
      <c r="P6" s="44">
        <f t="shared" si="1"/>
        <v>53.528105677346822</v>
      </c>
      <c r="Q6" s="9"/>
    </row>
    <row r="7" spans="1:134">
      <c r="A7" s="12"/>
      <c r="B7" s="42">
        <v>512</v>
      </c>
      <c r="C7" s="19" t="s">
        <v>20</v>
      </c>
      <c r="D7" s="43">
        <v>1217263</v>
      </c>
      <c r="E7" s="43">
        <v>0</v>
      </c>
      <c r="F7" s="43">
        <v>0</v>
      </c>
      <c r="G7" s="43">
        <v>12488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1229751</v>
      </c>
      <c r="P7" s="44">
        <f t="shared" si="1"/>
        <v>172.81492411467116</v>
      </c>
      <c r="Q7" s="9"/>
    </row>
    <row r="8" spans="1:134">
      <c r="A8" s="12"/>
      <c r="B8" s="42">
        <v>513</v>
      </c>
      <c r="C8" s="19" t="s">
        <v>21</v>
      </c>
      <c r="D8" s="43">
        <v>1391081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1391081</v>
      </c>
      <c r="P8" s="44">
        <f t="shared" si="1"/>
        <v>195.48636874648679</v>
      </c>
      <c r="Q8" s="9"/>
    </row>
    <row r="9" spans="1:134">
      <c r="A9" s="12"/>
      <c r="B9" s="42">
        <v>514</v>
      </c>
      <c r="C9" s="19" t="s">
        <v>22</v>
      </c>
      <c r="D9" s="43">
        <v>462063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462063</v>
      </c>
      <c r="P9" s="44">
        <f t="shared" si="1"/>
        <v>64.932967959527829</v>
      </c>
      <c r="Q9" s="9"/>
    </row>
    <row r="10" spans="1:134">
      <c r="A10" s="12"/>
      <c r="B10" s="42">
        <v>515</v>
      </c>
      <c r="C10" s="19" t="s">
        <v>23</v>
      </c>
      <c r="D10" s="43">
        <v>864161</v>
      </c>
      <c r="E10" s="43">
        <v>0</v>
      </c>
      <c r="F10" s="43">
        <v>0</v>
      </c>
      <c r="G10" s="43">
        <v>1791591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2655752</v>
      </c>
      <c r="P10" s="44">
        <f t="shared" si="1"/>
        <v>373.20854412591342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839415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839415</v>
      </c>
      <c r="P11" s="44">
        <f t="shared" si="1"/>
        <v>117.96163575042158</v>
      </c>
      <c r="Q11" s="9"/>
    </row>
    <row r="12" spans="1:134">
      <c r="A12" s="12"/>
      <c r="B12" s="42">
        <v>519</v>
      </c>
      <c r="C12" s="19" t="s">
        <v>25</v>
      </c>
      <c r="D12" s="43">
        <v>0</v>
      </c>
      <c r="E12" s="43">
        <v>0</v>
      </c>
      <c r="F12" s="43">
        <v>0</v>
      </c>
      <c r="G12" s="43">
        <v>68474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68474</v>
      </c>
      <c r="P12" s="44">
        <f t="shared" si="1"/>
        <v>9.622540753232153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7327125</v>
      </c>
      <c r="E13" s="29">
        <f t="shared" si="3"/>
        <v>1540977</v>
      </c>
      <c r="F13" s="29">
        <f t="shared" si="3"/>
        <v>0</v>
      </c>
      <c r="G13" s="29">
        <f t="shared" si="3"/>
        <v>949229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9817331</v>
      </c>
      <c r="P13" s="41">
        <f t="shared" si="1"/>
        <v>1379.613687464868</v>
      </c>
      <c r="Q13" s="10"/>
    </row>
    <row r="14" spans="1:134">
      <c r="A14" s="12"/>
      <c r="B14" s="42">
        <v>521</v>
      </c>
      <c r="C14" s="19" t="s">
        <v>27</v>
      </c>
      <c r="D14" s="43">
        <v>2143314</v>
      </c>
      <c r="E14" s="43">
        <v>0</v>
      </c>
      <c r="F14" s="43">
        <v>0</v>
      </c>
      <c r="G14" s="43">
        <v>215901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2359215</v>
      </c>
      <c r="P14" s="44">
        <f t="shared" si="1"/>
        <v>331.53667790893763</v>
      </c>
      <c r="Q14" s="9"/>
    </row>
    <row r="15" spans="1:134">
      <c r="A15" s="12"/>
      <c r="B15" s="42">
        <v>522</v>
      </c>
      <c r="C15" s="19" t="s">
        <v>28</v>
      </c>
      <c r="D15" s="43">
        <v>5183811</v>
      </c>
      <c r="E15" s="43">
        <v>0</v>
      </c>
      <c r="F15" s="43">
        <v>0</v>
      </c>
      <c r="G15" s="43">
        <v>733328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5917139</v>
      </c>
      <c r="P15" s="44">
        <f t="shared" si="1"/>
        <v>831.52599775154579</v>
      </c>
      <c r="Q15" s="9"/>
    </row>
    <row r="16" spans="1:134">
      <c r="A16" s="12"/>
      <c r="B16" s="42">
        <v>524</v>
      </c>
      <c r="C16" s="19" t="s">
        <v>29</v>
      </c>
      <c r="D16" s="43">
        <v>0</v>
      </c>
      <c r="E16" s="43">
        <v>1540977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1540977</v>
      </c>
      <c r="P16" s="44">
        <f t="shared" si="1"/>
        <v>216.55101180438447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SUM(D18:D21)</f>
        <v>0</v>
      </c>
      <c r="E17" s="29">
        <f t="shared" si="5"/>
        <v>3219801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9130726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12350527</v>
      </c>
      <c r="P17" s="41">
        <f t="shared" si="1"/>
        <v>1735.5996346261945</v>
      </c>
      <c r="Q17" s="10"/>
    </row>
    <row r="18" spans="1:120">
      <c r="A18" s="12"/>
      <c r="B18" s="42">
        <v>534</v>
      </c>
      <c r="C18" s="19" t="s">
        <v>55</v>
      </c>
      <c r="D18" s="43">
        <v>0</v>
      </c>
      <c r="E18" s="43">
        <v>1912412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1912412</v>
      </c>
      <c r="P18" s="44">
        <f t="shared" si="1"/>
        <v>268.74817313097248</v>
      </c>
      <c r="Q18" s="9"/>
    </row>
    <row r="19" spans="1:120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8948857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8948857</v>
      </c>
      <c r="P19" s="44">
        <f t="shared" si="1"/>
        <v>1257.5684373243396</v>
      </c>
      <c r="Q19" s="9"/>
    </row>
    <row r="20" spans="1:120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181869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181869</v>
      </c>
      <c r="P20" s="44">
        <f t="shared" si="1"/>
        <v>25.557757166947724</v>
      </c>
      <c r="Q20" s="9"/>
    </row>
    <row r="21" spans="1:120">
      <c r="A21" s="12"/>
      <c r="B21" s="42">
        <v>539</v>
      </c>
      <c r="C21" s="19" t="s">
        <v>33</v>
      </c>
      <c r="D21" s="43">
        <v>0</v>
      </c>
      <c r="E21" s="43">
        <v>1307389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1307389</v>
      </c>
      <c r="P21" s="44">
        <f t="shared" si="1"/>
        <v>183.72526700393479</v>
      </c>
      <c r="Q21" s="9"/>
    </row>
    <row r="22" spans="1:120" ht="15.75">
      <c r="A22" s="26" t="s">
        <v>56</v>
      </c>
      <c r="B22" s="27"/>
      <c r="C22" s="28"/>
      <c r="D22" s="29">
        <f t="shared" ref="D22:N22" si="6">SUM(D23:D23)</f>
        <v>1477542</v>
      </c>
      <c r="E22" s="29">
        <f t="shared" si="6"/>
        <v>0</v>
      </c>
      <c r="F22" s="29">
        <f t="shared" si="6"/>
        <v>0</v>
      </c>
      <c r="G22" s="29">
        <f t="shared" si="6"/>
        <v>702131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2179673</v>
      </c>
      <c r="P22" s="41">
        <f t="shared" si="1"/>
        <v>306.30593029792016</v>
      </c>
      <c r="Q22" s="10"/>
    </row>
    <row r="23" spans="1:120">
      <c r="A23" s="12"/>
      <c r="B23" s="42">
        <v>541</v>
      </c>
      <c r="C23" s="19" t="s">
        <v>57</v>
      </c>
      <c r="D23" s="43">
        <v>1477542</v>
      </c>
      <c r="E23" s="43">
        <v>0</v>
      </c>
      <c r="F23" s="43">
        <v>0</v>
      </c>
      <c r="G23" s="43">
        <v>702131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2179673</v>
      </c>
      <c r="P23" s="44">
        <f t="shared" si="1"/>
        <v>306.30593029792016</v>
      </c>
      <c r="Q23" s="9"/>
    </row>
    <row r="24" spans="1:120" ht="15.75">
      <c r="A24" s="26" t="s">
        <v>58</v>
      </c>
      <c r="B24" s="27"/>
      <c r="C24" s="28"/>
      <c r="D24" s="29">
        <f t="shared" ref="D24:N24" si="7">SUM(D25:D25)</f>
        <v>0</v>
      </c>
      <c r="E24" s="29">
        <f t="shared" si="7"/>
        <v>60344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4"/>
        <v>60344</v>
      </c>
      <c r="P24" s="41">
        <f t="shared" si="1"/>
        <v>8.4800449690837549</v>
      </c>
      <c r="Q24" s="10"/>
    </row>
    <row r="25" spans="1:120">
      <c r="A25" s="45"/>
      <c r="B25" s="46">
        <v>559</v>
      </c>
      <c r="C25" s="47" t="s">
        <v>86</v>
      </c>
      <c r="D25" s="43">
        <v>0</v>
      </c>
      <c r="E25" s="43">
        <v>60344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60344</v>
      </c>
      <c r="P25" s="44">
        <f t="shared" si="1"/>
        <v>8.4800449690837549</v>
      </c>
      <c r="Q25" s="9"/>
    </row>
    <row r="26" spans="1:120" ht="15.75">
      <c r="A26" s="26" t="s">
        <v>34</v>
      </c>
      <c r="B26" s="27"/>
      <c r="C26" s="28"/>
      <c r="D26" s="29">
        <f t="shared" ref="D26:N26" si="8">SUM(D27:D28)</f>
        <v>1843439</v>
      </c>
      <c r="E26" s="29">
        <f t="shared" si="8"/>
        <v>0</v>
      </c>
      <c r="F26" s="29">
        <f t="shared" si="8"/>
        <v>0</v>
      </c>
      <c r="G26" s="29">
        <f t="shared" si="8"/>
        <v>112223</v>
      </c>
      <c r="H26" s="29">
        <f t="shared" si="8"/>
        <v>0</v>
      </c>
      <c r="I26" s="29">
        <f t="shared" si="8"/>
        <v>1271860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3227522</v>
      </c>
      <c r="P26" s="41">
        <f t="shared" si="1"/>
        <v>453.55845980888137</v>
      </c>
      <c r="Q26" s="9"/>
    </row>
    <row r="27" spans="1:120">
      <c r="A27" s="12"/>
      <c r="B27" s="42">
        <v>572</v>
      </c>
      <c r="C27" s="19" t="s">
        <v>35</v>
      </c>
      <c r="D27" s="43">
        <v>1843439</v>
      </c>
      <c r="E27" s="43">
        <v>0</v>
      </c>
      <c r="F27" s="43">
        <v>0</v>
      </c>
      <c r="G27" s="43">
        <v>112223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1955662</v>
      </c>
      <c r="P27" s="44">
        <f t="shared" si="1"/>
        <v>274.82602585722316</v>
      </c>
      <c r="Q27" s="9"/>
    </row>
    <row r="28" spans="1:120">
      <c r="A28" s="12"/>
      <c r="B28" s="42">
        <v>575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1271860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1271860</v>
      </c>
      <c r="P28" s="44">
        <f t="shared" si="1"/>
        <v>178.73243395165824</v>
      </c>
      <c r="Q28" s="9"/>
    </row>
    <row r="29" spans="1:120" ht="15.75">
      <c r="A29" s="26" t="s">
        <v>38</v>
      </c>
      <c r="B29" s="27"/>
      <c r="C29" s="28"/>
      <c r="D29" s="29">
        <f t="shared" ref="D29:N29" si="9">SUM(D30:D31)</f>
        <v>477016</v>
      </c>
      <c r="E29" s="29">
        <f t="shared" si="9"/>
        <v>1791686</v>
      </c>
      <c r="F29" s="29">
        <f t="shared" si="9"/>
        <v>0</v>
      </c>
      <c r="G29" s="29">
        <f t="shared" si="9"/>
        <v>91529</v>
      </c>
      <c r="H29" s="29">
        <f t="shared" si="9"/>
        <v>0</v>
      </c>
      <c r="I29" s="29">
        <f t="shared" si="9"/>
        <v>1841011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4"/>
        <v>4201242</v>
      </c>
      <c r="P29" s="41">
        <f t="shared" si="1"/>
        <v>590.39376053962906</v>
      </c>
      <c r="Q29" s="9"/>
    </row>
    <row r="30" spans="1:120">
      <c r="A30" s="12"/>
      <c r="B30" s="42">
        <v>581</v>
      </c>
      <c r="C30" s="19" t="s">
        <v>95</v>
      </c>
      <c r="D30" s="43">
        <v>477016</v>
      </c>
      <c r="E30" s="43">
        <v>1791686</v>
      </c>
      <c r="F30" s="43">
        <v>0</v>
      </c>
      <c r="G30" s="43">
        <v>91529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2360231</v>
      </c>
      <c r="P30" s="44">
        <f t="shared" si="1"/>
        <v>331.67945474985947</v>
      </c>
      <c r="Q30" s="9"/>
    </row>
    <row r="31" spans="1:120" ht="15.75" thickBot="1">
      <c r="A31" s="12"/>
      <c r="B31" s="42">
        <v>591</v>
      </c>
      <c r="C31" s="19" t="s">
        <v>61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1841011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1841011</v>
      </c>
      <c r="P31" s="44">
        <f t="shared" si="1"/>
        <v>258.71430578976953</v>
      </c>
      <c r="Q31" s="9"/>
    </row>
    <row r="32" spans="1:120" ht="16.5" thickBot="1">
      <c r="A32" s="13" t="s">
        <v>10</v>
      </c>
      <c r="B32" s="21"/>
      <c r="C32" s="20"/>
      <c r="D32" s="14">
        <f>SUM(D5,D13,D17,D22,D24,D26,D29)</f>
        <v>15440596</v>
      </c>
      <c r="E32" s="14">
        <f t="shared" ref="E32:N32" si="10">SUM(E5,E13,E17,E22,E24,E26,E29)</f>
        <v>6612808</v>
      </c>
      <c r="F32" s="14">
        <f t="shared" si="10"/>
        <v>839415</v>
      </c>
      <c r="G32" s="14">
        <f t="shared" si="10"/>
        <v>3727665</v>
      </c>
      <c r="H32" s="14">
        <f t="shared" si="10"/>
        <v>0</v>
      </c>
      <c r="I32" s="14">
        <f t="shared" si="10"/>
        <v>12243597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4"/>
        <v>38864081</v>
      </c>
      <c r="P32" s="35">
        <f t="shared" si="1"/>
        <v>5461.5066048341769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91</v>
      </c>
      <c r="N34" s="93"/>
      <c r="O34" s="93"/>
      <c r="P34" s="39">
        <v>7116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4487747</v>
      </c>
      <c r="E5" s="24">
        <f t="shared" si="0"/>
        <v>0</v>
      </c>
      <c r="F5" s="24">
        <f t="shared" si="0"/>
        <v>3356102</v>
      </c>
      <c r="G5" s="24">
        <f t="shared" si="0"/>
        <v>669023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8512872</v>
      </c>
      <c r="O5" s="30">
        <f t="shared" ref="O5:O33" si="1">(N5/O$35)</f>
        <v>1330.13625</v>
      </c>
      <c r="P5" s="6"/>
    </row>
    <row r="6" spans="1:133">
      <c r="A6" s="12"/>
      <c r="B6" s="42">
        <v>511</v>
      </c>
      <c r="C6" s="19" t="s">
        <v>19</v>
      </c>
      <c r="D6" s="43">
        <v>285827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285827</v>
      </c>
      <c r="O6" s="44">
        <f t="shared" si="1"/>
        <v>44.66046875</v>
      </c>
      <c r="P6" s="9"/>
    </row>
    <row r="7" spans="1:133">
      <c r="A7" s="12"/>
      <c r="B7" s="42">
        <v>512</v>
      </c>
      <c r="C7" s="19" t="s">
        <v>20</v>
      </c>
      <c r="D7" s="43">
        <v>1172231</v>
      </c>
      <c r="E7" s="43">
        <v>0</v>
      </c>
      <c r="F7" s="43">
        <v>0</v>
      </c>
      <c r="G7" s="43">
        <v>64693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1236924</v>
      </c>
      <c r="O7" s="44">
        <f t="shared" si="1"/>
        <v>193.269375</v>
      </c>
      <c r="P7" s="9"/>
    </row>
    <row r="8" spans="1:133">
      <c r="A8" s="12"/>
      <c r="B8" s="42">
        <v>513</v>
      </c>
      <c r="C8" s="19" t="s">
        <v>21</v>
      </c>
      <c r="D8" s="43">
        <v>1384903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1384903</v>
      </c>
      <c r="O8" s="44">
        <f t="shared" si="1"/>
        <v>216.39109375000001</v>
      </c>
      <c r="P8" s="9"/>
    </row>
    <row r="9" spans="1:133">
      <c r="A9" s="12"/>
      <c r="B9" s="42">
        <v>514</v>
      </c>
      <c r="C9" s="19" t="s">
        <v>22</v>
      </c>
      <c r="D9" s="43">
        <v>603500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603500</v>
      </c>
      <c r="O9" s="44">
        <f t="shared" si="1"/>
        <v>94.296875</v>
      </c>
      <c r="P9" s="9"/>
    </row>
    <row r="10" spans="1:133">
      <c r="A10" s="12"/>
      <c r="B10" s="42">
        <v>515</v>
      </c>
      <c r="C10" s="19" t="s">
        <v>23</v>
      </c>
      <c r="D10" s="43">
        <v>1041286</v>
      </c>
      <c r="E10" s="43">
        <v>0</v>
      </c>
      <c r="F10" s="43">
        <v>0</v>
      </c>
      <c r="G10" s="43">
        <v>571732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1613018</v>
      </c>
      <c r="O10" s="44">
        <f t="shared" si="1"/>
        <v>252.0340625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3356102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3356102</v>
      </c>
      <c r="O11" s="44">
        <f t="shared" si="1"/>
        <v>524.39093749999995</v>
      </c>
      <c r="P11" s="9"/>
    </row>
    <row r="12" spans="1:133">
      <c r="A12" s="12"/>
      <c r="B12" s="42">
        <v>519</v>
      </c>
      <c r="C12" s="19" t="s">
        <v>64</v>
      </c>
      <c r="D12" s="43">
        <v>0</v>
      </c>
      <c r="E12" s="43">
        <v>0</v>
      </c>
      <c r="F12" s="43">
        <v>0</v>
      </c>
      <c r="G12" s="43">
        <v>32598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32598</v>
      </c>
      <c r="O12" s="44">
        <f t="shared" si="1"/>
        <v>5.0934375000000003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7762705</v>
      </c>
      <c r="E13" s="29">
        <f t="shared" si="3"/>
        <v>0</v>
      </c>
      <c r="F13" s="29">
        <f t="shared" si="3"/>
        <v>0</v>
      </c>
      <c r="G13" s="29">
        <f t="shared" si="3"/>
        <v>367510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8130215</v>
      </c>
      <c r="O13" s="41">
        <f t="shared" si="1"/>
        <v>1270.3460937499999</v>
      </c>
      <c r="P13" s="10"/>
    </row>
    <row r="14" spans="1:133">
      <c r="A14" s="12"/>
      <c r="B14" s="42">
        <v>521</v>
      </c>
      <c r="C14" s="19" t="s">
        <v>27</v>
      </c>
      <c r="D14" s="43">
        <v>2237314</v>
      </c>
      <c r="E14" s="43">
        <v>0</v>
      </c>
      <c r="F14" s="43">
        <v>0</v>
      </c>
      <c r="G14" s="43">
        <v>102148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2339462</v>
      </c>
      <c r="O14" s="44">
        <f t="shared" si="1"/>
        <v>365.54093749999998</v>
      </c>
      <c r="P14" s="9"/>
    </row>
    <row r="15" spans="1:133">
      <c r="A15" s="12"/>
      <c r="B15" s="42">
        <v>522</v>
      </c>
      <c r="C15" s="19" t="s">
        <v>28</v>
      </c>
      <c r="D15" s="43">
        <v>4576942</v>
      </c>
      <c r="E15" s="43">
        <v>0</v>
      </c>
      <c r="F15" s="43">
        <v>0</v>
      </c>
      <c r="G15" s="43">
        <v>237617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4814559</v>
      </c>
      <c r="O15" s="44">
        <f t="shared" si="1"/>
        <v>752.27484374999995</v>
      </c>
      <c r="P15" s="9"/>
    </row>
    <row r="16" spans="1:133">
      <c r="A16" s="12"/>
      <c r="B16" s="42">
        <v>524</v>
      </c>
      <c r="C16" s="19" t="s">
        <v>29</v>
      </c>
      <c r="D16" s="43">
        <v>916290</v>
      </c>
      <c r="E16" s="43">
        <v>0</v>
      </c>
      <c r="F16" s="43">
        <v>0</v>
      </c>
      <c r="G16" s="43">
        <v>27745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944035</v>
      </c>
      <c r="O16" s="44">
        <f t="shared" si="1"/>
        <v>147.50546875000001</v>
      </c>
      <c r="P16" s="9"/>
    </row>
    <row r="17" spans="1:16">
      <c r="A17" s="12"/>
      <c r="B17" s="42">
        <v>525</v>
      </c>
      <c r="C17" s="19" t="s">
        <v>50</v>
      </c>
      <c r="D17" s="43">
        <v>32159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32159</v>
      </c>
      <c r="O17" s="44">
        <f t="shared" si="1"/>
        <v>5.0248437499999996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2709800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8456767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11166567</v>
      </c>
      <c r="O18" s="41">
        <f t="shared" si="1"/>
        <v>1744.77609375</v>
      </c>
      <c r="P18" s="10"/>
    </row>
    <row r="19" spans="1:16">
      <c r="A19" s="12"/>
      <c r="B19" s="42">
        <v>534</v>
      </c>
      <c r="C19" s="19" t="s">
        <v>66</v>
      </c>
      <c r="D19" s="43">
        <v>0</v>
      </c>
      <c r="E19" s="43">
        <v>1873028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1873028</v>
      </c>
      <c r="O19" s="44">
        <f t="shared" si="1"/>
        <v>292.66062499999998</v>
      </c>
      <c r="P19" s="9"/>
    </row>
    <row r="20" spans="1:16">
      <c r="A20" s="12"/>
      <c r="B20" s="42">
        <v>535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8361651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8361651</v>
      </c>
      <c r="O20" s="44">
        <f t="shared" si="1"/>
        <v>1306.5079687499999</v>
      </c>
      <c r="P20" s="9"/>
    </row>
    <row r="21" spans="1:16">
      <c r="A21" s="12"/>
      <c r="B21" s="42">
        <v>538</v>
      </c>
      <c r="C21" s="19" t="s">
        <v>67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95116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95116</v>
      </c>
      <c r="O21" s="44">
        <f t="shared" si="1"/>
        <v>14.861875</v>
      </c>
      <c r="P21" s="9"/>
    </row>
    <row r="22" spans="1:16">
      <c r="A22" s="12"/>
      <c r="B22" s="42">
        <v>539</v>
      </c>
      <c r="C22" s="19" t="s">
        <v>33</v>
      </c>
      <c r="D22" s="43">
        <v>0</v>
      </c>
      <c r="E22" s="43">
        <v>836772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836772</v>
      </c>
      <c r="O22" s="44">
        <f t="shared" si="1"/>
        <v>130.74562499999999</v>
      </c>
      <c r="P22" s="9"/>
    </row>
    <row r="23" spans="1:16" ht="15.75">
      <c r="A23" s="26" t="s">
        <v>56</v>
      </c>
      <c r="B23" s="27"/>
      <c r="C23" s="28"/>
      <c r="D23" s="29">
        <f t="shared" ref="D23:M23" si="6">SUM(D24:D24)</f>
        <v>1253223</v>
      </c>
      <c r="E23" s="29">
        <f t="shared" si="6"/>
        <v>157563</v>
      </c>
      <c r="F23" s="29">
        <f t="shared" si="6"/>
        <v>0</v>
      </c>
      <c r="G23" s="29">
        <f t="shared" si="6"/>
        <v>820021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2230807</v>
      </c>
      <c r="O23" s="41">
        <f t="shared" si="1"/>
        <v>348.56359375</v>
      </c>
      <c r="P23" s="10"/>
    </row>
    <row r="24" spans="1:16">
      <c r="A24" s="12"/>
      <c r="B24" s="42">
        <v>541</v>
      </c>
      <c r="C24" s="19" t="s">
        <v>68</v>
      </c>
      <c r="D24" s="43">
        <v>1253223</v>
      </c>
      <c r="E24" s="43">
        <v>157563</v>
      </c>
      <c r="F24" s="43">
        <v>0</v>
      </c>
      <c r="G24" s="43">
        <v>820021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2230807</v>
      </c>
      <c r="O24" s="44">
        <f t="shared" si="1"/>
        <v>348.56359375</v>
      </c>
      <c r="P24" s="9"/>
    </row>
    <row r="25" spans="1:16" ht="15.75">
      <c r="A25" s="26" t="s">
        <v>58</v>
      </c>
      <c r="B25" s="27"/>
      <c r="C25" s="28"/>
      <c r="D25" s="29">
        <f t="shared" ref="D25:M25" si="7">SUM(D26:D26)</f>
        <v>0</v>
      </c>
      <c r="E25" s="29">
        <f t="shared" si="7"/>
        <v>15750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15750</v>
      </c>
      <c r="O25" s="41">
        <f t="shared" si="1"/>
        <v>2.4609375</v>
      </c>
      <c r="P25" s="10"/>
    </row>
    <row r="26" spans="1:16">
      <c r="A26" s="45"/>
      <c r="B26" s="46">
        <v>559</v>
      </c>
      <c r="C26" s="47" t="s">
        <v>86</v>
      </c>
      <c r="D26" s="43">
        <v>0</v>
      </c>
      <c r="E26" s="43">
        <v>15750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15750</v>
      </c>
      <c r="O26" s="44">
        <f t="shared" si="1"/>
        <v>2.4609375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SUM(D28:D29)</f>
        <v>1634198</v>
      </c>
      <c r="E27" s="29">
        <f t="shared" si="8"/>
        <v>0</v>
      </c>
      <c r="F27" s="29">
        <f t="shared" si="8"/>
        <v>0</v>
      </c>
      <c r="G27" s="29">
        <f t="shared" si="8"/>
        <v>173986</v>
      </c>
      <c r="H27" s="29">
        <f t="shared" si="8"/>
        <v>0</v>
      </c>
      <c r="I27" s="29">
        <f t="shared" si="8"/>
        <v>1047966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2856150</v>
      </c>
      <c r="O27" s="41">
        <f t="shared" si="1"/>
        <v>446.2734375</v>
      </c>
      <c r="P27" s="9"/>
    </row>
    <row r="28" spans="1:16">
      <c r="A28" s="12"/>
      <c r="B28" s="42">
        <v>572</v>
      </c>
      <c r="C28" s="19" t="s">
        <v>69</v>
      </c>
      <c r="D28" s="43">
        <v>1634198</v>
      </c>
      <c r="E28" s="43">
        <v>0</v>
      </c>
      <c r="F28" s="43">
        <v>0</v>
      </c>
      <c r="G28" s="43">
        <v>173986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1808184</v>
      </c>
      <c r="O28" s="44">
        <f t="shared" si="1"/>
        <v>282.52875</v>
      </c>
      <c r="P28" s="9"/>
    </row>
    <row r="29" spans="1:16">
      <c r="A29" s="12"/>
      <c r="B29" s="42">
        <v>575</v>
      </c>
      <c r="C29" s="19" t="s">
        <v>70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1047966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1047966</v>
      </c>
      <c r="O29" s="44">
        <f t="shared" si="1"/>
        <v>163.7446875</v>
      </c>
      <c r="P29" s="9"/>
    </row>
    <row r="30" spans="1:16" ht="15.75">
      <c r="A30" s="26" t="s">
        <v>71</v>
      </c>
      <c r="B30" s="27"/>
      <c r="C30" s="28"/>
      <c r="D30" s="29">
        <f t="shared" ref="D30:M30" si="9">SUM(D31:D32)</f>
        <v>3093573</v>
      </c>
      <c r="E30" s="29">
        <f t="shared" si="9"/>
        <v>804285</v>
      </c>
      <c r="F30" s="29">
        <f t="shared" si="9"/>
        <v>0</v>
      </c>
      <c r="G30" s="29">
        <f t="shared" si="9"/>
        <v>91533</v>
      </c>
      <c r="H30" s="29">
        <f t="shared" si="9"/>
        <v>0</v>
      </c>
      <c r="I30" s="29">
        <f t="shared" si="9"/>
        <v>1976936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5966327</v>
      </c>
      <c r="O30" s="41">
        <f t="shared" si="1"/>
        <v>932.23859374999995</v>
      </c>
      <c r="P30" s="9"/>
    </row>
    <row r="31" spans="1:16">
      <c r="A31" s="12"/>
      <c r="B31" s="42">
        <v>581</v>
      </c>
      <c r="C31" s="19" t="s">
        <v>72</v>
      </c>
      <c r="D31" s="43">
        <v>3093573</v>
      </c>
      <c r="E31" s="43">
        <v>804285</v>
      </c>
      <c r="F31" s="43">
        <v>0</v>
      </c>
      <c r="G31" s="43">
        <v>91533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3989391</v>
      </c>
      <c r="O31" s="44">
        <f t="shared" si="1"/>
        <v>623.34234375000005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1976936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1976936</v>
      </c>
      <c r="O32" s="44">
        <f t="shared" si="1"/>
        <v>308.89625000000001</v>
      </c>
      <c r="P32" s="9"/>
    </row>
    <row r="33" spans="1:119" ht="16.5" thickBot="1">
      <c r="A33" s="13" t="s">
        <v>10</v>
      </c>
      <c r="B33" s="21"/>
      <c r="C33" s="20"/>
      <c r="D33" s="14">
        <f>SUM(D5,D13,D18,D23,D25,D27,D30)</f>
        <v>18231446</v>
      </c>
      <c r="E33" s="14">
        <f t="shared" ref="E33:M33" si="10">SUM(E5,E13,E18,E23,E25,E27,E30)</f>
        <v>3687398</v>
      </c>
      <c r="F33" s="14">
        <f t="shared" si="10"/>
        <v>3356102</v>
      </c>
      <c r="G33" s="14">
        <f t="shared" si="10"/>
        <v>2122073</v>
      </c>
      <c r="H33" s="14">
        <f t="shared" si="10"/>
        <v>0</v>
      </c>
      <c r="I33" s="14">
        <f t="shared" si="10"/>
        <v>11481669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4"/>
        <v>38878688</v>
      </c>
      <c r="O33" s="35">
        <f t="shared" si="1"/>
        <v>6074.7950000000001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89</v>
      </c>
      <c r="M35" s="93"/>
      <c r="N35" s="93"/>
      <c r="O35" s="39">
        <v>6400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4527394</v>
      </c>
      <c r="E5" s="24">
        <f t="shared" si="0"/>
        <v>0</v>
      </c>
      <c r="F5" s="24">
        <f t="shared" si="0"/>
        <v>1055406</v>
      </c>
      <c r="G5" s="24">
        <f t="shared" si="0"/>
        <v>396976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5979776</v>
      </c>
      <c r="O5" s="30">
        <f t="shared" ref="O5:O33" si="1">(N5/O$35)</f>
        <v>962.77185638383514</v>
      </c>
      <c r="P5" s="6"/>
    </row>
    <row r="6" spans="1:133">
      <c r="A6" s="12"/>
      <c r="B6" s="42">
        <v>511</v>
      </c>
      <c r="C6" s="19" t="s">
        <v>19</v>
      </c>
      <c r="D6" s="43">
        <v>438125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438125</v>
      </c>
      <c r="O6" s="44">
        <f t="shared" si="1"/>
        <v>70.540170664949287</v>
      </c>
      <c r="P6" s="9"/>
    </row>
    <row r="7" spans="1:133">
      <c r="A7" s="12"/>
      <c r="B7" s="42">
        <v>512</v>
      </c>
      <c r="C7" s="19" t="s">
        <v>20</v>
      </c>
      <c r="D7" s="43">
        <v>1059020</v>
      </c>
      <c r="E7" s="43">
        <v>0</v>
      </c>
      <c r="F7" s="43">
        <v>0</v>
      </c>
      <c r="G7" s="43">
        <v>2704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1061724</v>
      </c>
      <c r="O7" s="44">
        <f t="shared" si="1"/>
        <v>170.94252133311866</v>
      </c>
      <c r="P7" s="9"/>
    </row>
    <row r="8" spans="1:133">
      <c r="A8" s="12"/>
      <c r="B8" s="42">
        <v>513</v>
      </c>
      <c r="C8" s="19" t="s">
        <v>21</v>
      </c>
      <c r="D8" s="43">
        <v>1539972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1539972</v>
      </c>
      <c r="O8" s="44">
        <f t="shared" si="1"/>
        <v>247.9426823377878</v>
      </c>
      <c r="P8" s="9"/>
    </row>
    <row r="9" spans="1:133">
      <c r="A9" s="12"/>
      <c r="B9" s="42">
        <v>514</v>
      </c>
      <c r="C9" s="19" t="s">
        <v>22</v>
      </c>
      <c r="D9" s="43">
        <v>501917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501917</v>
      </c>
      <c r="O9" s="44">
        <f t="shared" si="1"/>
        <v>80.810980518435031</v>
      </c>
      <c r="P9" s="9"/>
    </row>
    <row r="10" spans="1:133">
      <c r="A10" s="12"/>
      <c r="B10" s="42">
        <v>515</v>
      </c>
      <c r="C10" s="19" t="s">
        <v>23</v>
      </c>
      <c r="D10" s="43">
        <v>988360</v>
      </c>
      <c r="E10" s="43">
        <v>0</v>
      </c>
      <c r="F10" s="43">
        <v>0</v>
      </c>
      <c r="G10" s="43">
        <v>369286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1357646</v>
      </c>
      <c r="O10" s="44">
        <f t="shared" si="1"/>
        <v>218.58734503300596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1055406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1055406</v>
      </c>
      <c r="O11" s="44">
        <f t="shared" si="1"/>
        <v>169.92529383352118</v>
      </c>
      <c r="P11" s="9"/>
    </row>
    <row r="12" spans="1:133">
      <c r="A12" s="12"/>
      <c r="B12" s="42">
        <v>519</v>
      </c>
      <c r="C12" s="19" t="s">
        <v>64</v>
      </c>
      <c r="D12" s="43">
        <v>0</v>
      </c>
      <c r="E12" s="43">
        <v>0</v>
      </c>
      <c r="F12" s="43">
        <v>0</v>
      </c>
      <c r="G12" s="43">
        <v>24986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24986</v>
      </c>
      <c r="O12" s="44">
        <f t="shared" si="1"/>
        <v>4.0228626630172277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7252897</v>
      </c>
      <c r="E13" s="29">
        <f t="shared" si="3"/>
        <v>0</v>
      </c>
      <c r="F13" s="29">
        <f t="shared" si="3"/>
        <v>0</v>
      </c>
      <c r="G13" s="29">
        <f t="shared" si="3"/>
        <v>966686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8219583</v>
      </c>
      <c r="O13" s="41">
        <f t="shared" si="1"/>
        <v>1323.3912413459991</v>
      </c>
      <c r="P13" s="10"/>
    </row>
    <row r="14" spans="1:133">
      <c r="A14" s="12"/>
      <c r="B14" s="42">
        <v>521</v>
      </c>
      <c r="C14" s="19" t="s">
        <v>27</v>
      </c>
      <c r="D14" s="43">
        <v>1978403</v>
      </c>
      <c r="E14" s="43">
        <v>0</v>
      </c>
      <c r="F14" s="43">
        <v>0</v>
      </c>
      <c r="G14" s="43">
        <v>79627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2058030</v>
      </c>
      <c r="O14" s="44">
        <f t="shared" si="1"/>
        <v>331.35243922073738</v>
      </c>
      <c r="P14" s="9"/>
    </row>
    <row r="15" spans="1:133">
      <c r="A15" s="12"/>
      <c r="B15" s="42">
        <v>522</v>
      </c>
      <c r="C15" s="19" t="s">
        <v>28</v>
      </c>
      <c r="D15" s="43">
        <v>4383293</v>
      </c>
      <c r="E15" s="43">
        <v>0</v>
      </c>
      <c r="F15" s="43">
        <v>0</v>
      </c>
      <c r="G15" s="43">
        <v>887059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5270352</v>
      </c>
      <c r="O15" s="44">
        <f t="shared" si="1"/>
        <v>848.55127998711964</v>
      </c>
      <c r="P15" s="9"/>
    </row>
    <row r="16" spans="1:133">
      <c r="A16" s="12"/>
      <c r="B16" s="42">
        <v>524</v>
      </c>
      <c r="C16" s="19" t="s">
        <v>29</v>
      </c>
      <c r="D16" s="43">
        <v>879573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879573</v>
      </c>
      <c r="O16" s="44">
        <f t="shared" si="1"/>
        <v>141.61535984543551</v>
      </c>
      <c r="P16" s="9"/>
    </row>
    <row r="17" spans="1:16">
      <c r="A17" s="12"/>
      <c r="B17" s="42">
        <v>525</v>
      </c>
      <c r="C17" s="19" t="s">
        <v>50</v>
      </c>
      <c r="D17" s="43">
        <v>11628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11628</v>
      </c>
      <c r="O17" s="44">
        <f t="shared" si="1"/>
        <v>1.8721622927064885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4218921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9014900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13233821</v>
      </c>
      <c r="O18" s="41">
        <f t="shared" si="1"/>
        <v>2130.7069715021735</v>
      </c>
      <c r="P18" s="10"/>
    </row>
    <row r="19" spans="1:16">
      <c r="A19" s="12"/>
      <c r="B19" s="42">
        <v>534</v>
      </c>
      <c r="C19" s="19" t="s">
        <v>66</v>
      </c>
      <c r="D19" s="43">
        <v>0</v>
      </c>
      <c r="E19" s="43">
        <v>1857263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1857263</v>
      </c>
      <c r="O19" s="44">
        <f t="shared" si="1"/>
        <v>299.02801481242955</v>
      </c>
      <c r="P19" s="9"/>
    </row>
    <row r="20" spans="1:16">
      <c r="A20" s="12"/>
      <c r="B20" s="42">
        <v>535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8978059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8978059</v>
      </c>
      <c r="O20" s="44">
        <f t="shared" si="1"/>
        <v>1445.5094187731445</v>
      </c>
      <c r="P20" s="9"/>
    </row>
    <row r="21" spans="1:16">
      <c r="A21" s="12"/>
      <c r="B21" s="42">
        <v>538</v>
      </c>
      <c r="C21" s="19" t="s">
        <v>67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36841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36841</v>
      </c>
      <c r="O21" s="44">
        <f t="shared" si="1"/>
        <v>5.9315730156174533</v>
      </c>
      <c r="P21" s="9"/>
    </row>
    <row r="22" spans="1:16">
      <c r="A22" s="12"/>
      <c r="B22" s="42">
        <v>539</v>
      </c>
      <c r="C22" s="19" t="s">
        <v>33</v>
      </c>
      <c r="D22" s="43">
        <v>0</v>
      </c>
      <c r="E22" s="43">
        <v>2361658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2361658</v>
      </c>
      <c r="O22" s="44">
        <f t="shared" si="1"/>
        <v>380.23796490098215</v>
      </c>
      <c r="P22" s="9"/>
    </row>
    <row r="23" spans="1:16" ht="15.75">
      <c r="A23" s="26" t="s">
        <v>56</v>
      </c>
      <c r="B23" s="27"/>
      <c r="C23" s="28"/>
      <c r="D23" s="29">
        <f t="shared" ref="D23:M23" si="6">SUM(D24:D24)</f>
        <v>1211499</v>
      </c>
      <c r="E23" s="29">
        <f t="shared" si="6"/>
        <v>416437</v>
      </c>
      <c r="F23" s="29">
        <f t="shared" si="6"/>
        <v>0</v>
      </c>
      <c r="G23" s="29">
        <f t="shared" si="6"/>
        <v>1989989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3617925</v>
      </c>
      <c r="O23" s="41">
        <f t="shared" si="1"/>
        <v>582.50281758170991</v>
      </c>
      <c r="P23" s="10"/>
    </row>
    <row r="24" spans="1:16">
      <c r="A24" s="12"/>
      <c r="B24" s="42">
        <v>541</v>
      </c>
      <c r="C24" s="19" t="s">
        <v>68</v>
      </c>
      <c r="D24" s="43">
        <v>1211499</v>
      </c>
      <c r="E24" s="43">
        <v>416437</v>
      </c>
      <c r="F24" s="43">
        <v>0</v>
      </c>
      <c r="G24" s="43">
        <v>1989989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3617925</v>
      </c>
      <c r="O24" s="44">
        <f t="shared" si="1"/>
        <v>582.50281758170991</v>
      </c>
      <c r="P24" s="9"/>
    </row>
    <row r="25" spans="1:16" ht="15.75">
      <c r="A25" s="26" t="s">
        <v>58</v>
      </c>
      <c r="B25" s="27"/>
      <c r="C25" s="28"/>
      <c r="D25" s="29">
        <f t="shared" ref="D25:M25" si="7">SUM(D26:D26)</f>
        <v>0</v>
      </c>
      <c r="E25" s="29">
        <f t="shared" si="7"/>
        <v>22074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22074</v>
      </c>
      <c r="O25" s="41">
        <f t="shared" si="1"/>
        <v>3.5540170664949282</v>
      </c>
      <c r="P25" s="10"/>
    </row>
    <row r="26" spans="1:16">
      <c r="A26" s="45"/>
      <c r="B26" s="46">
        <v>559</v>
      </c>
      <c r="C26" s="47" t="s">
        <v>86</v>
      </c>
      <c r="D26" s="43">
        <v>0</v>
      </c>
      <c r="E26" s="43">
        <v>22074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22074</v>
      </c>
      <c r="O26" s="44">
        <f t="shared" si="1"/>
        <v>3.5540170664949282</v>
      </c>
      <c r="P26" s="9"/>
    </row>
    <row r="27" spans="1:16" ht="15.75">
      <c r="A27" s="26" t="s">
        <v>34</v>
      </c>
      <c r="B27" s="27"/>
      <c r="C27" s="28"/>
      <c r="D27" s="29">
        <f t="shared" ref="D27:M27" si="8">SUM(D28:D29)</f>
        <v>1798854</v>
      </c>
      <c r="E27" s="29">
        <f t="shared" si="8"/>
        <v>0</v>
      </c>
      <c r="F27" s="29">
        <f t="shared" si="8"/>
        <v>0</v>
      </c>
      <c r="G27" s="29">
        <f t="shared" si="8"/>
        <v>232862</v>
      </c>
      <c r="H27" s="29">
        <f t="shared" si="8"/>
        <v>0</v>
      </c>
      <c r="I27" s="29">
        <f t="shared" si="8"/>
        <v>1176968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3208684</v>
      </c>
      <c r="O27" s="41">
        <f t="shared" si="1"/>
        <v>516.6131057800676</v>
      </c>
      <c r="P27" s="9"/>
    </row>
    <row r="28" spans="1:16">
      <c r="A28" s="12"/>
      <c r="B28" s="42">
        <v>572</v>
      </c>
      <c r="C28" s="19" t="s">
        <v>69</v>
      </c>
      <c r="D28" s="43">
        <v>1798854</v>
      </c>
      <c r="E28" s="43">
        <v>0</v>
      </c>
      <c r="F28" s="43">
        <v>0</v>
      </c>
      <c r="G28" s="43">
        <v>232862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2031716</v>
      </c>
      <c r="O28" s="44">
        <f t="shared" si="1"/>
        <v>327.11576235710834</v>
      </c>
      <c r="P28" s="9"/>
    </row>
    <row r="29" spans="1:16">
      <c r="A29" s="12"/>
      <c r="B29" s="42">
        <v>575</v>
      </c>
      <c r="C29" s="19" t="s">
        <v>70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1176968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1176968</v>
      </c>
      <c r="O29" s="44">
        <f t="shared" si="1"/>
        <v>189.49734342295926</v>
      </c>
      <c r="P29" s="9"/>
    </row>
    <row r="30" spans="1:16" ht="15.75">
      <c r="A30" s="26" t="s">
        <v>71</v>
      </c>
      <c r="B30" s="27"/>
      <c r="C30" s="28"/>
      <c r="D30" s="29">
        <f t="shared" ref="D30:M30" si="9">SUM(D31:D32)</f>
        <v>296053</v>
      </c>
      <c r="E30" s="29">
        <f t="shared" si="9"/>
        <v>908285</v>
      </c>
      <c r="F30" s="29">
        <f t="shared" si="9"/>
        <v>0</v>
      </c>
      <c r="G30" s="29">
        <f t="shared" si="9"/>
        <v>468573</v>
      </c>
      <c r="H30" s="29">
        <f t="shared" si="9"/>
        <v>0</v>
      </c>
      <c r="I30" s="29">
        <f t="shared" si="9"/>
        <v>2142853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3815764</v>
      </c>
      <c r="O30" s="41">
        <f t="shared" si="1"/>
        <v>614.35582031878926</v>
      </c>
      <c r="P30" s="9"/>
    </row>
    <row r="31" spans="1:16">
      <c r="A31" s="12"/>
      <c r="B31" s="42">
        <v>581</v>
      </c>
      <c r="C31" s="19" t="s">
        <v>72</v>
      </c>
      <c r="D31" s="43">
        <v>296053</v>
      </c>
      <c r="E31" s="43">
        <v>908285</v>
      </c>
      <c r="F31" s="43">
        <v>0</v>
      </c>
      <c r="G31" s="43">
        <v>468573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1672911</v>
      </c>
      <c r="O31" s="44">
        <f t="shared" si="1"/>
        <v>269.34648204797941</v>
      </c>
      <c r="P31" s="9"/>
    </row>
    <row r="32" spans="1:16" ht="15.75" thickBot="1">
      <c r="A32" s="12"/>
      <c r="B32" s="42">
        <v>591</v>
      </c>
      <c r="C32" s="19" t="s">
        <v>73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2142853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2142853</v>
      </c>
      <c r="O32" s="44">
        <f t="shared" si="1"/>
        <v>345.00933827080985</v>
      </c>
      <c r="P32" s="9"/>
    </row>
    <row r="33" spans="1:119" ht="16.5" thickBot="1">
      <c r="A33" s="13" t="s">
        <v>10</v>
      </c>
      <c r="B33" s="21"/>
      <c r="C33" s="20"/>
      <c r="D33" s="14">
        <f>SUM(D5,D13,D18,D23,D25,D27,D30)</f>
        <v>15086697</v>
      </c>
      <c r="E33" s="14">
        <f t="shared" ref="E33:M33" si="10">SUM(E5,E13,E18,E23,E25,E27,E30)</f>
        <v>5565717</v>
      </c>
      <c r="F33" s="14">
        <f t="shared" si="10"/>
        <v>1055406</v>
      </c>
      <c r="G33" s="14">
        <f t="shared" si="10"/>
        <v>4055086</v>
      </c>
      <c r="H33" s="14">
        <f t="shared" si="10"/>
        <v>0</v>
      </c>
      <c r="I33" s="14">
        <f t="shared" si="10"/>
        <v>12334721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4"/>
        <v>38097627</v>
      </c>
      <c r="O33" s="35">
        <f t="shared" si="1"/>
        <v>6133.8958299790693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87</v>
      </c>
      <c r="M35" s="93"/>
      <c r="N35" s="93"/>
      <c r="O35" s="39">
        <v>6211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3666457</v>
      </c>
      <c r="E5" s="24">
        <f t="shared" si="0"/>
        <v>0</v>
      </c>
      <c r="F5" s="24">
        <f t="shared" si="0"/>
        <v>1439552</v>
      </c>
      <c r="G5" s="24">
        <f t="shared" si="0"/>
        <v>1684739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6790748</v>
      </c>
      <c r="O5" s="30">
        <f t="shared" ref="O5:O31" si="1">(N5/O$33)</f>
        <v>1133.6808013355592</v>
      </c>
      <c r="P5" s="6"/>
    </row>
    <row r="6" spans="1:133">
      <c r="A6" s="12"/>
      <c r="B6" s="42">
        <v>511</v>
      </c>
      <c r="C6" s="19" t="s">
        <v>19</v>
      </c>
      <c r="D6" s="43">
        <v>293636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293636</v>
      </c>
      <c r="O6" s="44">
        <f t="shared" si="1"/>
        <v>49.021035058430719</v>
      </c>
      <c r="P6" s="9"/>
    </row>
    <row r="7" spans="1:133">
      <c r="A7" s="12"/>
      <c r="B7" s="42">
        <v>512</v>
      </c>
      <c r="C7" s="19" t="s">
        <v>20</v>
      </c>
      <c r="D7" s="43">
        <v>830018</v>
      </c>
      <c r="E7" s="43">
        <v>0</v>
      </c>
      <c r="F7" s="43">
        <v>0</v>
      </c>
      <c r="G7" s="43">
        <v>1274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831292</v>
      </c>
      <c r="O7" s="44">
        <f t="shared" si="1"/>
        <v>138.77996661101835</v>
      </c>
      <c r="P7" s="9"/>
    </row>
    <row r="8" spans="1:133">
      <c r="A8" s="12"/>
      <c r="B8" s="42">
        <v>513</v>
      </c>
      <c r="C8" s="19" t="s">
        <v>21</v>
      </c>
      <c r="D8" s="43">
        <v>1035194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1035194</v>
      </c>
      <c r="O8" s="44">
        <f t="shared" si="1"/>
        <v>172.82036727879799</v>
      </c>
      <c r="P8" s="9"/>
    </row>
    <row r="9" spans="1:133">
      <c r="A9" s="12"/>
      <c r="B9" s="42">
        <v>514</v>
      </c>
      <c r="C9" s="19" t="s">
        <v>22</v>
      </c>
      <c r="D9" s="43">
        <v>376870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376870</v>
      </c>
      <c r="O9" s="44">
        <f t="shared" si="1"/>
        <v>62.916527545909851</v>
      </c>
      <c r="P9" s="9"/>
    </row>
    <row r="10" spans="1:133">
      <c r="A10" s="12"/>
      <c r="B10" s="42">
        <v>515</v>
      </c>
      <c r="C10" s="19" t="s">
        <v>23</v>
      </c>
      <c r="D10" s="43">
        <v>762337</v>
      </c>
      <c r="E10" s="43">
        <v>0</v>
      </c>
      <c r="F10" s="43">
        <v>0</v>
      </c>
      <c r="G10" s="43">
        <v>1557853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2320190</v>
      </c>
      <c r="O10" s="44">
        <f t="shared" si="1"/>
        <v>387.34390651085141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1439552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1439552</v>
      </c>
      <c r="O11" s="44">
        <f t="shared" si="1"/>
        <v>240.32587646076794</v>
      </c>
      <c r="P11" s="9"/>
    </row>
    <row r="12" spans="1:133">
      <c r="A12" s="12"/>
      <c r="B12" s="42">
        <v>519</v>
      </c>
      <c r="C12" s="19" t="s">
        <v>64</v>
      </c>
      <c r="D12" s="43">
        <v>368402</v>
      </c>
      <c r="E12" s="43">
        <v>0</v>
      </c>
      <c r="F12" s="43">
        <v>0</v>
      </c>
      <c r="G12" s="43">
        <v>125612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494014</v>
      </c>
      <c r="O12" s="44">
        <f t="shared" si="1"/>
        <v>82.473121869782972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14077419</v>
      </c>
      <c r="E13" s="29">
        <f t="shared" si="3"/>
        <v>0</v>
      </c>
      <c r="F13" s="29">
        <f t="shared" si="3"/>
        <v>0</v>
      </c>
      <c r="G13" s="29">
        <f t="shared" si="3"/>
        <v>270942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14348361</v>
      </c>
      <c r="O13" s="41">
        <f t="shared" si="1"/>
        <v>2395.3858096828048</v>
      </c>
      <c r="P13" s="10"/>
    </row>
    <row r="14" spans="1:133">
      <c r="A14" s="12"/>
      <c r="B14" s="42">
        <v>521</v>
      </c>
      <c r="C14" s="19" t="s">
        <v>27</v>
      </c>
      <c r="D14" s="43">
        <v>1963550</v>
      </c>
      <c r="E14" s="43">
        <v>0</v>
      </c>
      <c r="F14" s="43">
        <v>0</v>
      </c>
      <c r="G14" s="43">
        <v>127049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2090599</v>
      </c>
      <c r="O14" s="44">
        <f t="shared" si="1"/>
        <v>349.01485809682805</v>
      </c>
      <c r="P14" s="9"/>
    </row>
    <row r="15" spans="1:133">
      <c r="A15" s="12"/>
      <c r="B15" s="42">
        <v>522</v>
      </c>
      <c r="C15" s="19" t="s">
        <v>28</v>
      </c>
      <c r="D15" s="43">
        <v>3906271</v>
      </c>
      <c r="E15" s="43">
        <v>0</v>
      </c>
      <c r="F15" s="43">
        <v>0</v>
      </c>
      <c r="G15" s="43">
        <v>57062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3963333</v>
      </c>
      <c r="O15" s="44">
        <f t="shared" si="1"/>
        <v>661.65826377295491</v>
      </c>
      <c r="P15" s="9"/>
    </row>
    <row r="16" spans="1:133">
      <c r="A16" s="12"/>
      <c r="B16" s="42">
        <v>524</v>
      </c>
      <c r="C16" s="19" t="s">
        <v>29</v>
      </c>
      <c r="D16" s="43">
        <v>953195</v>
      </c>
      <c r="E16" s="43">
        <v>0</v>
      </c>
      <c r="F16" s="43">
        <v>0</v>
      </c>
      <c r="G16" s="43">
        <v>86831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1040026</v>
      </c>
      <c r="O16" s="44">
        <f t="shared" si="1"/>
        <v>173.62704507512521</v>
      </c>
      <c r="P16" s="9"/>
    </row>
    <row r="17" spans="1:119">
      <c r="A17" s="12"/>
      <c r="B17" s="42">
        <v>525</v>
      </c>
      <c r="C17" s="19" t="s">
        <v>50</v>
      </c>
      <c r="D17" s="43">
        <v>7254403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7254403</v>
      </c>
      <c r="O17" s="44">
        <f t="shared" si="1"/>
        <v>1211.0856427378965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2601155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9490420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12091575</v>
      </c>
      <c r="O18" s="41">
        <f t="shared" si="1"/>
        <v>2018.6268781302169</v>
      </c>
      <c r="P18" s="10"/>
    </row>
    <row r="19" spans="1:119">
      <c r="A19" s="12"/>
      <c r="B19" s="42">
        <v>534</v>
      </c>
      <c r="C19" s="19" t="s">
        <v>66</v>
      </c>
      <c r="D19" s="43">
        <v>0</v>
      </c>
      <c r="E19" s="43">
        <v>1693183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1693183</v>
      </c>
      <c r="O19" s="44">
        <f t="shared" si="1"/>
        <v>282.66828046744575</v>
      </c>
      <c r="P19" s="9"/>
    </row>
    <row r="20" spans="1:119">
      <c r="A20" s="12"/>
      <c r="B20" s="42">
        <v>535</v>
      </c>
      <c r="C20" s="19" t="s">
        <v>31</v>
      </c>
      <c r="D20" s="43">
        <v>0</v>
      </c>
      <c r="E20" s="43">
        <v>17700</v>
      </c>
      <c r="F20" s="43">
        <v>0</v>
      </c>
      <c r="G20" s="43">
        <v>0</v>
      </c>
      <c r="H20" s="43">
        <v>0</v>
      </c>
      <c r="I20" s="43">
        <v>9455951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9473651</v>
      </c>
      <c r="O20" s="44">
        <f t="shared" si="1"/>
        <v>1581.5777963272121</v>
      </c>
      <c r="P20" s="9"/>
    </row>
    <row r="21" spans="1:119">
      <c r="A21" s="12"/>
      <c r="B21" s="42">
        <v>538</v>
      </c>
      <c r="C21" s="19" t="s">
        <v>67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34469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34469</v>
      </c>
      <c r="O21" s="44">
        <f t="shared" si="1"/>
        <v>5.7544240400667777</v>
      </c>
      <c r="P21" s="9"/>
    </row>
    <row r="22" spans="1:119">
      <c r="A22" s="12"/>
      <c r="B22" s="42">
        <v>539</v>
      </c>
      <c r="C22" s="19" t="s">
        <v>33</v>
      </c>
      <c r="D22" s="43">
        <v>0</v>
      </c>
      <c r="E22" s="43">
        <v>890272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890272</v>
      </c>
      <c r="O22" s="44">
        <f t="shared" si="1"/>
        <v>148.62637729549249</v>
      </c>
      <c r="P22" s="9"/>
    </row>
    <row r="23" spans="1:119" ht="15.75">
      <c r="A23" s="26" t="s">
        <v>56</v>
      </c>
      <c r="B23" s="27"/>
      <c r="C23" s="28"/>
      <c r="D23" s="29">
        <f t="shared" ref="D23:M23" si="6">SUM(D24:D24)</f>
        <v>1168327</v>
      </c>
      <c r="E23" s="29">
        <f t="shared" si="6"/>
        <v>0</v>
      </c>
      <c r="F23" s="29">
        <f t="shared" si="6"/>
        <v>0</v>
      </c>
      <c r="G23" s="29">
        <f t="shared" si="6"/>
        <v>386127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1554454</v>
      </c>
      <c r="O23" s="41">
        <f t="shared" si="1"/>
        <v>259.50818030050084</v>
      </c>
      <c r="P23" s="10"/>
    </row>
    <row r="24" spans="1:119">
      <c r="A24" s="12"/>
      <c r="B24" s="42">
        <v>541</v>
      </c>
      <c r="C24" s="19" t="s">
        <v>68</v>
      </c>
      <c r="D24" s="43">
        <v>1168327</v>
      </c>
      <c r="E24" s="43">
        <v>0</v>
      </c>
      <c r="F24" s="43">
        <v>0</v>
      </c>
      <c r="G24" s="43">
        <v>386127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1554454</v>
      </c>
      <c r="O24" s="44">
        <f t="shared" si="1"/>
        <v>259.50818030050084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SUM(D26:D27)</f>
        <v>1525282</v>
      </c>
      <c r="E25" s="29">
        <f t="shared" si="7"/>
        <v>0</v>
      </c>
      <c r="F25" s="29">
        <f t="shared" si="7"/>
        <v>0</v>
      </c>
      <c r="G25" s="29">
        <f t="shared" si="7"/>
        <v>523123</v>
      </c>
      <c r="H25" s="29">
        <f t="shared" si="7"/>
        <v>0</v>
      </c>
      <c r="I25" s="29">
        <f t="shared" si="7"/>
        <v>1158826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3207231</v>
      </c>
      <c r="O25" s="41">
        <f t="shared" si="1"/>
        <v>535.43088480801339</v>
      </c>
      <c r="P25" s="9"/>
    </row>
    <row r="26" spans="1:119">
      <c r="A26" s="12"/>
      <c r="B26" s="42">
        <v>572</v>
      </c>
      <c r="C26" s="19" t="s">
        <v>69</v>
      </c>
      <c r="D26" s="43">
        <v>1525282</v>
      </c>
      <c r="E26" s="43">
        <v>0</v>
      </c>
      <c r="F26" s="43">
        <v>0</v>
      </c>
      <c r="G26" s="43">
        <v>523123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2048405</v>
      </c>
      <c r="O26" s="44">
        <f t="shared" si="1"/>
        <v>341.97078464106846</v>
      </c>
      <c r="P26" s="9"/>
    </row>
    <row r="27" spans="1:119">
      <c r="A27" s="12"/>
      <c r="B27" s="42">
        <v>575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1158826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1158826</v>
      </c>
      <c r="O27" s="44">
        <f t="shared" si="1"/>
        <v>193.4601001669449</v>
      </c>
      <c r="P27" s="9"/>
    </row>
    <row r="28" spans="1:119" ht="15.75">
      <c r="A28" s="26" t="s">
        <v>71</v>
      </c>
      <c r="B28" s="27"/>
      <c r="C28" s="28"/>
      <c r="D28" s="29">
        <f t="shared" ref="D28:M28" si="8">SUM(D29:D30)</f>
        <v>76948</v>
      </c>
      <c r="E28" s="29">
        <f t="shared" si="8"/>
        <v>1024012</v>
      </c>
      <c r="F28" s="29">
        <f t="shared" si="8"/>
        <v>0</v>
      </c>
      <c r="G28" s="29">
        <f t="shared" si="8"/>
        <v>876881</v>
      </c>
      <c r="H28" s="29">
        <f t="shared" si="8"/>
        <v>0</v>
      </c>
      <c r="I28" s="29">
        <f t="shared" si="8"/>
        <v>2331076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4308917</v>
      </c>
      <c r="O28" s="41">
        <f t="shared" si="1"/>
        <v>719.35175292153588</v>
      </c>
      <c r="P28" s="9"/>
    </row>
    <row r="29" spans="1:119">
      <c r="A29" s="12"/>
      <c r="B29" s="42">
        <v>581</v>
      </c>
      <c r="C29" s="19" t="s">
        <v>72</v>
      </c>
      <c r="D29" s="43">
        <v>76948</v>
      </c>
      <c r="E29" s="43">
        <v>1024012</v>
      </c>
      <c r="F29" s="43">
        <v>0</v>
      </c>
      <c r="G29" s="43">
        <v>876881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1977841</v>
      </c>
      <c r="O29" s="44">
        <f t="shared" si="1"/>
        <v>330.19048414023371</v>
      </c>
      <c r="P29" s="9"/>
    </row>
    <row r="30" spans="1:119" ht="15.75" thickBot="1">
      <c r="A30" s="12"/>
      <c r="B30" s="42">
        <v>591</v>
      </c>
      <c r="C30" s="19" t="s">
        <v>73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2331076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2331076</v>
      </c>
      <c r="O30" s="44">
        <f t="shared" si="1"/>
        <v>389.16126878130217</v>
      </c>
      <c r="P30" s="9"/>
    </row>
    <row r="31" spans="1:119" ht="16.5" thickBot="1">
      <c r="A31" s="13" t="s">
        <v>10</v>
      </c>
      <c r="B31" s="21"/>
      <c r="C31" s="20"/>
      <c r="D31" s="14">
        <f>SUM(D5,D13,D18,D23,D25,D28)</f>
        <v>20514433</v>
      </c>
      <c r="E31" s="14">
        <f t="shared" ref="E31:M31" si="9">SUM(E5,E13,E18,E23,E25,E28)</f>
        <v>3625167</v>
      </c>
      <c r="F31" s="14">
        <f t="shared" si="9"/>
        <v>1439552</v>
      </c>
      <c r="G31" s="14">
        <f t="shared" si="9"/>
        <v>3741812</v>
      </c>
      <c r="H31" s="14">
        <f t="shared" si="9"/>
        <v>0</v>
      </c>
      <c r="I31" s="14">
        <f t="shared" si="9"/>
        <v>12980322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42301286</v>
      </c>
      <c r="O31" s="35">
        <f t="shared" si="1"/>
        <v>7061.9843071786308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84</v>
      </c>
      <c r="M33" s="93"/>
      <c r="N33" s="93"/>
      <c r="O33" s="39">
        <v>5990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3684052</v>
      </c>
      <c r="E5" s="24">
        <f t="shared" si="0"/>
        <v>0</v>
      </c>
      <c r="F5" s="24">
        <f t="shared" si="0"/>
        <v>1439299</v>
      </c>
      <c r="G5" s="24">
        <f t="shared" si="0"/>
        <v>566388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5689739</v>
      </c>
      <c r="O5" s="30">
        <f t="shared" ref="O5:O31" si="1">(N5/O$33)</f>
        <v>899.42127726841602</v>
      </c>
      <c r="P5" s="6"/>
    </row>
    <row r="6" spans="1:133">
      <c r="A6" s="12"/>
      <c r="B6" s="42">
        <v>511</v>
      </c>
      <c r="C6" s="19" t="s">
        <v>19</v>
      </c>
      <c r="D6" s="43">
        <v>254930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254930</v>
      </c>
      <c r="O6" s="44">
        <f t="shared" si="1"/>
        <v>40.298766993360736</v>
      </c>
      <c r="P6" s="9"/>
    </row>
    <row r="7" spans="1:133">
      <c r="A7" s="12"/>
      <c r="B7" s="42">
        <v>512</v>
      </c>
      <c r="C7" s="19" t="s">
        <v>20</v>
      </c>
      <c r="D7" s="43">
        <v>878251</v>
      </c>
      <c r="E7" s="43">
        <v>0</v>
      </c>
      <c r="F7" s="43">
        <v>0</v>
      </c>
      <c r="G7" s="43">
        <v>82232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960483</v>
      </c>
      <c r="O7" s="44">
        <f t="shared" si="1"/>
        <v>151.83101485931078</v>
      </c>
      <c r="P7" s="9"/>
    </row>
    <row r="8" spans="1:133">
      <c r="A8" s="12"/>
      <c r="B8" s="42">
        <v>513</v>
      </c>
      <c r="C8" s="19" t="s">
        <v>21</v>
      </c>
      <c r="D8" s="43">
        <v>1103772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1103772</v>
      </c>
      <c r="O8" s="44">
        <f t="shared" si="1"/>
        <v>174.48182105595953</v>
      </c>
      <c r="P8" s="9"/>
    </row>
    <row r="9" spans="1:133">
      <c r="A9" s="12"/>
      <c r="B9" s="42">
        <v>514</v>
      </c>
      <c r="C9" s="19" t="s">
        <v>22</v>
      </c>
      <c r="D9" s="43">
        <v>426607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426607</v>
      </c>
      <c r="O9" s="44">
        <f t="shared" si="1"/>
        <v>67.437085045842551</v>
      </c>
      <c r="P9" s="9"/>
    </row>
    <row r="10" spans="1:133">
      <c r="A10" s="12"/>
      <c r="B10" s="42">
        <v>515</v>
      </c>
      <c r="C10" s="19" t="s">
        <v>23</v>
      </c>
      <c r="D10" s="43">
        <v>613037</v>
      </c>
      <c r="E10" s="43">
        <v>0</v>
      </c>
      <c r="F10" s="43">
        <v>0</v>
      </c>
      <c r="G10" s="43">
        <v>393710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1006747</v>
      </c>
      <c r="O10" s="44">
        <f t="shared" si="1"/>
        <v>159.14432500790389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1439299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1439299</v>
      </c>
      <c r="O11" s="44">
        <f t="shared" si="1"/>
        <v>227.52118242175149</v>
      </c>
      <c r="P11" s="9"/>
    </row>
    <row r="12" spans="1:133">
      <c r="A12" s="12"/>
      <c r="B12" s="42">
        <v>519</v>
      </c>
      <c r="C12" s="19" t="s">
        <v>64</v>
      </c>
      <c r="D12" s="43">
        <v>407455</v>
      </c>
      <c r="E12" s="43">
        <v>0</v>
      </c>
      <c r="F12" s="43">
        <v>0</v>
      </c>
      <c r="G12" s="43">
        <v>90446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497901</v>
      </c>
      <c r="O12" s="44">
        <f t="shared" si="1"/>
        <v>78.707081884287064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7470692</v>
      </c>
      <c r="E13" s="29">
        <f t="shared" si="3"/>
        <v>0</v>
      </c>
      <c r="F13" s="29">
        <f t="shared" si="3"/>
        <v>0</v>
      </c>
      <c r="G13" s="29">
        <f t="shared" si="3"/>
        <v>829108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8299800</v>
      </c>
      <c r="O13" s="41">
        <f t="shared" si="1"/>
        <v>1312.0139108441354</v>
      </c>
      <c r="P13" s="10"/>
    </row>
    <row r="14" spans="1:133">
      <c r="A14" s="12"/>
      <c r="B14" s="42">
        <v>521</v>
      </c>
      <c r="C14" s="19" t="s">
        <v>27</v>
      </c>
      <c r="D14" s="43">
        <v>1863439</v>
      </c>
      <c r="E14" s="43">
        <v>0</v>
      </c>
      <c r="F14" s="43">
        <v>0</v>
      </c>
      <c r="G14" s="43">
        <v>146795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2010234</v>
      </c>
      <c r="O14" s="44">
        <f t="shared" si="1"/>
        <v>317.77331647170411</v>
      </c>
      <c r="P14" s="9"/>
    </row>
    <row r="15" spans="1:133">
      <c r="A15" s="12"/>
      <c r="B15" s="42">
        <v>522</v>
      </c>
      <c r="C15" s="19" t="s">
        <v>28</v>
      </c>
      <c r="D15" s="43">
        <v>4013661</v>
      </c>
      <c r="E15" s="43">
        <v>0</v>
      </c>
      <c r="F15" s="43">
        <v>0</v>
      </c>
      <c r="G15" s="43">
        <v>577509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4591170</v>
      </c>
      <c r="O15" s="44">
        <f t="shared" si="1"/>
        <v>725.76193487195701</v>
      </c>
      <c r="P15" s="9"/>
    </row>
    <row r="16" spans="1:133">
      <c r="A16" s="12"/>
      <c r="B16" s="42">
        <v>524</v>
      </c>
      <c r="C16" s="19" t="s">
        <v>29</v>
      </c>
      <c r="D16" s="43">
        <v>894267</v>
      </c>
      <c r="E16" s="43">
        <v>0</v>
      </c>
      <c r="F16" s="43">
        <v>0</v>
      </c>
      <c r="G16" s="43">
        <v>104804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999071</v>
      </c>
      <c r="O16" s="44">
        <f t="shared" si="1"/>
        <v>157.93092001264623</v>
      </c>
      <c r="P16" s="9"/>
    </row>
    <row r="17" spans="1:119">
      <c r="A17" s="12"/>
      <c r="B17" s="42">
        <v>525</v>
      </c>
      <c r="C17" s="19" t="s">
        <v>50</v>
      </c>
      <c r="D17" s="43">
        <v>699325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699325</v>
      </c>
      <c r="O17" s="44">
        <f t="shared" si="1"/>
        <v>110.54773948782801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2108905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8308235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10417140</v>
      </c>
      <c r="O18" s="41">
        <f t="shared" si="1"/>
        <v>1646.7183054062598</v>
      </c>
      <c r="P18" s="10"/>
    </row>
    <row r="19" spans="1:119">
      <c r="A19" s="12"/>
      <c r="B19" s="42">
        <v>534</v>
      </c>
      <c r="C19" s="19" t="s">
        <v>66</v>
      </c>
      <c r="D19" s="43">
        <v>0</v>
      </c>
      <c r="E19" s="43">
        <v>1642075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1642075</v>
      </c>
      <c r="O19" s="44">
        <f t="shared" si="1"/>
        <v>259.57556117609863</v>
      </c>
      <c r="P19" s="9"/>
    </row>
    <row r="20" spans="1:119">
      <c r="A20" s="12"/>
      <c r="B20" s="42">
        <v>535</v>
      </c>
      <c r="C20" s="19" t="s">
        <v>31</v>
      </c>
      <c r="D20" s="43">
        <v>0</v>
      </c>
      <c r="E20" s="43">
        <v>174330</v>
      </c>
      <c r="F20" s="43">
        <v>0</v>
      </c>
      <c r="G20" s="43">
        <v>0</v>
      </c>
      <c r="H20" s="43">
        <v>0</v>
      </c>
      <c r="I20" s="43">
        <v>8272718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8447048</v>
      </c>
      <c r="O20" s="44">
        <f t="shared" si="1"/>
        <v>1335.2905469490991</v>
      </c>
      <c r="P20" s="9"/>
    </row>
    <row r="21" spans="1:119">
      <c r="A21" s="12"/>
      <c r="B21" s="42">
        <v>538</v>
      </c>
      <c r="C21" s="19" t="s">
        <v>67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35517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35517</v>
      </c>
      <c r="O21" s="44">
        <f t="shared" si="1"/>
        <v>5.6144483085678152</v>
      </c>
      <c r="P21" s="9"/>
    </row>
    <row r="22" spans="1:119">
      <c r="A22" s="12"/>
      <c r="B22" s="42">
        <v>539</v>
      </c>
      <c r="C22" s="19" t="s">
        <v>33</v>
      </c>
      <c r="D22" s="43">
        <v>0</v>
      </c>
      <c r="E22" s="43">
        <v>292500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292500</v>
      </c>
      <c r="O22" s="44">
        <f t="shared" si="1"/>
        <v>46.237748972494465</v>
      </c>
      <c r="P22" s="9"/>
    </row>
    <row r="23" spans="1:119" ht="15.75">
      <c r="A23" s="26" t="s">
        <v>56</v>
      </c>
      <c r="B23" s="27"/>
      <c r="C23" s="28"/>
      <c r="D23" s="29">
        <f t="shared" ref="D23:M23" si="6">SUM(D24:D24)</f>
        <v>1067892</v>
      </c>
      <c r="E23" s="29">
        <f t="shared" si="6"/>
        <v>0</v>
      </c>
      <c r="F23" s="29">
        <f t="shared" si="6"/>
        <v>0</v>
      </c>
      <c r="G23" s="29">
        <f t="shared" si="6"/>
        <v>60246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1128138</v>
      </c>
      <c r="O23" s="41">
        <f t="shared" si="1"/>
        <v>178.33354410369901</v>
      </c>
      <c r="P23" s="10"/>
    </row>
    <row r="24" spans="1:119">
      <c r="A24" s="12"/>
      <c r="B24" s="42">
        <v>541</v>
      </c>
      <c r="C24" s="19" t="s">
        <v>68</v>
      </c>
      <c r="D24" s="43">
        <v>1067892</v>
      </c>
      <c r="E24" s="43">
        <v>0</v>
      </c>
      <c r="F24" s="43">
        <v>0</v>
      </c>
      <c r="G24" s="43">
        <v>60246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1128138</v>
      </c>
      <c r="O24" s="44">
        <f t="shared" si="1"/>
        <v>178.33354410369901</v>
      </c>
      <c r="P24" s="9"/>
    </row>
    <row r="25" spans="1:119" ht="15.75">
      <c r="A25" s="26" t="s">
        <v>34</v>
      </c>
      <c r="B25" s="27"/>
      <c r="C25" s="28"/>
      <c r="D25" s="29">
        <f t="shared" ref="D25:M25" si="7">SUM(D26:D27)</f>
        <v>1673659</v>
      </c>
      <c r="E25" s="29">
        <f t="shared" si="7"/>
        <v>0</v>
      </c>
      <c r="F25" s="29">
        <f t="shared" si="7"/>
        <v>0</v>
      </c>
      <c r="G25" s="29">
        <f t="shared" si="7"/>
        <v>60138</v>
      </c>
      <c r="H25" s="29">
        <f t="shared" si="7"/>
        <v>0</v>
      </c>
      <c r="I25" s="29">
        <f t="shared" si="7"/>
        <v>1110825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2844622</v>
      </c>
      <c r="O25" s="41">
        <f t="shared" si="1"/>
        <v>449.67151438507744</v>
      </c>
      <c r="P25" s="9"/>
    </row>
    <row r="26" spans="1:119">
      <c r="A26" s="12"/>
      <c r="B26" s="42">
        <v>572</v>
      </c>
      <c r="C26" s="19" t="s">
        <v>69</v>
      </c>
      <c r="D26" s="43">
        <v>1673659</v>
      </c>
      <c r="E26" s="43">
        <v>0</v>
      </c>
      <c r="F26" s="43">
        <v>0</v>
      </c>
      <c r="G26" s="43">
        <v>60138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1733797</v>
      </c>
      <c r="O26" s="44">
        <f t="shared" si="1"/>
        <v>274.07477078722729</v>
      </c>
      <c r="P26" s="9"/>
    </row>
    <row r="27" spans="1:119">
      <c r="A27" s="12"/>
      <c r="B27" s="42">
        <v>575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1110825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1110825</v>
      </c>
      <c r="O27" s="44">
        <f t="shared" si="1"/>
        <v>175.59674359785015</v>
      </c>
      <c r="P27" s="9"/>
    </row>
    <row r="28" spans="1:119" ht="15.75">
      <c r="A28" s="26" t="s">
        <v>71</v>
      </c>
      <c r="B28" s="27"/>
      <c r="C28" s="28"/>
      <c r="D28" s="29">
        <f t="shared" ref="D28:M28" si="8">SUM(D29:D30)</f>
        <v>230071</v>
      </c>
      <c r="E28" s="29">
        <f t="shared" si="8"/>
        <v>511352</v>
      </c>
      <c r="F28" s="29">
        <f t="shared" si="8"/>
        <v>0</v>
      </c>
      <c r="G28" s="29">
        <f t="shared" si="8"/>
        <v>989498</v>
      </c>
      <c r="H28" s="29">
        <f t="shared" si="8"/>
        <v>0</v>
      </c>
      <c r="I28" s="29">
        <f t="shared" si="8"/>
        <v>4513635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6244556</v>
      </c>
      <c r="O28" s="41">
        <f t="shared" si="1"/>
        <v>987.12551375276632</v>
      </c>
      <c r="P28" s="9"/>
    </row>
    <row r="29" spans="1:119">
      <c r="A29" s="12"/>
      <c r="B29" s="42">
        <v>581</v>
      </c>
      <c r="C29" s="19" t="s">
        <v>72</v>
      </c>
      <c r="D29" s="43">
        <v>230071</v>
      </c>
      <c r="E29" s="43">
        <v>511352</v>
      </c>
      <c r="F29" s="43">
        <v>0</v>
      </c>
      <c r="G29" s="43">
        <v>989498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1730921</v>
      </c>
      <c r="O29" s="44">
        <f t="shared" si="1"/>
        <v>273.62013910844138</v>
      </c>
      <c r="P29" s="9"/>
    </row>
    <row r="30" spans="1:119" ht="15.75" thickBot="1">
      <c r="A30" s="12"/>
      <c r="B30" s="42">
        <v>591</v>
      </c>
      <c r="C30" s="19" t="s">
        <v>73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4513635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4513635</v>
      </c>
      <c r="O30" s="44">
        <f t="shared" si="1"/>
        <v>713.505374644325</v>
      </c>
      <c r="P30" s="9"/>
    </row>
    <row r="31" spans="1:119" ht="16.5" thickBot="1">
      <c r="A31" s="13" t="s">
        <v>10</v>
      </c>
      <c r="B31" s="21"/>
      <c r="C31" s="20"/>
      <c r="D31" s="14">
        <f>SUM(D5,D13,D18,D23,D25,D28)</f>
        <v>14126366</v>
      </c>
      <c r="E31" s="14">
        <f t="shared" ref="E31:M31" si="9">SUM(E5,E13,E18,E23,E25,E28)</f>
        <v>2620257</v>
      </c>
      <c r="F31" s="14">
        <f t="shared" si="9"/>
        <v>1439299</v>
      </c>
      <c r="G31" s="14">
        <f t="shared" si="9"/>
        <v>2505378</v>
      </c>
      <c r="H31" s="14">
        <f t="shared" si="9"/>
        <v>0</v>
      </c>
      <c r="I31" s="14">
        <f t="shared" si="9"/>
        <v>13932695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34623995</v>
      </c>
      <c r="O31" s="35">
        <f t="shared" si="1"/>
        <v>5473.2840657603538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Q32" s="4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82</v>
      </c>
      <c r="M33" s="93"/>
      <c r="N33" s="93"/>
      <c r="O33" s="39">
        <v>6326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3373606</v>
      </c>
      <c r="E5" s="24">
        <f t="shared" si="0"/>
        <v>0</v>
      </c>
      <c r="F5" s="24">
        <f t="shared" si="0"/>
        <v>1434288</v>
      </c>
      <c r="G5" s="24">
        <f t="shared" si="0"/>
        <v>146000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4953894</v>
      </c>
      <c r="O5" s="30">
        <f t="shared" ref="O5:O29" si="1">(N5/O$31)</f>
        <v>798.75749758142535</v>
      </c>
      <c r="P5" s="6"/>
    </row>
    <row r="6" spans="1:133">
      <c r="A6" s="12"/>
      <c r="B6" s="42">
        <v>511</v>
      </c>
      <c r="C6" s="19" t="s">
        <v>19</v>
      </c>
      <c r="D6" s="43">
        <v>270924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270924</v>
      </c>
      <c r="O6" s="44">
        <f t="shared" si="1"/>
        <v>43.683327958722991</v>
      </c>
      <c r="P6" s="9"/>
    </row>
    <row r="7" spans="1:133">
      <c r="A7" s="12"/>
      <c r="B7" s="42">
        <v>512</v>
      </c>
      <c r="C7" s="19" t="s">
        <v>20</v>
      </c>
      <c r="D7" s="43">
        <v>751388</v>
      </c>
      <c r="E7" s="43">
        <v>0</v>
      </c>
      <c r="F7" s="43">
        <v>0</v>
      </c>
      <c r="G7" s="43">
        <v>90364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841752</v>
      </c>
      <c r="O7" s="44">
        <f t="shared" si="1"/>
        <v>135.7226701064173</v>
      </c>
      <c r="P7" s="9"/>
    </row>
    <row r="8" spans="1:133">
      <c r="A8" s="12"/>
      <c r="B8" s="42">
        <v>513</v>
      </c>
      <c r="C8" s="19" t="s">
        <v>21</v>
      </c>
      <c r="D8" s="43">
        <v>939556</v>
      </c>
      <c r="E8" s="43">
        <v>0</v>
      </c>
      <c r="F8" s="43">
        <v>0</v>
      </c>
      <c r="G8" s="43">
        <v>51945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991501</v>
      </c>
      <c r="O8" s="44">
        <f t="shared" si="1"/>
        <v>159.86794582392776</v>
      </c>
      <c r="P8" s="9"/>
    </row>
    <row r="9" spans="1:133">
      <c r="A9" s="12"/>
      <c r="B9" s="42">
        <v>514</v>
      </c>
      <c r="C9" s="19" t="s">
        <v>22</v>
      </c>
      <c r="D9" s="43">
        <v>310299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310299</v>
      </c>
      <c r="O9" s="44">
        <f t="shared" si="1"/>
        <v>50.032086423734278</v>
      </c>
      <c r="P9" s="9"/>
    </row>
    <row r="10" spans="1:133">
      <c r="A10" s="12"/>
      <c r="B10" s="42">
        <v>515</v>
      </c>
      <c r="C10" s="19" t="s">
        <v>23</v>
      </c>
      <c r="D10" s="43">
        <v>762820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762820</v>
      </c>
      <c r="O10" s="44">
        <f t="shared" si="1"/>
        <v>122.99580780393421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1434288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1434288</v>
      </c>
      <c r="O11" s="44">
        <f t="shared" si="1"/>
        <v>231.26217349242179</v>
      </c>
      <c r="P11" s="9"/>
    </row>
    <row r="12" spans="1:133">
      <c r="A12" s="12"/>
      <c r="B12" s="42">
        <v>519</v>
      </c>
      <c r="C12" s="19" t="s">
        <v>64</v>
      </c>
      <c r="D12" s="43">
        <v>338619</v>
      </c>
      <c r="E12" s="43">
        <v>0</v>
      </c>
      <c r="F12" s="43">
        <v>0</v>
      </c>
      <c r="G12" s="43">
        <v>3691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342310</v>
      </c>
      <c r="O12" s="44">
        <f t="shared" si="1"/>
        <v>55.193485972267013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5827407</v>
      </c>
      <c r="E13" s="29">
        <f t="shared" si="3"/>
        <v>0</v>
      </c>
      <c r="F13" s="29">
        <f t="shared" si="3"/>
        <v>0</v>
      </c>
      <c r="G13" s="29">
        <f t="shared" si="3"/>
        <v>231417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6058824</v>
      </c>
      <c r="O13" s="41">
        <f t="shared" si="1"/>
        <v>976.9145436955821</v>
      </c>
      <c r="P13" s="10"/>
    </row>
    <row r="14" spans="1:133">
      <c r="A14" s="12"/>
      <c r="B14" s="42">
        <v>521</v>
      </c>
      <c r="C14" s="19" t="s">
        <v>27</v>
      </c>
      <c r="D14" s="43">
        <v>1813910</v>
      </c>
      <c r="E14" s="43">
        <v>0</v>
      </c>
      <c r="F14" s="43">
        <v>0</v>
      </c>
      <c r="G14" s="43">
        <v>114133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1928043</v>
      </c>
      <c r="O14" s="44">
        <f t="shared" si="1"/>
        <v>310.87439535633666</v>
      </c>
      <c r="P14" s="9"/>
    </row>
    <row r="15" spans="1:133">
      <c r="A15" s="12"/>
      <c r="B15" s="42">
        <v>522</v>
      </c>
      <c r="C15" s="19" t="s">
        <v>28</v>
      </c>
      <c r="D15" s="43">
        <v>3352829</v>
      </c>
      <c r="E15" s="43">
        <v>0</v>
      </c>
      <c r="F15" s="43">
        <v>0</v>
      </c>
      <c r="G15" s="43">
        <v>112134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3464963</v>
      </c>
      <c r="O15" s="44">
        <f t="shared" si="1"/>
        <v>558.68477910351498</v>
      </c>
      <c r="P15" s="9"/>
    </row>
    <row r="16" spans="1:133">
      <c r="A16" s="12"/>
      <c r="B16" s="42">
        <v>524</v>
      </c>
      <c r="C16" s="19" t="s">
        <v>29</v>
      </c>
      <c r="D16" s="43">
        <v>660668</v>
      </c>
      <c r="E16" s="43">
        <v>0</v>
      </c>
      <c r="F16" s="43">
        <v>0</v>
      </c>
      <c r="G16" s="43">
        <v>5150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665818</v>
      </c>
      <c r="O16" s="44">
        <f t="shared" si="1"/>
        <v>107.35536923573041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1764948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4936813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6701761</v>
      </c>
      <c r="O17" s="41">
        <f t="shared" si="1"/>
        <v>1080.5806191551112</v>
      </c>
      <c r="P17" s="10"/>
    </row>
    <row r="18" spans="1:119">
      <c r="A18" s="12"/>
      <c r="B18" s="42">
        <v>534</v>
      </c>
      <c r="C18" s="19" t="s">
        <v>66</v>
      </c>
      <c r="D18" s="43">
        <v>0</v>
      </c>
      <c r="E18" s="43">
        <v>1617648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1617648</v>
      </c>
      <c r="O18" s="44">
        <f t="shared" si="1"/>
        <v>260.82683005482102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147300</v>
      </c>
      <c r="F19" s="43">
        <v>0</v>
      </c>
      <c r="G19" s="43">
        <v>0</v>
      </c>
      <c r="H19" s="43">
        <v>0</v>
      </c>
      <c r="I19" s="43">
        <v>4892356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5039656</v>
      </c>
      <c r="O19" s="44">
        <f t="shared" si="1"/>
        <v>812.58561754272819</v>
      </c>
      <c r="P19" s="9"/>
    </row>
    <row r="20" spans="1:119">
      <c r="A20" s="12"/>
      <c r="B20" s="42">
        <v>538</v>
      </c>
      <c r="C20" s="19" t="s">
        <v>67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44457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44457</v>
      </c>
      <c r="O20" s="44">
        <f t="shared" si="1"/>
        <v>7.1681715575620766</v>
      </c>
      <c r="P20" s="9"/>
    </row>
    <row r="21" spans="1:119" ht="15.75">
      <c r="A21" s="26" t="s">
        <v>56</v>
      </c>
      <c r="B21" s="27"/>
      <c r="C21" s="28"/>
      <c r="D21" s="29">
        <f t="shared" ref="D21:M21" si="6">SUM(D22:D22)</f>
        <v>1118995</v>
      </c>
      <c r="E21" s="29">
        <f t="shared" si="6"/>
        <v>0</v>
      </c>
      <c r="F21" s="29">
        <f t="shared" si="6"/>
        <v>0</v>
      </c>
      <c r="G21" s="29">
        <f t="shared" si="6"/>
        <v>60660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1179655</v>
      </c>
      <c r="O21" s="41">
        <f t="shared" si="1"/>
        <v>190.20557884553369</v>
      </c>
      <c r="P21" s="10"/>
    </row>
    <row r="22" spans="1:119">
      <c r="A22" s="12"/>
      <c r="B22" s="42">
        <v>541</v>
      </c>
      <c r="C22" s="19" t="s">
        <v>68</v>
      </c>
      <c r="D22" s="43">
        <v>1118995</v>
      </c>
      <c r="E22" s="43">
        <v>0</v>
      </c>
      <c r="F22" s="43">
        <v>0</v>
      </c>
      <c r="G22" s="43">
        <v>60660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1179655</v>
      </c>
      <c r="O22" s="44">
        <f t="shared" si="1"/>
        <v>190.20557884553369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SUM(D24:D25)</f>
        <v>1772297</v>
      </c>
      <c r="E23" s="29">
        <f t="shared" si="7"/>
        <v>0</v>
      </c>
      <c r="F23" s="29">
        <f t="shared" si="7"/>
        <v>0</v>
      </c>
      <c r="G23" s="29">
        <f t="shared" si="7"/>
        <v>22951</v>
      </c>
      <c r="H23" s="29">
        <f t="shared" si="7"/>
        <v>0</v>
      </c>
      <c r="I23" s="29">
        <f t="shared" si="7"/>
        <v>1116631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2911879</v>
      </c>
      <c r="O23" s="41">
        <f t="shared" si="1"/>
        <v>469.50644953240891</v>
      </c>
      <c r="P23" s="9"/>
    </row>
    <row r="24" spans="1:119">
      <c r="A24" s="12"/>
      <c r="B24" s="42">
        <v>572</v>
      </c>
      <c r="C24" s="19" t="s">
        <v>69</v>
      </c>
      <c r="D24" s="43">
        <v>1772297</v>
      </c>
      <c r="E24" s="43">
        <v>0</v>
      </c>
      <c r="F24" s="43">
        <v>0</v>
      </c>
      <c r="G24" s="43">
        <v>22951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1795248</v>
      </c>
      <c r="O24" s="44">
        <f t="shared" si="1"/>
        <v>289.46275395033859</v>
      </c>
      <c r="P24" s="9"/>
    </row>
    <row r="25" spans="1:119">
      <c r="A25" s="12"/>
      <c r="B25" s="42">
        <v>575</v>
      </c>
      <c r="C25" s="19" t="s">
        <v>70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1116631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1116631</v>
      </c>
      <c r="O25" s="44">
        <f t="shared" si="1"/>
        <v>180.04369558207031</v>
      </c>
      <c r="P25" s="9"/>
    </row>
    <row r="26" spans="1:119" ht="15.75">
      <c r="A26" s="26" t="s">
        <v>71</v>
      </c>
      <c r="B26" s="27"/>
      <c r="C26" s="28"/>
      <c r="D26" s="29">
        <f t="shared" ref="D26:M26" si="8">SUM(D27:D28)</f>
        <v>0</v>
      </c>
      <c r="E26" s="29">
        <f t="shared" si="8"/>
        <v>512072</v>
      </c>
      <c r="F26" s="29">
        <f t="shared" si="8"/>
        <v>0</v>
      </c>
      <c r="G26" s="29">
        <f t="shared" si="8"/>
        <v>1263291</v>
      </c>
      <c r="H26" s="29">
        <f t="shared" si="8"/>
        <v>0</v>
      </c>
      <c r="I26" s="29">
        <f t="shared" si="8"/>
        <v>267758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2043121</v>
      </c>
      <c r="O26" s="41">
        <f t="shared" si="1"/>
        <v>329.42937762012252</v>
      </c>
      <c r="P26" s="9"/>
    </row>
    <row r="27" spans="1:119">
      <c r="A27" s="12"/>
      <c r="B27" s="42">
        <v>581</v>
      </c>
      <c r="C27" s="19" t="s">
        <v>72</v>
      </c>
      <c r="D27" s="43">
        <v>0</v>
      </c>
      <c r="E27" s="43">
        <v>512072</v>
      </c>
      <c r="F27" s="43">
        <v>0</v>
      </c>
      <c r="G27" s="43">
        <v>1263291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1775363</v>
      </c>
      <c r="O27" s="44">
        <f t="shared" si="1"/>
        <v>286.25653015156399</v>
      </c>
      <c r="P27" s="9"/>
    </row>
    <row r="28" spans="1:119" ht="15.75" thickBot="1">
      <c r="A28" s="12"/>
      <c r="B28" s="42">
        <v>591</v>
      </c>
      <c r="C28" s="19" t="s">
        <v>73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267758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267758</v>
      </c>
      <c r="O28" s="44">
        <f t="shared" si="1"/>
        <v>43.17284746855853</v>
      </c>
      <c r="P28" s="9"/>
    </row>
    <row r="29" spans="1:119" ht="16.5" thickBot="1">
      <c r="A29" s="13" t="s">
        <v>10</v>
      </c>
      <c r="B29" s="21"/>
      <c r="C29" s="20"/>
      <c r="D29" s="14">
        <f>SUM(D5,D13,D17,D21,D23,D26)</f>
        <v>12092305</v>
      </c>
      <c r="E29" s="14">
        <f t="shared" ref="E29:M29" si="9">SUM(E5,E13,E17,E21,E23,E26)</f>
        <v>2277020</v>
      </c>
      <c r="F29" s="14">
        <f t="shared" si="9"/>
        <v>1434288</v>
      </c>
      <c r="G29" s="14">
        <f t="shared" si="9"/>
        <v>1724319</v>
      </c>
      <c r="H29" s="14">
        <f t="shared" si="9"/>
        <v>0</v>
      </c>
      <c r="I29" s="14">
        <f t="shared" si="9"/>
        <v>6321202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23849134</v>
      </c>
      <c r="O29" s="35">
        <f t="shared" si="1"/>
        <v>3845.394066430184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80</v>
      </c>
      <c r="M31" s="93"/>
      <c r="N31" s="93"/>
      <c r="O31" s="39">
        <v>6202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3787835</v>
      </c>
      <c r="E5" s="24">
        <f t="shared" si="0"/>
        <v>0</v>
      </c>
      <c r="F5" s="24">
        <f t="shared" si="0"/>
        <v>1520817</v>
      </c>
      <c r="G5" s="24">
        <f t="shared" si="0"/>
        <v>125294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5433946</v>
      </c>
      <c r="O5" s="30">
        <f t="shared" ref="O5:O29" si="2">(N5/O$31)</f>
        <v>876.58428778835298</v>
      </c>
      <c r="P5" s="6"/>
    </row>
    <row r="6" spans="1:133">
      <c r="A6" s="12"/>
      <c r="B6" s="42">
        <v>511</v>
      </c>
      <c r="C6" s="19" t="s">
        <v>19</v>
      </c>
      <c r="D6" s="43">
        <v>258617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258617</v>
      </c>
      <c r="O6" s="44">
        <f t="shared" si="2"/>
        <v>41.719148249717698</v>
      </c>
      <c r="P6" s="9"/>
    </row>
    <row r="7" spans="1:133">
      <c r="A7" s="12"/>
      <c r="B7" s="42">
        <v>512</v>
      </c>
      <c r="C7" s="19" t="s">
        <v>20</v>
      </c>
      <c r="D7" s="43">
        <v>615189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615189</v>
      </c>
      <c r="O7" s="44">
        <f t="shared" si="2"/>
        <v>99.240038715921926</v>
      </c>
      <c r="P7" s="9"/>
    </row>
    <row r="8" spans="1:133">
      <c r="A8" s="12"/>
      <c r="B8" s="42">
        <v>514</v>
      </c>
      <c r="C8" s="19" t="s">
        <v>22</v>
      </c>
      <c r="D8" s="43">
        <v>275946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275946</v>
      </c>
      <c r="O8" s="44">
        <f t="shared" si="2"/>
        <v>44.51459912889176</v>
      </c>
      <c r="P8" s="9"/>
    </row>
    <row r="9" spans="1:133">
      <c r="A9" s="12"/>
      <c r="B9" s="42">
        <v>515</v>
      </c>
      <c r="C9" s="19" t="s">
        <v>23</v>
      </c>
      <c r="D9" s="43">
        <v>1353251</v>
      </c>
      <c r="E9" s="43">
        <v>0</v>
      </c>
      <c r="F9" s="43">
        <v>0</v>
      </c>
      <c r="G9" s="43">
        <v>66544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1419795</v>
      </c>
      <c r="O9" s="44">
        <f t="shared" si="2"/>
        <v>229.03613486046137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1520817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1520817</v>
      </c>
      <c r="O10" s="44">
        <f t="shared" si="2"/>
        <v>245.33263429585418</v>
      </c>
      <c r="P10" s="9"/>
    </row>
    <row r="11" spans="1:133">
      <c r="A11" s="12"/>
      <c r="B11" s="42">
        <v>519</v>
      </c>
      <c r="C11" s="19" t="s">
        <v>64</v>
      </c>
      <c r="D11" s="43">
        <v>1284832</v>
      </c>
      <c r="E11" s="43">
        <v>0</v>
      </c>
      <c r="F11" s="43">
        <v>0</v>
      </c>
      <c r="G11" s="43">
        <v>58750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1343582</v>
      </c>
      <c r="O11" s="44">
        <f t="shared" si="2"/>
        <v>216.74173253750604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4976266</v>
      </c>
      <c r="E12" s="29">
        <f t="shared" si="3"/>
        <v>0</v>
      </c>
      <c r="F12" s="29">
        <f t="shared" si="3"/>
        <v>0</v>
      </c>
      <c r="G12" s="29">
        <f t="shared" si="3"/>
        <v>152393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5128659</v>
      </c>
      <c r="O12" s="41">
        <f t="shared" si="2"/>
        <v>827.33650588804642</v>
      </c>
      <c r="P12" s="10"/>
    </row>
    <row r="13" spans="1:133">
      <c r="A13" s="12"/>
      <c r="B13" s="42">
        <v>521</v>
      </c>
      <c r="C13" s="19" t="s">
        <v>27</v>
      </c>
      <c r="D13" s="43">
        <v>1744596</v>
      </c>
      <c r="E13" s="43">
        <v>0</v>
      </c>
      <c r="F13" s="43">
        <v>0</v>
      </c>
      <c r="G13" s="43">
        <v>82315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1826911</v>
      </c>
      <c r="O13" s="44">
        <f t="shared" si="2"/>
        <v>294.71059848362637</v>
      </c>
      <c r="P13" s="9"/>
    </row>
    <row r="14" spans="1:133">
      <c r="A14" s="12"/>
      <c r="B14" s="42">
        <v>522</v>
      </c>
      <c r="C14" s="19" t="s">
        <v>28</v>
      </c>
      <c r="D14" s="43">
        <v>3231670</v>
      </c>
      <c r="E14" s="43">
        <v>0</v>
      </c>
      <c r="F14" s="43">
        <v>0</v>
      </c>
      <c r="G14" s="43">
        <v>70078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3301748</v>
      </c>
      <c r="O14" s="44">
        <f t="shared" si="2"/>
        <v>532.6259074044201</v>
      </c>
      <c r="P14" s="9"/>
    </row>
    <row r="15" spans="1:133" ht="15.75">
      <c r="A15" s="26" t="s">
        <v>30</v>
      </c>
      <c r="B15" s="27"/>
      <c r="C15" s="28"/>
      <c r="D15" s="29">
        <f t="shared" ref="D15:M15" si="4">SUM(D16:D18)</f>
        <v>0</v>
      </c>
      <c r="E15" s="29">
        <f t="shared" si="4"/>
        <v>1655459</v>
      </c>
      <c r="F15" s="29">
        <f t="shared" si="4"/>
        <v>0</v>
      </c>
      <c r="G15" s="29">
        <f t="shared" si="4"/>
        <v>29970</v>
      </c>
      <c r="H15" s="29">
        <f t="shared" si="4"/>
        <v>0</v>
      </c>
      <c r="I15" s="29">
        <f t="shared" si="4"/>
        <v>4460397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6145826</v>
      </c>
      <c r="O15" s="41">
        <f t="shared" si="2"/>
        <v>991.42216486530083</v>
      </c>
      <c r="P15" s="10"/>
    </row>
    <row r="16" spans="1:133">
      <c r="A16" s="12"/>
      <c r="B16" s="42">
        <v>534</v>
      </c>
      <c r="C16" s="19" t="s">
        <v>66</v>
      </c>
      <c r="D16" s="43">
        <v>0</v>
      </c>
      <c r="E16" s="43">
        <v>1632546</v>
      </c>
      <c r="F16" s="43">
        <v>0</v>
      </c>
      <c r="G16" s="43">
        <v>13500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1646046</v>
      </c>
      <c r="O16" s="44">
        <f t="shared" si="2"/>
        <v>265.53411840619452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22913</v>
      </c>
      <c r="F17" s="43">
        <v>0</v>
      </c>
      <c r="G17" s="43">
        <v>0</v>
      </c>
      <c r="H17" s="43">
        <v>0</v>
      </c>
      <c r="I17" s="43">
        <v>4410518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4433431</v>
      </c>
      <c r="O17" s="44">
        <f t="shared" si="2"/>
        <v>715.18486852718183</v>
      </c>
      <c r="P17" s="9"/>
    </row>
    <row r="18" spans="1:119">
      <c r="A18" s="12"/>
      <c r="B18" s="42">
        <v>538</v>
      </c>
      <c r="C18" s="19" t="s">
        <v>67</v>
      </c>
      <c r="D18" s="43">
        <v>0</v>
      </c>
      <c r="E18" s="43">
        <v>0</v>
      </c>
      <c r="F18" s="43">
        <v>0</v>
      </c>
      <c r="G18" s="43">
        <v>16470</v>
      </c>
      <c r="H18" s="43">
        <v>0</v>
      </c>
      <c r="I18" s="43">
        <v>49879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66349</v>
      </c>
      <c r="O18" s="44">
        <f t="shared" si="2"/>
        <v>10.703177931924504</v>
      </c>
      <c r="P18" s="9"/>
    </row>
    <row r="19" spans="1:119" ht="15.75">
      <c r="A19" s="26" t="s">
        <v>56</v>
      </c>
      <c r="B19" s="27"/>
      <c r="C19" s="28"/>
      <c r="D19" s="29">
        <f t="shared" ref="D19:M19" si="5">SUM(D20:D20)</f>
        <v>432741</v>
      </c>
      <c r="E19" s="29">
        <f t="shared" si="5"/>
        <v>527242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959983</v>
      </c>
      <c r="O19" s="41">
        <f t="shared" si="2"/>
        <v>154.86094531376028</v>
      </c>
      <c r="P19" s="10"/>
    </row>
    <row r="20" spans="1:119">
      <c r="A20" s="12"/>
      <c r="B20" s="42">
        <v>541</v>
      </c>
      <c r="C20" s="19" t="s">
        <v>68</v>
      </c>
      <c r="D20" s="43">
        <v>432741</v>
      </c>
      <c r="E20" s="43">
        <v>527242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959983</v>
      </c>
      <c r="O20" s="44">
        <f t="shared" si="2"/>
        <v>154.86094531376028</v>
      </c>
      <c r="P20" s="9"/>
    </row>
    <row r="21" spans="1:119" ht="15.75">
      <c r="A21" s="26" t="s">
        <v>58</v>
      </c>
      <c r="B21" s="27"/>
      <c r="C21" s="28"/>
      <c r="D21" s="29">
        <f t="shared" ref="D21:M21" si="6">SUM(D22:D22)</f>
        <v>0</v>
      </c>
      <c r="E21" s="29">
        <f t="shared" si="6"/>
        <v>4277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4277</v>
      </c>
      <c r="O21" s="41">
        <f t="shared" si="2"/>
        <v>0.68994999193418294</v>
      </c>
      <c r="P21" s="10"/>
    </row>
    <row r="22" spans="1:119">
      <c r="A22" s="45"/>
      <c r="B22" s="46">
        <v>554</v>
      </c>
      <c r="C22" s="47" t="s">
        <v>59</v>
      </c>
      <c r="D22" s="43">
        <v>0</v>
      </c>
      <c r="E22" s="43">
        <v>4277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4277</v>
      </c>
      <c r="O22" s="44">
        <f t="shared" si="2"/>
        <v>0.68994999193418294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SUM(D24:D25)</f>
        <v>1497931</v>
      </c>
      <c r="E23" s="29">
        <f t="shared" si="7"/>
        <v>0</v>
      </c>
      <c r="F23" s="29">
        <f t="shared" si="7"/>
        <v>0</v>
      </c>
      <c r="G23" s="29">
        <f t="shared" si="7"/>
        <v>197943</v>
      </c>
      <c r="H23" s="29">
        <f t="shared" si="7"/>
        <v>0</v>
      </c>
      <c r="I23" s="29">
        <f t="shared" si="7"/>
        <v>1138536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2834410</v>
      </c>
      <c r="O23" s="41">
        <f t="shared" si="2"/>
        <v>457.23665107275366</v>
      </c>
      <c r="P23" s="9"/>
    </row>
    <row r="24" spans="1:119">
      <c r="A24" s="12"/>
      <c r="B24" s="42">
        <v>572</v>
      </c>
      <c r="C24" s="19" t="s">
        <v>69</v>
      </c>
      <c r="D24" s="43">
        <v>1497931</v>
      </c>
      <c r="E24" s="43">
        <v>0</v>
      </c>
      <c r="F24" s="43">
        <v>0</v>
      </c>
      <c r="G24" s="43">
        <v>197943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1695874</v>
      </c>
      <c r="O24" s="44">
        <f t="shared" si="2"/>
        <v>273.57218906275205</v>
      </c>
      <c r="P24" s="9"/>
    </row>
    <row r="25" spans="1:119">
      <c r="A25" s="12"/>
      <c r="B25" s="42">
        <v>575</v>
      </c>
      <c r="C25" s="19" t="s">
        <v>70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1138536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1138536</v>
      </c>
      <c r="O25" s="44">
        <f t="shared" si="2"/>
        <v>183.66446201000161</v>
      </c>
      <c r="P25" s="9"/>
    </row>
    <row r="26" spans="1:119" ht="15.75">
      <c r="A26" s="26" t="s">
        <v>71</v>
      </c>
      <c r="B26" s="27"/>
      <c r="C26" s="28"/>
      <c r="D26" s="29">
        <f t="shared" ref="D26:M26" si="8">SUM(D27:D28)</f>
        <v>0</v>
      </c>
      <c r="E26" s="29">
        <f t="shared" si="8"/>
        <v>1698490</v>
      </c>
      <c r="F26" s="29">
        <f t="shared" si="8"/>
        <v>0</v>
      </c>
      <c r="G26" s="29">
        <f t="shared" si="8"/>
        <v>1834662</v>
      </c>
      <c r="H26" s="29">
        <f t="shared" si="8"/>
        <v>0</v>
      </c>
      <c r="I26" s="29">
        <f t="shared" si="8"/>
        <v>339673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3872825</v>
      </c>
      <c r="O26" s="41">
        <f t="shared" si="2"/>
        <v>624.74995967091468</v>
      </c>
      <c r="P26" s="9"/>
    </row>
    <row r="27" spans="1:119">
      <c r="A27" s="12"/>
      <c r="B27" s="42">
        <v>581</v>
      </c>
      <c r="C27" s="19" t="s">
        <v>72</v>
      </c>
      <c r="D27" s="43">
        <v>0</v>
      </c>
      <c r="E27" s="43">
        <v>1698490</v>
      </c>
      <c r="F27" s="43">
        <v>0</v>
      </c>
      <c r="G27" s="43">
        <v>1834662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3533152</v>
      </c>
      <c r="O27" s="44">
        <f t="shared" si="2"/>
        <v>569.95515405710603</v>
      </c>
      <c r="P27" s="9"/>
    </row>
    <row r="28" spans="1:119" ht="15.75" thickBot="1">
      <c r="A28" s="12"/>
      <c r="B28" s="42">
        <v>591</v>
      </c>
      <c r="C28" s="19" t="s">
        <v>73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339673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339673</v>
      </c>
      <c r="O28" s="44">
        <f t="shared" si="2"/>
        <v>54.794805613808677</v>
      </c>
      <c r="P28" s="9"/>
    </row>
    <row r="29" spans="1:119" ht="16.5" thickBot="1">
      <c r="A29" s="13" t="s">
        <v>10</v>
      </c>
      <c r="B29" s="21"/>
      <c r="C29" s="20"/>
      <c r="D29" s="14">
        <f>SUM(D5,D12,D15,D19,D21,D23,D26)</f>
        <v>10694773</v>
      </c>
      <c r="E29" s="14">
        <f t="shared" ref="E29:M29" si="9">SUM(E5,E12,E15,E19,E21,E23,E26)</f>
        <v>3885468</v>
      </c>
      <c r="F29" s="14">
        <f t="shared" si="9"/>
        <v>1520817</v>
      </c>
      <c r="G29" s="14">
        <f t="shared" si="9"/>
        <v>2340262</v>
      </c>
      <c r="H29" s="14">
        <f t="shared" si="9"/>
        <v>0</v>
      </c>
      <c r="I29" s="14">
        <f t="shared" si="9"/>
        <v>5938606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24379926</v>
      </c>
      <c r="O29" s="35">
        <f t="shared" si="2"/>
        <v>3932.8804645910632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6199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3799230</v>
      </c>
      <c r="E5" s="59">
        <f t="shared" si="0"/>
        <v>0</v>
      </c>
      <c r="F5" s="59">
        <f t="shared" si="0"/>
        <v>877402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0" si="1">SUM(D5:M5)</f>
        <v>4676632</v>
      </c>
      <c r="O5" s="61">
        <f t="shared" ref="O5:O30" si="2">(N5/O$32)</f>
        <v>752.83837733419193</v>
      </c>
      <c r="P5" s="62"/>
    </row>
    <row r="6" spans="1:133">
      <c r="A6" s="64"/>
      <c r="B6" s="65">
        <v>511</v>
      </c>
      <c r="C6" s="66" t="s">
        <v>19</v>
      </c>
      <c r="D6" s="67">
        <v>266284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266284</v>
      </c>
      <c r="O6" s="68">
        <f t="shared" si="2"/>
        <v>42.866065679330326</v>
      </c>
      <c r="P6" s="69"/>
    </row>
    <row r="7" spans="1:133">
      <c r="A7" s="64"/>
      <c r="B7" s="65">
        <v>512</v>
      </c>
      <c r="C7" s="66" t="s">
        <v>20</v>
      </c>
      <c r="D7" s="67">
        <v>529598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529598</v>
      </c>
      <c r="O7" s="68">
        <f t="shared" si="2"/>
        <v>85.254024468770126</v>
      </c>
      <c r="P7" s="69"/>
    </row>
    <row r="8" spans="1:133">
      <c r="A8" s="64"/>
      <c r="B8" s="65">
        <v>514</v>
      </c>
      <c r="C8" s="66" t="s">
        <v>22</v>
      </c>
      <c r="D8" s="67">
        <v>415351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415351</v>
      </c>
      <c r="O8" s="68">
        <f t="shared" si="2"/>
        <v>66.862685125563431</v>
      </c>
      <c r="P8" s="69"/>
    </row>
    <row r="9" spans="1:133">
      <c r="A9" s="64"/>
      <c r="B9" s="65">
        <v>515</v>
      </c>
      <c r="C9" s="66" t="s">
        <v>23</v>
      </c>
      <c r="D9" s="67">
        <v>1248035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1248035</v>
      </c>
      <c r="O9" s="68">
        <f t="shared" si="2"/>
        <v>200.90711526078559</v>
      </c>
      <c r="P9" s="69"/>
    </row>
    <row r="10" spans="1:133">
      <c r="A10" s="64"/>
      <c r="B10" s="65">
        <v>517</v>
      </c>
      <c r="C10" s="66" t="s">
        <v>24</v>
      </c>
      <c r="D10" s="67">
        <v>0</v>
      </c>
      <c r="E10" s="67">
        <v>0</v>
      </c>
      <c r="F10" s="67">
        <v>877402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877402</v>
      </c>
      <c r="O10" s="68">
        <f t="shared" si="2"/>
        <v>141.24307791371538</v>
      </c>
      <c r="P10" s="69"/>
    </row>
    <row r="11" spans="1:133">
      <c r="A11" s="64"/>
      <c r="B11" s="65">
        <v>519</v>
      </c>
      <c r="C11" s="66" t="s">
        <v>64</v>
      </c>
      <c r="D11" s="67">
        <v>1339962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1339962</v>
      </c>
      <c r="O11" s="68">
        <f t="shared" si="2"/>
        <v>215.70540888602704</v>
      </c>
      <c r="P11" s="69"/>
    </row>
    <row r="12" spans="1:133" ht="15.75">
      <c r="A12" s="70" t="s">
        <v>26</v>
      </c>
      <c r="B12" s="71"/>
      <c r="C12" s="72"/>
      <c r="D12" s="73">
        <f t="shared" ref="D12:M12" si="3">SUM(D13:D15)</f>
        <v>5418216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5418216</v>
      </c>
      <c r="O12" s="75">
        <f t="shared" si="2"/>
        <v>872.21764327108826</v>
      </c>
      <c r="P12" s="76"/>
    </row>
    <row r="13" spans="1:133">
      <c r="A13" s="64"/>
      <c r="B13" s="65">
        <v>521</v>
      </c>
      <c r="C13" s="66" t="s">
        <v>27</v>
      </c>
      <c r="D13" s="67">
        <v>1912837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1912837</v>
      </c>
      <c r="O13" s="68">
        <f t="shared" si="2"/>
        <v>307.92611075338056</v>
      </c>
      <c r="P13" s="69"/>
    </row>
    <row r="14" spans="1:133">
      <c r="A14" s="64"/>
      <c r="B14" s="65">
        <v>522</v>
      </c>
      <c r="C14" s="66" t="s">
        <v>28</v>
      </c>
      <c r="D14" s="67">
        <v>3502113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3502113</v>
      </c>
      <c r="O14" s="68">
        <f t="shared" si="2"/>
        <v>563.76577591757894</v>
      </c>
      <c r="P14" s="69"/>
    </row>
    <row r="15" spans="1:133">
      <c r="A15" s="64"/>
      <c r="B15" s="65">
        <v>525</v>
      </c>
      <c r="C15" s="66" t="s">
        <v>65</v>
      </c>
      <c r="D15" s="67">
        <v>3266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3266</v>
      </c>
      <c r="O15" s="68">
        <f t="shared" si="2"/>
        <v>0.525756600128783</v>
      </c>
      <c r="P15" s="69"/>
    </row>
    <row r="16" spans="1:133" ht="15.75">
      <c r="A16" s="70" t="s">
        <v>30</v>
      </c>
      <c r="B16" s="71"/>
      <c r="C16" s="72"/>
      <c r="D16" s="73">
        <f t="shared" ref="D16:M16" si="4">SUM(D17:D19)</f>
        <v>0</v>
      </c>
      <c r="E16" s="73">
        <f t="shared" si="4"/>
        <v>1502332</v>
      </c>
      <c r="F16" s="73">
        <f t="shared" si="4"/>
        <v>0</v>
      </c>
      <c r="G16" s="73">
        <f t="shared" si="4"/>
        <v>5224</v>
      </c>
      <c r="H16" s="73">
        <f t="shared" si="4"/>
        <v>0</v>
      </c>
      <c r="I16" s="73">
        <f t="shared" si="4"/>
        <v>2438568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3946124</v>
      </c>
      <c r="O16" s="75">
        <f t="shared" si="2"/>
        <v>635.24211204121059</v>
      </c>
      <c r="P16" s="76"/>
    </row>
    <row r="17" spans="1:119">
      <c r="A17" s="64"/>
      <c r="B17" s="65">
        <v>534</v>
      </c>
      <c r="C17" s="66" t="s">
        <v>66</v>
      </c>
      <c r="D17" s="67">
        <v>0</v>
      </c>
      <c r="E17" s="67">
        <v>1502332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1502332</v>
      </c>
      <c r="O17" s="68">
        <f t="shared" si="2"/>
        <v>241.84352865421764</v>
      </c>
      <c r="P17" s="69"/>
    </row>
    <row r="18" spans="1:119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2381637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2381637</v>
      </c>
      <c r="O18" s="68">
        <f t="shared" si="2"/>
        <v>383.39294913071473</v>
      </c>
      <c r="P18" s="69"/>
    </row>
    <row r="19" spans="1:119">
      <c r="A19" s="64"/>
      <c r="B19" s="65">
        <v>538</v>
      </c>
      <c r="C19" s="66" t="s">
        <v>67</v>
      </c>
      <c r="D19" s="67">
        <v>0</v>
      </c>
      <c r="E19" s="67">
        <v>0</v>
      </c>
      <c r="F19" s="67">
        <v>0</v>
      </c>
      <c r="G19" s="67">
        <v>5224</v>
      </c>
      <c r="H19" s="67">
        <v>0</v>
      </c>
      <c r="I19" s="67">
        <v>56931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62155</v>
      </c>
      <c r="O19" s="68">
        <f t="shared" si="2"/>
        <v>10.005634256278171</v>
      </c>
      <c r="P19" s="69"/>
    </row>
    <row r="20" spans="1:119" ht="15.75">
      <c r="A20" s="70" t="s">
        <v>56</v>
      </c>
      <c r="B20" s="71"/>
      <c r="C20" s="72"/>
      <c r="D20" s="73">
        <f t="shared" ref="D20:M20" si="5">SUM(D21:D21)</f>
        <v>442501</v>
      </c>
      <c r="E20" s="73">
        <f t="shared" si="5"/>
        <v>464076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906577</v>
      </c>
      <c r="O20" s="75">
        <f t="shared" si="2"/>
        <v>145.93963296844817</v>
      </c>
      <c r="P20" s="76"/>
    </row>
    <row r="21" spans="1:119">
      <c r="A21" s="64"/>
      <c r="B21" s="65">
        <v>541</v>
      </c>
      <c r="C21" s="66" t="s">
        <v>68</v>
      </c>
      <c r="D21" s="67">
        <v>442501</v>
      </c>
      <c r="E21" s="67">
        <v>464076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906577</v>
      </c>
      <c r="O21" s="68">
        <f t="shared" si="2"/>
        <v>145.93963296844817</v>
      </c>
      <c r="P21" s="69"/>
    </row>
    <row r="22" spans="1:119" ht="15.75">
      <c r="A22" s="70" t="s">
        <v>58</v>
      </c>
      <c r="B22" s="71"/>
      <c r="C22" s="72"/>
      <c r="D22" s="73">
        <f t="shared" ref="D22:M22" si="6">SUM(D23:D23)</f>
        <v>0</v>
      </c>
      <c r="E22" s="73">
        <f t="shared" si="6"/>
        <v>665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665</v>
      </c>
      <c r="O22" s="75">
        <f t="shared" si="2"/>
        <v>0.10705086928525434</v>
      </c>
      <c r="P22" s="76"/>
    </row>
    <row r="23" spans="1:119">
      <c r="A23" s="64"/>
      <c r="B23" s="65">
        <v>554</v>
      </c>
      <c r="C23" s="66" t="s">
        <v>59</v>
      </c>
      <c r="D23" s="67">
        <v>0</v>
      </c>
      <c r="E23" s="67">
        <v>665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665</v>
      </c>
      <c r="O23" s="68">
        <f t="shared" si="2"/>
        <v>0.10705086928525434</v>
      </c>
      <c r="P23" s="69"/>
    </row>
    <row r="24" spans="1:119" ht="15.75">
      <c r="A24" s="70" t="s">
        <v>34</v>
      </c>
      <c r="B24" s="71"/>
      <c r="C24" s="72"/>
      <c r="D24" s="73">
        <f t="shared" ref="D24:M24" si="7">SUM(D25:D26)</f>
        <v>1430129</v>
      </c>
      <c r="E24" s="73">
        <f t="shared" si="7"/>
        <v>0</v>
      </c>
      <c r="F24" s="73">
        <f t="shared" si="7"/>
        <v>0</v>
      </c>
      <c r="G24" s="73">
        <f t="shared" si="7"/>
        <v>86969</v>
      </c>
      <c r="H24" s="73">
        <f t="shared" si="7"/>
        <v>0</v>
      </c>
      <c r="I24" s="73">
        <f t="shared" si="7"/>
        <v>1143862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2660960</v>
      </c>
      <c r="O24" s="75">
        <f t="shared" si="2"/>
        <v>428.3580167417901</v>
      </c>
      <c r="P24" s="69"/>
    </row>
    <row r="25" spans="1:119">
      <c r="A25" s="64"/>
      <c r="B25" s="65">
        <v>572</v>
      </c>
      <c r="C25" s="66" t="s">
        <v>69</v>
      </c>
      <c r="D25" s="67">
        <v>1430129</v>
      </c>
      <c r="E25" s="67">
        <v>0</v>
      </c>
      <c r="F25" s="67">
        <v>0</v>
      </c>
      <c r="G25" s="67">
        <v>86969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1517098</v>
      </c>
      <c r="O25" s="68">
        <f t="shared" si="2"/>
        <v>244.2205408886027</v>
      </c>
      <c r="P25" s="69"/>
    </row>
    <row r="26" spans="1:119">
      <c r="A26" s="64"/>
      <c r="B26" s="65">
        <v>575</v>
      </c>
      <c r="C26" s="66" t="s">
        <v>70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1143862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1143862</v>
      </c>
      <c r="O26" s="68">
        <f t="shared" si="2"/>
        <v>184.13747585318737</v>
      </c>
      <c r="P26" s="69"/>
    </row>
    <row r="27" spans="1:119" ht="15.75">
      <c r="A27" s="70" t="s">
        <v>71</v>
      </c>
      <c r="B27" s="71"/>
      <c r="C27" s="72"/>
      <c r="D27" s="73">
        <f t="shared" ref="D27:M27" si="8">SUM(D28:D29)</f>
        <v>0</v>
      </c>
      <c r="E27" s="73">
        <f t="shared" si="8"/>
        <v>4674717</v>
      </c>
      <c r="F27" s="73">
        <f t="shared" si="8"/>
        <v>0</v>
      </c>
      <c r="G27" s="73">
        <f t="shared" si="8"/>
        <v>1047849</v>
      </c>
      <c r="H27" s="73">
        <f t="shared" si="8"/>
        <v>0</v>
      </c>
      <c r="I27" s="73">
        <f t="shared" si="8"/>
        <v>526036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6248602</v>
      </c>
      <c r="O27" s="75">
        <f t="shared" si="2"/>
        <v>1005.8921442369607</v>
      </c>
      <c r="P27" s="69"/>
    </row>
    <row r="28" spans="1:119">
      <c r="A28" s="64"/>
      <c r="B28" s="65">
        <v>581</v>
      </c>
      <c r="C28" s="66" t="s">
        <v>72</v>
      </c>
      <c r="D28" s="67">
        <v>0</v>
      </c>
      <c r="E28" s="67">
        <v>4674717</v>
      </c>
      <c r="F28" s="67">
        <v>0</v>
      </c>
      <c r="G28" s="67">
        <v>1047849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5722566</v>
      </c>
      <c r="O28" s="68">
        <f t="shared" si="2"/>
        <v>921.21152607855765</v>
      </c>
      <c r="P28" s="69"/>
    </row>
    <row r="29" spans="1:119" ht="15.75" thickBot="1">
      <c r="A29" s="64"/>
      <c r="B29" s="65">
        <v>591</v>
      </c>
      <c r="C29" s="66" t="s">
        <v>73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526036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526036</v>
      </c>
      <c r="O29" s="68">
        <f t="shared" si="2"/>
        <v>84.680618158403092</v>
      </c>
      <c r="P29" s="69"/>
    </row>
    <row r="30" spans="1:119" ht="16.5" thickBot="1">
      <c r="A30" s="77" t="s">
        <v>10</v>
      </c>
      <c r="B30" s="78"/>
      <c r="C30" s="79"/>
      <c r="D30" s="80">
        <f>SUM(D5,D12,D16,D20,D22,D24,D27)</f>
        <v>11090076</v>
      </c>
      <c r="E30" s="80">
        <f t="shared" ref="E30:M30" si="9">SUM(E5,E12,E16,E20,E22,E24,E27)</f>
        <v>6641790</v>
      </c>
      <c r="F30" s="80">
        <f t="shared" si="9"/>
        <v>877402</v>
      </c>
      <c r="G30" s="80">
        <f t="shared" si="9"/>
        <v>1140042</v>
      </c>
      <c r="H30" s="80">
        <f t="shared" si="9"/>
        <v>0</v>
      </c>
      <c r="I30" s="80">
        <f t="shared" si="9"/>
        <v>4108466</v>
      </c>
      <c r="J30" s="80">
        <f t="shared" si="9"/>
        <v>0</v>
      </c>
      <c r="K30" s="80">
        <f t="shared" si="9"/>
        <v>0</v>
      </c>
      <c r="L30" s="80">
        <f t="shared" si="9"/>
        <v>0</v>
      </c>
      <c r="M30" s="80">
        <f t="shared" si="9"/>
        <v>0</v>
      </c>
      <c r="N30" s="80">
        <f t="shared" si="1"/>
        <v>23857776</v>
      </c>
      <c r="O30" s="81">
        <f t="shared" si="2"/>
        <v>3840.5949774629748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74</v>
      </c>
      <c r="M32" s="117"/>
      <c r="N32" s="117"/>
      <c r="O32" s="91">
        <v>6212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2023-10-02T16:19:29Z</cp:lastPrinted>
  <dcterms:created xsi:type="dcterms:W3CDTF">2000-08-31T21:26:31Z</dcterms:created>
  <dcterms:modified xsi:type="dcterms:W3CDTF">2023-10-02T16:19:32Z</dcterms:modified>
</cp:coreProperties>
</file>