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'2008'!$A$1:$O$43</definedName>
    <definedName name="_xlnm.Print_Area" localSheetId="13">'2009'!$A$1:$O$43</definedName>
    <definedName name="_xlnm.Print_Area" localSheetId="12">'2010'!$A$1:$O$45</definedName>
    <definedName name="_xlnm.Print_Area" localSheetId="11">'2011'!$A$1:$O$46</definedName>
    <definedName name="_xlnm.Print_Area" localSheetId="10">'2012'!$A$1:$O$43</definedName>
    <definedName name="_xlnm.Print_Area" localSheetId="9">'2013'!$A$1:$O$47</definedName>
    <definedName name="_xlnm.Print_Area" localSheetId="8">'2014'!$A$1:$O$43</definedName>
    <definedName name="_xlnm.Print_Area" localSheetId="7">'2015'!$A$1:$O$43</definedName>
    <definedName name="_xlnm.Print_Area" localSheetId="6">'2016'!$A$1:$O$46</definedName>
    <definedName name="_xlnm.Print_Area" localSheetId="5">'2017'!$A$1:$O$45</definedName>
    <definedName name="_xlnm.Print_Area" localSheetId="4">'2018'!$A$1:$O$47</definedName>
    <definedName name="_xlnm.Print_Area" localSheetId="3">'2019'!$A$1:$O$46</definedName>
    <definedName name="_xlnm.Print_Area" localSheetId="2">'2020'!$A$1:$O$35</definedName>
    <definedName name="_xlnm.Print_Area" localSheetId="1">'2021'!$A$1:$P$32</definedName>
    <definedName name="_xlnm.Print_Area" localSheetId="0">'2022'!$A$1:$P$31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 l="1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1" i="48" l="1"/>
  <c r="P11" i="48" s="1"/>
  <c r="O24" i="48"/>
  <c r="P24" i="48" s="1"/>
  <c r="O20" i="48"/>
  <c r="P20" i="48" s="1"/>
  <c r="O13" i="48"/>
  <c r="P13" i="48" s="1"/>
  <c r="O5" i="48"/>
  <c r="P5" i="48" s="1"/>
  <c r="N23" i="45"/>
  <c r="O23" i="45"/>
  <c r="N24" i="45"/>
  <c r="O24" i="45" s="1"/>
  <c r="N25" i="45"/>
  <c r="O25" i="45"/>
  <c r="N16" i="45"/>
  <c r="O16" i="45" s="1"/>
  <c r="N17" i="45"/>
  <c r="O17" i="45"/>
  <c r="N18" i="45"/>
  <c r="O18" i="45" s="1"/>
  <c r="N19" i="45"/>
  <c r="O19" i="45" s="1"/>
  <c r="N20" i="45"/>
  <c r="O20" i="45" s="1"/>
  <c r="N7" i="45"/>
  <c r="O7" i="45"/>
  <c r="N8" i="45"/>
  <c r="O8" i="45"/>
  <c r="N9" i="45"/>
  <c r="O9" i="45"/>
  <c r="N10" i="45"/>
  <c r="O10" i="45" s="1"/>
  <c r="N11" i="45"/>
  <c r="O11" i="45" s="1"/>
  <c r="O27" i="47"/>
  <c r="P27" i="47"/>
  <c r="O26" i="47"/>
  <c r="P26" i="47" s="1"/>
  <c r="N25" i="47"/>
  <c r="M25" i="47"/>
  <c r="L25" i="47"/>
  <c r="K25" i="47"/>
  <c r="K28" i="47" s="1"/>
  <c r="J25" i="47"/>
  <c r="I25" i="47"/>
  <c r="O25" i="47" s="1"/>
  <c r="P25" i="47" s="1"/>
  <c r="H25" i="47"/>
  <c r="G25" i="47"/>
  <c r="F25" i="47"/>
  <c r="E25" i="47"/>
  <c r="D25" i="47"/>
  <c r="O24" i="47"/>
  <c r="P24" i="47"/>
  <c r="O23" i="47"/>
  <c r="P23" i="47" s="1"/>
  <c r="O22" i="47"/>
  <c r="P22" i="47"/>
  <c r="N21" i="47"/>
  <c r="O21" i="47" s="1"/>
  <c r="P21" i="47" s="1"/>
  <c r="M21" i="47"/>
  <c r="L21" i="47"/>
  <c r="K21" i="47"/>
  <c r="J21" i="47"/>
  <c r="I21" i="47"/>
  <c r="H21" i="47"/>
  <c r="G21" i="47"/>
  <c r="F21" i="47"/>
  <c r="E21" i="47"/>
  <c r="D21" i="47"/>
  <c r="O20" i="47"/>
  <c r="P20" i="47"/>
  <c r="O19" i="47"/>
  <c r="P19" i="47" s="1"/>
  <c r="O18" i="47"/>
  <c r="P18" i="47"/>
  <c r="O17" i="47"/>
  <c r="P17" i="47" s="1"/>
  <c r="O16" i="47"/>
  <c r="P16" i="47" s="1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N12" i="47"/>
  <c r="O12" i="47" s="1"/>
  <c r="P12" i="47" s="1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 s="1"/>
  <c r="O9" i="47"/>
  <c r="P9" i="47"/>
  <c r="O8" i="47"/>
  <c r="P8" i="47" s="1"/>
  <c r="O7" i="47"/>
  <c r="P7" i="47" s="1"/>
  <c r="O6" i="47"/>
  <c r="P6" i="47"/>
  <c r="N5" i="47"/>
  <c r="N28" i="47" s="1"/>
  <c r="M5" i="47"/>
  <c r="O5" i="47" s="1"/>
  <c r="P5" i="47" s="1"/>
  <c r="L5" i="47"/>
  <c r="L28" i="47" s="1"/>
  <c r="K5" i="47"/>
  <c r="J5" i="47"/>
  <c r="J28" i="47" s="1"/>
  <c r="I5" i="47"/>
  <c r="I28" i="47" s="1"/>
  <c r="H5" i="47"/>
  <c r="H28" i="47" s="1"/>
  <c r="G5" i="47"/>
  <c r="G28" i="47" s="1"/>
  <c r="F5" i="47"/>
  <c r="F28" i="47" s="1"/>
  <c r="E5" i="47"/>
  <c r="E28" i="47" s="1"/>
  <c r="D5" i="47"/>
  <c r="D28" i="47" s="1"/>
  <c r="N30" i="45"/>
  <c r="O30" i="45"/>
  <c r="M29" i="45"/>
  <c r="N29" i="45" s="1"/>
  <c r="O29" i="45" s="1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6" i="45"/>
  <c r="O6" i="45" s="1"/>
  <c r="M5" i="45"/>
  <c r="L5" i="45"/>
  <c r="K5" i="45"/>
  <c r="J5" i="45"/>
  <c r="I5" i="45"/>
  <c r="H5" i="45"/>
  <c r="G5" i="45"/>
  <c r="F5" i="45"/>
  <c r="E5" i="45"/>
  <c r="D5" i="45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N36" i="44" s="1"/>
  <c r="O36" i="44" s="1"/>
  <c r="F36" i="44"/>
  <c r="E36" i="44"/>
  <c r="D36" i="44"/>
  <c r="N35" i="44"/>
  <c r="O35" i="44" s="1"/>
  <c r="M34" i="44"/>
  <c r="L34" i="44"/>
  <c r="K34" i="44"/>
  <c r="J34" i="44"/>
  <c r="I34" i="44"/>
  <c r="H34" i="44"/>
  <c r="G34" i="44"/>
  <c r="N34" i="44" s="1"/>
  <c r="O34" i="44" s="1"/>
  <c r="F34" i="44"/>
  <c r="E34" i="44"/>
  <c r="D34" i="44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G18" i="44"/>
  <c r="N18" i="44" s="1"/>
  <c r="O18" i="44" s="1"/>
  <c r="F18" i="44"/>
  <c r="E18" i="44"/>
  <c r="D18" i="44"/>
  <c r="N17" i="44"/>
  <c r="O17" i="44" s="1"/>
  <c r="N16" i="44"/>
  <c r="O16" i="44" s="1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N5" i="44" s="1"/>
  <c r="O5" i="44" s="1"/>
  <c r="L5" i="44"/>
  <c r="K5" i="44"/>
  <c r="J5" i="44"/>
  <c r="I5" i="44"/>
  <c r="H5" i="44"/>
  <c r="G5" i="44"/>
  <c r="F5" i="44"/>
  <c r="E5" i="44"/>
  <c r="D5" i="44"/>
  <c r="N42" i="43"/>
  <c r="O42" i="43"/>
  <c r="M41" i="43"/>
  <c r="N41" i="43" s="1"/>
  <c r="O41" i="43" s="1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 s="1"/>
  <c r="N38" i="43"/>
  <c r="O38" i="43" s="1"/>
  <c r="N37" i="43"/>
  <c r="O37" i="43" s="1"/>
  <c r="M36" i="43"/>
  <c r="L36" i="43"/>
  <c r="K36" i="43"/>
  <c r="J36" i="43"/>
  <c r="I36" i="43"/>
  <c r="H36" i="43"/>
  <c r="G36" i="43"/>
  <c r="N36" i="43" s="1"/>
  <c r="O36" i="43" s="1"/>
  <c r="F36" i="43"/>
  <c r="E36" i="43"/>
  <c r="D36" i="43"/>
  <c r="N35" i="43"/>
  <c r="O35" i="43" s="1"/>
  <c r="M34" i="43"/>
  <c r="L34" i="43"/>
  <c r="K34" i="43"/>
  <c r="J34" i="43"/>
  <c r="I34" i="43"/>
  <c r="H34" i="43"/>
  <c r="G34" i="43"/>
  <c r="N34" i="43" s="1"/>
  <c r="O34" i="43" s="1"/>
  <c r="F34" i="43"/>
  <c r="E34" i="43"/>
  <c r="D34" i="43"/>
  <c r="N33" i="43"/>
  <c r="O33" i="43" s="1"/>
  <c r="N32" i="43"/>
  <c r="O32" i="43" s="1"/>
  <c r="N31" i="43"/>
  <c r="O31" i="43" s="1"/>
  <c r="N30" i="43"/>
  <c r="O30" i="43"/>
  <c r="N29" i="43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N26" i="43" s="1"/>
  <c r="O26" i="43" s="1"/>
  <c r="F26" i="43"/>
  <c r="E26" i="43"/>
  <c r="D26" i="43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 s="1"/>
  <c r="M18" i="43"/>
  <c r="L18" i="43"/>
  <c r="K18" i="43"/>
  <c r="J18" i="43"/>
  <c r="I18" i="43"/>
  <c r="H18" i="43"/>
  <c r="G18" i="43"/>
  <c r="N18" i="43" s="1"/>
  <c r="O18" i="43" s="1"/>
  <c r="F18" i="43"/>
  <c r="E18" i="43"/>
  <c r="D18" i="43"/>
  <c r="N17" i="43"/>
  <c r="O17" i="43" s="1"/>
  <c r="N16" i="43"/>
  <c r="O16" i="43" s="1"/>
  <c r="N15" i="43"/>
  <c r="O15" i="43" s="1"/>
  <c r="N14" i="43"/>
  <c r="O14" i="43"/>
  <c r="M13" i="43"/>
  <c r="N13" i="43" s="1"/>
  <c r="O13" i="43" s="1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M43" i="43" s="1"/>
  <c r="L5" i="43"/>
  <c r="K5" i="43"/>
  <c r="J5" i="43"/>
  <c r="I5" i="43"/>
  <c r="H5" i="43"/>
  <c r="G5" i="43"/>
  <c r="F5" i="43"/>
  <c r="E5" i="43"/>
  <c r="D5" i="43"/>
  <c r="N40" i="42"/>
  <c r="O40" i="42"/>
  <c r="N39" i="42"/>
  <c r="O39" i="42" s="1"/>
  <c r="N38" i="42"/>
  <c r="O38" i="42" s="1"/>
  <c r="M37" i="42"/>
  <c r="L37" i="42"/>
  <c r="K37" i="42"/>
  <c r="J37" i="42"/>
  <c r="I37" i="42"/>
  <c r="H37" i="42"/>
  <c r="G37" i="42"/>
  <c r="F37" i="42"/>
  <c r="E37" i="42"/>
  <c r="E41" i="42" s="1"/>
  <c r="D37" i="42"/>
  <c r="N36" i="42"/>
  <c r="O36" i="42" s="1"/>
  <c r="N35" i="42"/>
  <c r="O35" i="42" s="1"/>
  <c r="N34" i="42"/>
  <c r="O34" i="42" s="1"/>
  <c r="M33" i="42"/>
  <c r="L33" i="42"/>
  <c r="K33" i="42"/>
  <c r="J33" i="42"/>
  <c r="I33" i="42"/>
  <c r="N33" i="42" s="1"/>
  <c r="O33" i="42" s="1"/>
  <c r="H33" i="42"/>
  <c r="G33" i="42"/>
  <c r="F33" i="42"/>
  <c r="E33" i="42"/>
  <c r="D33" i="42"/>
  <c r="N32" i="42"/>
  <c r="O32" i="42" s="1"/>
  <c r="M31" i="42"/>
  <c r="L31" i="42"/>
  <c r="K31" i="42"/>
  <c r="J31" i="42"/>
  <c r="I31" i="42"/>
  <c r="N31" i="42" s="1"/>
  <c r="O31" i="42" s="1"/>
  <c r="H31" i="42"/>
  <c r="G31" i="42"/>
  <c r="F31" i="42"/>
  <c r="E31" i="42"/>
  <c r="D31" i="42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G16" i="42"/>
  <c r="G41" i="42" s="1"/>
  <c r="F16" i="42"/>
  <c r="E16" i="42"/>
  <c r="D16" i="42"/>
  <c r="N15" i="42"/>
  <c r="O15" i="42" s="1"/>
  <c r="N14" i="42"/>
  <c r="O14" i="42" s="1"/>
  <c r="M13" i="42"/>
  <c r="L13" i="42"/>
  <c r="K13" i="42"/>
  <c r="J13" i="42"/>
  <c r="I13" i="42"/>
  <c r="N13" i="42" s="1"/>
  <c r="O13" i="42" s="1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I41" i="42" s="1"/>
  <c r="H5" i="42"/>
  <c r="G5" i="42"/>
  <c r="F5" i="42"/>
  <c r="E5" i="42"/>
  <c r="D5" i="42"/>
  <c r="N41" i="41"/>
  <c r="O41" i="41" s="1"/>
  <c r="M40" i="41"/>
  <c r="L40" i="41"/>
  <c r="K40" i="41"/>
  <c r="J40" i="41"/>
  <c r="I40" i="41"/>
  <c r="I42" i="41" s="1"/>
  <c r="H40" i="41"/>
  <c r="G40" i="41"/>
  <c r="F40" i="41"/>
  <c r="E40" i="41"/>
  <c r="D40" i="41"/>
  <c r="N39" i="41"/>
  <c r="O39" i="41" s="1"/>
  <c r="N38" i="41"/>
  <c r="O38" i="41" s="1"/>
  <c r="N37" i="41"/>
  <c r="O37" i="4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M26" i="41"/>
  <c r="N26" i="41" s="1"/>
  <c r="O26" i="41" s="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G42" i="41" s="1"/>
  <c r="F5" i="41"/>
  <c r="E5" i="41"/>
  <c r="D5" i="41"/>
  <c r="N38" i="40"/>
  <c r="O38" i="40" s="1"/>
  <c r="N37" i="40"/>
  <c r="O37" i="40" s="1"/>
  <c r="M36" i="40"/>
  <c r="L36" i="40"/>
  <c r="K36" i="40"/>
  <c r="J36" i="40"/>
  <c r="I36" i="40"/>
  <c r="I39" i="40" s="1"/>
  <c r="H36" i="40"/>
  <c r="G36" i="40"/>
  <c r="F36" i="40"/>
  <c r="E36" i="40"/>
  <c r="D36" i="40"/>
  <c r="N35" i="40"/>
  <c r="O35" i="40" s="1"/>
  <c r="N34" i="40"/>
  <c r="O34" i="40" s="1"/>
  <c r="N33" i="40"/>
  <c r="O33" i="40" s="1"/>
  <c r="M32" i="40"/>
  <c r="N32" i="40" s="1"/>
  <c r="O32" i="40" s="1"/>
  <c r="L32" i="40"/>
  <c r="K32" i="40"/>
  <c r="J32" i="40"/>
  <c r="I32" i="40"/>
  <c r="H32" i="40"/>
  <c r="G32" i="40"/>
  <c r="F32" i="40"/>
  <c r="E32" i="40"/>
  <c r="D32" i="40"/>
  <c r="N31" i="40"/>
  <c r="O31" i="40" s="1"/>
  <c r="M30" i="40"/>
  <c r="M39" i="40" s="1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M23" i="40"/>
  <c r="L23" i="40"/>
  <c r="K23" i="40"/>
  <c r="N23" i="40" s="1"/>
  <c r="O23" i="40" s="1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M16" i="40"/>
  <c r="L16" i="40"/>
  <c r="K16" i="40"/>
  <c r="J16" i="40"/>
  <c r="J39" i="40"/>
  <c r="I16" i="40"/>
  <c r="H16" i="40"/>
  <c r="G16" i="40"/>
  <c r="F16" i="40"/>
  <c r="E16" i="40"/>
  <c r="D16" i="40"/>
  <c r="N16" i="40" s="1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 s="1"/>
  <c r="N11" i="40"/>
  <c r="O11" i="40"/>
  <c r="N10" i="40"/>
  <c r="O10" i="40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H39" i="40"/>
  <c r="G5" i="40"/>
  <c r="F5" i="40"/>
  <c r="E5" i="40"/>
  <c r="E39" i="40" s="1"/>
  <c r="D5" i="40"/>
  <c r="N5" i="40" s="1"/>
  <c r="O5" i="40" s="1"/>
  <c r="N38" i="39"/>
  <c r="O38" i="39" s="1"/>
  <c r="M37" i="39"/>
  <c r="L37" i="39"/>
  <c r="K37" i="39"/>
  <c r="J37" i="39"/>
  <c r="I37" i="39"/>
  <c r="H37" i="39"/>
  <c r="G37" i="39"/>
  <c r="N37" i="39" s="1"/>
  <c r="O37" i="39" s="1"/>
  <c r="F37" i="39"/>
  <c r="E37" i="39"/>
  <c r="D37" i="39"/>
  <c r="N36" i="39"/>
  <c r="O36" i="39" s="1"/>
  <c r="N35" i="39"/>
  <c r="O35" i="39" s="1"/>
  <c r="N34" i="39"/>
  <c r="O34" i="39" s="1"/>
  <c r="N33" i="39"/>
  <c r="O33" i="39" s="1"/>
  <c r="M32" i="39"/>
  <c r="N32" i="39" s="1"/>
  <c r="O32" i="39" s="1"/>
  <c r="L32" i="39"/>
  <c r="K32" i="39"/>
  <c r="J32" i="39"/>
  <c r="I32" i="39"/>
  <c r="H32" i="39"/>
  <c r="G32" i="39"/>
  <c r="F32" i="39"/>
  <c r="E32" i="39"/>
  <c r="D32" i="39"/>
  <c r="N31" i="39"/>
  <c r="O31" i="39" s="1"/>
  <c r="M30" i="39"/>
  <c r="M39" i="39" s="1"/>
  <c r="L30" i="39"/>
  <c r="K30" i="39"/>
  <c r="J30" i="39"/>
  <c r="I30" i="39"/>
  <c r="H30" i="39"/>
  <c r="G30" i="39"/>
  <c r="F30" i="39"/>
  <c r="E30" i="39"/>
  <c r="D30" i="39"/>
  <c r="N30" i="39" s="1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M24" i="39"/>
  <c r="L24" i="39"/>
  <c r="K24" i="39"/>
  <c r="N24" i="39" s="1"/>
  <c r="O24" i="39" s="1"/>
  <c r="J24" i="39"/>
  <c r="I24" i="39"/>
  <c r="H24" i="39"/>
  <c r="G24" i="39"/>
  <c r="F24" i="39"/>
  <c r="E24" i="39"/>
  <c r="D24" i="39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M16" i="39"/>
  <c r="L16" i="39"/>
  <c r="K16" i="39"/>
  <c r="K39" i="39" s="1"/>
  <c r="J16" i="39"/>
  <c r="I16" i="39"/>
  <c r="H16" i="39"/>
  <c r="G16" i="39"/>
  <c r="F16" i="39"/>
  <c r="E16" i="39"/>
  <c r="D16" i="39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F39" i="39" s="1"/>
  <c r="E5" i="39"/>
  <c r="D5" i="39"/>
  <c r="N42" i="38"/>
  <c r="O42" i="38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F43" i="38" s="1"/>
  <c r="E39" i="38"/>
  <c r="D39" i="38"/>
  <c r="N39" i="38" s="1"/>
  <c r="O39" i="38" s="1"/>
  <c r="N38" i="38"/>
  <c r="O38" i="38"/>
  <c r="N37" i="38"/>
  <c r="O37" i="38" s="1"/>
  <c r="N36" i="38"/>
  <c r="O36" i="38" s="1"/>
  <c r="M35" i="38"/>
  <c r="L35" i="38"/>
  <c r="N35" i="38" s="1"/>
  <c r="O35" i="38" s="1"/>
  <c r="K35" i="38"/>
  <c r="J35" i="38"/>
  <c r="I35" i="38"/>
  <c r="H35" i="38"/>
  <c r="G35" i="38"/>
  <c r="F35" i="38"/>
  <c r="E35" i="38"/>
  <c r="D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3" i="38" s="1"/>
  <c r="O33" i="38" s="1"/>
  <c r="N32" i="38"/>
  <c r="O32" i="38"/>
  <c r="N31" i="38"/>
  <c r="O31" i="38" s="1"/>
  <c r="N30" i="38"/>
  <c r="O30" i="38" s="1"/>
  <c r="N29" i="38"/>
  <c r="O29" i="38"/>
  <c r="N28" i="38"/>
  <c r="O28" i="38" s="1"/>
  <c r="N27" i="38"/>
  <c r="O27" i="38" s="1"/>
  <c r="M26" i="38"/>
  <c r="L26" i="38"/>
  <c r="L43" i="38" s="1"/>
  <c r="K26" i="38"/>
  <c r="J26" i="38"/>
  <c r="I26" i="38"/>
  <c r="H26" i="38"/>
  <c r="G26" i="38"/>
  <c r="F26" i="38"/>
  <c r="E26" i="38"/>
  <c r="D26" i="38"/>
  <c r="N25" i="38"/>
  <c r="O25" i="38" s="1"/>
  <c r="N24" i="38"/>
  <c r="O24" i="38"/>
  <c r="N23" i="38"/>
  <c r="O23" i="38" s="1"/>
  <c r="N22" i="38"/>
  <c r="O22" i="38" s="1"/>
  <c r="N21" i="38"/>
  <c r="O21" i="38"/>
  <c r="N20" i="38"/>
  <c r="O20" i="38" s="1"/>
  <c r="N19" i="38"/>
  <c r="O19" i="38" s="1"/>
  <c r="N18" i="38"/>
  <c r="O18" i="38"/>
  <c r="N17" i="38"/>
  <c r="O17" i="38" s="1"/>
  <c r="M16" i="38"/>
  <c r="L16" i="38"/>
  <c r="K16" i="38"/>
  <c r="J16" i="38"/>
  <c r="I16" i="38"/>
  <c r="H16" i="38"/>
  <c r="G16" i="38"/>
  <c r="N16" i="38"/>
  <c r="O16" i="38"/>
  <c r="F16" i="38"/>
  <c r="E16" i="38"/>
  <c r="D16" i="38"/>
  <c r="N15" i="38"/>
  <c r="O15" i="38"/>
  <c r="N14" i="38"/>
  <c r="O14" i="38" s="1"/>
  <c r="M13" i="38"/>
  <c r="L13" i="38"/>
  <c r="K13" i="38"/>
  <c r="J13" i="38"/>
  <c r="I13" i="38"/>
  <c r="N13" i="38" s="1"/>
  <c r="O13" i="38" s="1"/>
  <c r="H13" i="38"/>
  <c r="G13" i="38"/>
  <c r="F13" i="38"/>
  <c r="E13" i="38"/>
  <c r="D13" i="38"/>
  <c r="N12" i="38"/>
  <c r="O12" i="38" s="1"/>
  <c r="N11" i="38"/>
  <c r="O11" i="38"/>
  <c r="N10" i="38"/>
  <c r="O10" i="38"/>
  <c r="N9" i="38"/>
  <c r="O9" i="38" s="1"/>
  <c r="N8" i="38"/>
  <c r="O8" i="38"/>
  <c r="N7" i="38"/>
  <c r="O7" i="38"/>
  <c r="N6" i="38"/>
  <c r="O6" i="38" s="1"/>
  <c r="M5" i="38"/>
  <c r="L5" i="38"/>
  <c r="K5" i="38"/>
  <c r="K43" i="38" s="1"/>
  <c r="J5" i="38"/>
  <c r="I5" i="38"/>
  <c r="N5" i="38" s="1"/>
  <c r="O5" i="38" s="1"/>
  <c r="H5" i="38"/>
  <c r="G5" i="38"/>
  <c r="F5" i="38"/>
  <c r="E5" i="38"/>
  <c r="E43" i="38"/>
  <c r="D5" i="38"/>
  <c r="N38" i="37"/>
  <c r="O38" i="37" s="1"/>
  <c r="M37" i="37"/>
  <c r="L37" i="37"/>
  <c r="K37" i="37"/>
  <c r="K39" i="37" s="1"/>
  <c r="J37" i="37"/>
  <c r="I37" i="37"/>
  <c r="H37" i="37"/>
  <c r="G37" i="37"/>
  <c r="F37" i="37"/>
  <c r="N37" i="37" s="1"/>
  <c r="O37" i="37" s="1"/>
  <c r="E37" i="37"/>
  <c r="D37" i="37"/>
  <c r="N36" i="37"/>
  <c r="O36" i="37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M31" i="37"/>
  <c r="L31" i="37"/>
  <c r="K31" i="37"/>
  <c r="J31" i="37"/>
  <c r="I31" i="37"/>
  <c r="H31" i="37"/>
  <c r="G31" i="37"/>
  <c r="F31" i="37"/>
  <c r="F39" i="37" s="1"/>
  <c r="E31" i="37"/>
  <c r="D31" i="37"/>
  <c r="N30" i="37"/>
  <c r="O30" i="37" s="1"/>
  <c r="N29" i="37"/>
  <c r="O29" i="37"/>
  <c r="N28" i="37"/>
  <c r="O28" i="37" s="1"/>
  <c r="N27" i="37"/>
  <c r="O27" i="37" s="1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 s="1"/>
  <c r="N22" i="37"/>
  <c r="O22" i="37" s="1"/>
  <c r="N21" i="37"/>
  <c r="O21" i="37"/>
  <c r="N20" i="37"/>
  <c r="O20" i="37" s="1"/>
  <c r="N19" i="37"/>
  <c r="O19" i="37" s="1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E39" i="37" s="1"/>
  <c r="D16" i="37"/>
  <c r="N15" i="37"/>
  <c r="O15" i="37" s="1"/>
  <c r="N14" i="37"/>
  <c r="O14" i="37" s="1"/>
  <c r="M13" i="37"/>
  <c r="L13" i="37"/>
  <c r="K13" i="37"/>
  <c r="J13" i="37"/>
  <c r="I13" i="37"/>
  <c r="H13" i="37"/>
  <c r="G13" i="37"/>
  <c r="N13" i="37" s="1"/>
  <c r="O13" i="37" s="1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39" i="37" s="1"/>
  <c r="K5" i="37"/>
  <c r="J5" i="37"/>
  <c r="J39" i="37" s="1"/>
  <c r="I5" i="37"/>
  <c r="N5" i="37" s="1"/>
  <c r="O5" i="37" s="1"/>
  <c r="H5" i="37"/>
  <c r="H39" i="37" s="1"/>
  <c r="G5" i="37"/>
  <c r="F5" i="37"/>
  <c r="E5" i="37"/>
  <c r="D5" i="37"/>
  <c r="N38" i="36"/>
  <c r="O38" i="36" s="1"/>
  <c r="M37" i="36"/>
  <c r="L37" i="36"/>
  <c r="K37" i="36"/>
  <c r="J37" i="36"/>
  <c r="N37" i="36" s="1"/>
  <c r="O37" i="36" s="1"/>
  <c r="I37" i="36"/>
  <c r="H37" i="36"/>
  <c r="G37" i="36"/>
  <c r="F37" i="36"/>
  <c r="E37" i="36"/>
  <c r="D37" i="36"/>
  <c r="N36" i="36"/>
  <c r="O36" i="36" s="1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E33" i="36"/>
  <c r="D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0" i="36"/>
  <c r="O30" i="36"/>
  <c r="N29" i="36"/>
  <c r="O29" i="36" s="1"/>
  <c r="N28" i="36"/>
  <c r="O28" i="36" s="1"/>
  <c r="N27" i="36"/>
  <c r="O27" i="36" s="1"/>
  <c r="N26" i="36"/>
  <c r="O26" i="36" s="1"/>
  <c r="M25" i="36"/>
  <c r="L25" i="36"/>
  <c r="K25" i="36"/>
  <c r="J25" i="36"/>
  <c r="J39" i="36" s="1"/>
  <c r="I25" i="36"/>
  <c r="H25" i="36"/>
  <c r="G25" i="36"/>
  <c r="F25" i="36"/>
  <c r="E25" i="36"/>
  <c r="D25" i="36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E39" i="36" s="1"/>
  <c r="D12" i="36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L5" i="36"/>
  <c r="K5" i="36"/>
  <c r="K39" i="36" s="1"/>
  <c r="J5" i="36"/>
  <c r="I5" i="36"/>
  <c r="H5" i="36"/>
  <c r="G5" i="36"/>
  <c r="G39" i="36"/>
  <c r="F5" i="36"/>
  <c r="E5" i="36"/>
  <c r="D5" i="36"/>
  <c r="N5" i="36" s="1"/>
  <c r="O5" i="36" s="1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40" i="35" s="1"/>
  <c r="O40" i="35" s="1"/>
  <c r="N39" i="35"/>
  <c r="O39" i="35" s="1"/>
  <c r="N38" i="35"/>
  <c r="O38" i="35" s="1"/>
  <c r="N37" i="35"/>
  <c r="O37" i="35" s="1"/>
  <c r="M36" i="35"/>
  <c r="L36" i="35"/>
  <c r="K36" i="35"/>
  <c r="J36" i="35"/>
  <c r="N36" i="35" s="1"/>
  <c r="O36" i="35" s="1"/>
  <c r="I36" i="35"/>
  <c r="H36" i="35"/>
  <c r="G36" i="35"/>
  <c r="F36" i="35"/>
  <c r="E36" i="35"/>
  <c r="D36" i="35"/>
  <c r="N35" i="35"/>
  <c r="O35" i="35" s="1"/>
  <c r="M34" i="35"/>
  <c r="L34" i="35"/>
  <c r="K34" i="35"/>
  <c r="J34" i="35"/>
  <c r="N34" i="35" s="1"/>
  <c r="O34" i="35" s="1"/>
  <c r="I34" i="35"/>
  <c r="H34" i="35"/>
  <c r="G34" i="35"/>
  <c r="F34" i="35"/>
  <c r="E34" i="35"/>
  <c r="D34" i="35"/>
  <c r="N33" i="35"/>
  <c r="O33" i="35" s="1"/>
  <c r="N32" i="35"/>
  <c r="O32" i="35"/>
  <c r="N31" i="35"/>
  <c r="O31" i="35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F42" i="35" s="1"/>
  <c r="E28" i="35"/>
  <c r="D28" i="35"/>
  <c r="N28" i="35" s="1"/>
  <c r="O28" i="35" s="1"/>
  <c r="N27" i="35"/>
  <c r="O27" i="35" s="1"/>
  <c r="N26" i="35"/>
  <c r="O26" i="35" s="1"/>
  <c r="N25" i="35"/>
  <c r="O25" i="35"/>
  <c r="N24" i="35"/>
  <c r="O24" i="35" s="1"/>
  <c r="N23" i="35"/>
  <c r="O23" i="35" s="1"/>
  <c r="N22" i="35"/>
  <c r="O22" i="35"/>
  <c r="N21" i="35"/>
  <c r="O21" i="35" s="1"/>
  <c r="N20" i="35"/>
  <c r="O20" i="35" s="1"/>
  <c r="N19" i="35"/>
  <c r="O19" i="35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6" i="35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N12" i="35" s="1"/>
  <c r="O12" i="35" s="1"/>
  <c r="H12" i="35"/>
  <c r="G12" i="35"/>
  <c r="F12" i="35"/>
  <c r="E12" i="35"/>
  <c r="D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L5" i="35"/>
  <c r="K5" i="35"/>
  <c r="J5" i="35"/>
  <c r="I5" i="35"/>
  <c r="I42" i="35" s="1"/>
  <c r="H5" i="35"/>
  <c r="H42" i="35" s="1"/>
  <c r="G5" i="35"/>
  <c r="F5" i="35"/>
  <c r="E5" i="35"/>
  <c r="D5" i="35"/>
  <c r="N40" i="34"/>
  <c r="O40" i="34" s="1"/>
  <c r="M39" i="34"/>
  <c r="L39" i="34"/>
  <c r="K39" i="34"/>
  <c r="J39" i="34"/>
  <c r="I39" i="34"/>
  <c r="I41" i="34" s="1"/>
  <c r="H39" i="34"/>
  <c r="G39" i="34"/>
  <c r="F39" i="34"/>
  <c r="E39" i="34"/>
  <c r="N39" i="34" s="1"/>
  <c r="O39" i="34" s="1"/>
  <c r="D39" i="34"/>
  <c r="N38" i="34"/>
  <c r="O38" i="34" s="1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E35" i="34"/>
  <c r="N35" i="34" s="1"/>
  <c r="O35" i="34" s="1"/>
  <c r="D35" i="34"/>
  <c r="N34" i="34"/>
  <c r="O34" i="34"/>
  <c r="M33" i="34"/>
  <c r="L33" i="34"/>
  <c r="K33" i="34"/>
  <c r="J33" i="34"/>
  <c r="I33" i="34"/>
  <c r="H33" i="34"/>
  <c r="G33" i="34"/>
  <c r="F33" i="34"/>
  <c r="E33" i="34"/>
  <c r="N33" i="34" s="1"/>
  <c r="O33" i="34" s="1"/>
  <c r="D33" i="34"/>
  <c r="N32" i="34"/>
  <c r="O32" i="34"/>
  <c r="N31" i="34"/>
  <c r="O31" i="34" s="1"/>
  <c r="N30" i="34"/>
  <c r="O30" i="34" s="1"/>
  <c r="N29" i="34"/>
  <c r="O29" i="34"/>
  <c r="N28" i="34"/>
  <c r="O28" i="34"/>
  <c r="M27" i="34"/>
  <c r="N27" i="34" s="1"/>
  <c r="O27" i="34" s="1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N15" i="34"/>
  <c r="O15" i="34" s="1"/>
  <c r="N14" i="34"/>
  <c r="O14" i="34" s="1"/>
  <c r="N13" i="34"/>
  <c r="O13" i="34" s="1"/>
  <c r="M12" i="34"/>
  <c r="M41" i="34" s="1"/>
  <c r="L12" i="34"/>
  <c r="K12" i="34"/>
  <c r="J12" i="34"/>
  <c r="I12" i="34"/>
  <c r="H12" i="34"/>
  <c r="G12" i="34"/>
  <c r="F12" i="34"/>
  <c r="E12" i="34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41" i="34"/>
  <c r="K5" i="34"/>
  <c r="J5" i="34"/>
  <c r="I5" i="34"/>
  <c r="H5" i="34"/>
  <c r="G5" i="34"/>
  <c r="G41" i="34" s="1"/>
  <c r="F5" i="34"/>
  <c r="E5" i="34"/>
  <c r="D5" i="34"/>
  <c r="N26" i="33"/>
  <c r="O26" i="33" s="1"/>
  <c r="N27" i="33"/>
  <c r="O27" i="33" s="1"/>
  <c r="N28" i="33"/>
  <c r="O28" i="33" s="1"/>
  <c r="N29" i="33"/>
  <c r="O29" i="33" s="1"/>
  <c r="N30" i="33"/>
  <c r="O30" i="33" s="1"/>
  <c r="N17" i="33"/>
  <c r="O17" i="33" s="1"/>
  <c r="N18" i="33"/>
  <c r="O18" i="33" s="1"/>
  <c r="N19" i="33"/>
  <c r="O19" i="33" s="1"/>
  <c r="N20" i="33"/>
  <c r="O20" i="33" s="1"/>
  <c r="N21" i="33"/>
  <c r="O21" i="33" s="1"/>
  <c r="N22" i="33"/>
  <c r="O22" i="33" s="1"/>
  <c r="N23" i="33"/>
  <c r="O23" i="33" s="1"/>
  <c r="N24" i="33"/>
  <c r="O24" i="33" s="1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12" i="33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F5" i="33"/>
  <c r="G5" i="33"/>
  <c r="G39" i="33" s="1"/>
  <c r="H5" i="33"/>
  <c r="H39" i="33" s="1"/>
  <c r="I5" i="33"/>
  <c r="I39" i="33" s="1"/>
  <c r="J5" i="33"/>
  <c r="K5" i="33"/>
  <c r="L5" i="33"/>
  <c r="L39" i="33" s="1"/>
  <c r="M5" i="33"/>
  <c r="M39" i="33" s="1"/>
  <c r="D5" i="33"/>
  <c r="E37" i="33"/>
  <c r="F37" i="33"/>
  <c r="G37" i="33"/>
  <c r="H37" i="33"/>
  <c r="I37" i="33"/>
  <c r="J37" i="33"/>
  <c r="K37" i="33"/>
  <c r="L37" i="33"/>
  <c r="M37" i="33"/>
  <c r="D37" i="33"/>
  <c r="N38" i="33"/>
  <c r="O38" i="33" s="1"/>
  <c r="N35" i="33"/>
  <c r="O35" i="33"/>
  <c r="N36" i="33"/>
  <c r="O36" i="33" s="1"/>
  <c r="N34" i="33"/>
  <c r="O34" i="33" s="1"/>
  <c r="E33" i="33"/>
  <c r="F33" i="33"/>
  <c r="G33" i="33"/>
  <c r="H33" i="33"/>
  <c r="I33" i="33"/>
  <c r="N33" i="33" s="1"/>
  <c r="O33" i="33" s="1"/>
  <c r="J33" i="33"/>
  <c r="K33" i="33"/>
  <c r="L33" i="33"/>
  <c r="M33" i="33"/>
  <c r="D33" i="33"/>
  <c r="E31" i="33"/>
  <c r="F31" i="33"/>
  <c r="F39" i="33" s="1"/>
  <c r="G31" i="33"/>
  <c r="H31" i="33"/>
  <c r="I31" i="33"/>
  <c r="N31" i="33" s="1"/>
  <c r="O31" i="33" s="1"/>
  <c r="J31" i="33"/>
  <c r="K31" i="33"/>
  <c r="K39" i="33" s="1"/>
  <c r="L31" i="33"/>
  <c r="M31" i="33"/>
  <c r="D31" i="33"/>
  <c r="N32" i="33"/>
  <c r="O32" i="33"/>
  <c r="N14" i="33"/>
  <c r="O14" i="33" s="1"/>
  <c r="N15" i="33"/>
  <c r="O15" i="33" s="1"/>
  <c r="N7" i="33"/>
  <c r="O7" i="33"/>
  <c r="N8" i="33"/>
  <c r="O8" i="33" s="1"/>
  <c r="N9" i="33"/>
  <c r="O9" i="33" s="1"/>
  <c r="N10" i="33"/>
  <c r="O10" i="33"/>
  <c r="N11" i="33"/>
  <c r="O11" i="33" s="1"/>
  <c r="N6" i="33"/>
  <c r="O6" i="33" s="1"/>
  <c r="N13" i="33"/>
  <c r="O13" i="33"/>
  <c r="K41" i="34"/>
  <c r="K42" i="35"/>
  <c r="M42" i="35"/>
  <c r="E42" i="35"/>
  <c r="N5" i="35"/>
  <c r="O5" i="35" s="1"/>
  <c r="M39" i="36"/>
  <c r="N33" i="36"/>
  <c r="O33" i="36" s="1"/>
  <c r="N31" i="36"/>
  <c r="O31" i="36" s="1"/>
  <c r="I39" i="36"/>
  <c r="O15" i="36"/>
  <c r="D39" i="36"/>
  <c r="F39" i="36"/>
  <c r="N33" i="37"/>
  <c r="O33" i="37" s="1"/>
  <c r="M39" i="37"/>
  <c r="N25" i="37"/>
  <c r="O25" i="37"/>
  <c r="N16" i="37"/>
  <c r="O16" i="37" s="1"/>
  <c r="D39" i="37"/>
  <c r="H43" i="38"/>
  <c r="M43" i="38"/>
  <c r="J43" i="38"/>
  <c r="N26" i="38"/>
  <c r="O26" i="38" s="1"/>
  <c r="D43" i="38"/>
  <c r="G42" i="35"/>
  <c r="D41" i="34"/>
  <c r="L39" i="39"/>
  <c r="I39" i="39"/>
  <c r="H39" i="39"/>
  <c r="J39" i="39"/>
  <c r="N13" i="39"/>
  <c r="O13" i="39" s="1"/>
  <c r="E39" i="39"/>
  <c r="N16" i="39"/>
  <c r="O16" i="39" s="1"/>
  <c r="D39" i="39"/>
  <c r="N5" i="39"/>
  <c r="O5" i="39"/>
  <c r="G39" i="40"/>
  <c r="F39" i="40"/>
  <c r="L39" i="40"/>
  <c r="D39" i="40"/>
  <c r="H41" i="34"/>
  <c r="N5" i="34"/>
  <c r="O5" i="34" s="1"/>
  <c r="J41" i="34"/>
  <c r="D42" i="35"/>
  <c r="L42" i="35"/>
  <c r="H39" i="36"/>
  <c r="L39" i="36"/>
  <c r="N37" i="33"/>
  <c r="O37" i="33" s="1"/>
  <c r="J39" i="33"/>
  <c r="E39" i="33"/>
  <c r="F41" i="34"/>
  <c r="G43" i="38"/>
  <c r="L42" i="41"/>
  <c r="K42" i="41"/>
  <c r="J42" i="41"/>
  <c r="H42" i="41"/>
  <c r="N33" i="41"/>
  <c r="O33" i="41" s="1"/>
  <c r="F42" i="41"/>
  <c r="N35" i="41"/>
  <c r="O35" i="41"/>
  <c r="E42" i="41"/>
  <c r="N17" i="41"/>
  <c r="O17" i="41"/>
  <c r="D42" i="41"/>
  <c r="J41" i="42"/>
  <c r="L41" i="42"/>
  <c r="K41" i="42"/>
  <c r="M41" i="42"/>
  <c r="F41" i="42"/>
  <c r="H41" i="42"/>
  <c r="D41" i="42"/>
  <c r="K43" i="43"/>
  <c r="L43" i="43"/>
  <c r="J43" i="43"/>
  <c r="F43" i="43"/>
  <c r="H43" i="43"/>
  <c r="G43" i="43"/>
  <c r="E43" i="43"/>
  <c r="D43" i="43"/>
  <c r="N43" i="43" s="1"/>
  <c r="O43" i="43" s="1"/>
  <c r="I43" i="43"/>
  <c r="J42" i="44"/>
  <c r="K42" i="44"/>
  <c r="L42" i="44"/>
  <c r="F42" i="44"/>
  <c r="N12" i="44"/>
  <c r="O12" i="44" s="1"/>
  <c r="H42" i="44"/>
  <c r="N40" i="44"/>
  <c r="O40" i="44"/>
  <c r="I42" i="44"/>
  <c r="D42" i="44"/>
  <c r="E42" i="44"/>
  <c r="N26" i="44"/>
  <c r="O26" i="44" s="1"/>
  <c r="O14" i="47"/>
  <c r="P14" i="47" s="1"/>
  <c r="I31" i="45"/>
  <c r="N14" i="45"/>
  <c r="O14" i="45"/>
  <c r="N12" i="45"/>
  <c r="O12" i="45" s="1"/>
  <c r="N26" i="45"/>
  <c r="O26" i="45"/>
  <c r="N21" i="45"/>
  <c r="O21" i="45" s="1"/>
  <c r="E31" i="45"/>
  <c r="H31" i="45"/>
  <c r="J31" i="45"/>
  <c r="L31" i="45"/>
  <c r="F31" i="45"/>
  <c r="K31" i="45"/>
  <c r="G31" i="45"/>
  <c r="D31" i="45"/>
  <c r="N5" i="45"/>
  <c r="O5" i="45"/>
  <c r="O27" i="48" l="1"/>
  <c r="P27" i="48" s="1"/>
  <c r="N39" i="39"/>
  <c r="O39" i="39" s="1"/>
  <c r="N41" i="42"/>
  <c r="O41" i="42" s="1"/>
  <c r="N39" i="36"/>
  <c r="O39" i="36" s="1"/>
  <c r="N31" i="45"/>
  <c r="O31" i="45" s="1"/>
  <c r="N39" i="40"/>
  <c r="O39" i="40" s="1"/>
  <c r="N43" i="38"/>
  <c r="O43" i="38" s="1"/>
  <c r="M42" i="41"/>
  <c r="N42" i="41" s="1"/>
  <c r="O42" i="41" s="1"/>
  <c r="N30" i="40"/>
  <c r="O30" i="40" s="1"/>
  <c r="N12" i="36"/>
  <c r="O12" i="36" s="1"/>
  <c r="I43" i="38"/>
  <c r="M31" i="45"/>
  <c r="N5" i="43"/>
  <c r="O5" i="43" s="1"/>
  <c r="N37" i="42"/>
  <c r="O37" i="42" s="1"/>
  <c r="K39" i="40"/>
  <c r="J42" i="35"/>
  <c r="N42" i="35" s="1"/>
  <c r="O42" i="35" s="1"/>
  <c r="G42" i="44"/>
  <c r="N42" i="44" s="1"/>
  <c r="O42" i="44" s="1"/>
  <c r="N16" i="42"/>
  <c r="O16" i="42" s="1"/>
  <c r="N5" i="41"/>
  <c r="O5" i="41" s="1"/>
  <c r="N5" i="33"/>
  <c r="O5" i="33" s="1"/>
  <c r="I39" i="37"/>
  <c r="N31" i="37"/>
  <c r="O31" i="37" s="1"/>
  <c r="E41" i="34"/>
  <c r="N41" i="34" s="1"/>
  <c r="O41" i="34" s="1"/>
  <c r="G39" i="39"/>
  <c r="G39" i="37"/>
  <c r="N39" i="37" s="1"/>
  <c r="O39" i="37" s="1"/>
  <c r="M42" i="44"/>
  <c r="N36" i="40"/>
  <c r="O36" i="40" s="1"/>
  <c r="N25" i="36"/>
  <c r="O25" i="36" s="1"/>
  <c r="N5" i="42"/>
  <c r="O5" i="42" s="1"/>
  <c r="N40" i="41"/>
  <c r="O40" i="41" s="1"/>
  <c r="D39" i="33"/>
  <c r="N39" i="33" s="1"/>
  <c r="O39" i="33" s="1"/>
  <c r="N12" i="34"/>
  <c r="O12" i="34" s="1"/>
  <c r="M28" i="47"/>
  <c r="O28" i="47" s="1"/>
  <c r="P28" i="47" s="1"/>
</calcChain>
</file>

<file path=xl/sharedStrings.xml><?xml version="1.0" encoding="utf-8"?>
<sst xmlns="http://schemas.openxmlformats.org/spreadsheetml/2006/main" count="817" uniqueCount="133">
  <si>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</si>
  <si>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</si>
  <si>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</si>
  <si>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</si>
  <si>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</si>
  <si>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</si>
  <si>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</si>
  <si>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</si>
  <si>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</si>
  <si>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</si>
  <si>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</si>
  <si>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</si>
  <si>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</si>
  <si>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</si>
  <si>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</si>
  <si>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</si>
  <si>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</si>
  <si>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</si>
  <si>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</si>
  <si>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Other Federal Grants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</si>
  <si>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</si>
  <si>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</si>
  <si>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</si>
  <si>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</si>
  <si>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</si>
  <si>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</si>
  <si>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</si>
  <si>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</si>
  <si>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</si>
  <si>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</si>
  <si>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</si>
  <si>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</si>
  <si>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</si>
  <si>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</si>
  <si>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Other General Gov't Charges and Fees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</si>
  <si>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</si>
  <si>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</si>
  <si>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</si>
  <si>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</si>
  <si>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Total - All Account Codes</t>
  </si>
  <si>
    <t>Local Fiscal Year Ended September 30, 2009</t>
  </si>
  <si>
    <t>Other Judgments, Fines, and Forfeits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</si>
  <si>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</si>
  <si>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</si>
  <si>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</si>
  <si>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</si>
  <si>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</si>
  <si>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</si>
  <si>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</si>
  <si>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</si>
  <si>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</si>
  <si>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</si>
  <si>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</si>
  <si>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Jennings Revenues Reported by Account Code and Fund Type</t>
  </si>
  <si>
    <t>Local Fiscal Year Ended September 30, 2010</t>
  </si>
  <si>
    <t>Impact Fees - Commercial - Physical Environment</t>
  </si>
  <si>
    <t>Federal Grant - General Government</t>
  </si>
  <si>
    <t>Federal Grant - Public Safety</t>
  </si>
  <si>
    <t>State Shared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</si>
  <si>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</si>
  <si>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</si>
  <si>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</si>
  <si>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Public Safety</t>
  </si>
  <si>
    <t>2011 Municipal Population:</t>
  </si>
  <si>
    <t>Local Fiscal Year Ended September 30, 2012</t>
  </si>
  <si>
    <t>Franchise Fee - Other</t>
  </si>
  <si>
    <t>Federal Grant - Economic Environment</t>
  </si>
  <si>
    <t>2012 Municipal Population:</t>
  </si>
  <si>
    <t>Local Fiscal Year Ended September 30, 2008</t>
  </si>
  <si>
    <t>Local Business Tax</t>
  </si>
  <si>
    <t>Permits and Franchise Fees</t>
  </si>
  <si>
    <t>State Grant - Physical Environment - Sewer / Wastewater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</si>
  <si>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</si>
  <si>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</si>
  <si>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</si>
  <si>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</si>
  <si>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</si>
  <si>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</si>
  <si>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</si>
  <si>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</si>
  <si>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Public Safety</t>
  </si>
  <si>
    <t>General Government - Other General Government Charges and Fees</t>
  </si>
  <si>
    <t>Public Safety - Other Public Safety Charges and Fees</t>
  </si>
  <si>
    <t>Court-Ordered Judgments and Fines - As Decided by Traffic Court</t>
  </si>
  <si>
    <t>Proceeds - Installment Purchases and Capital Lease Proceeds</t>
  </si>
  <si>
    <t>Proceeds of General Capital Asset Dispositions - Compensation for Loss</t>
  </si>
  <si>
    <t>2013 Municipal Population:</t>
  </si>
  <si>
    <t>Local Fiscal Year Ended September 30, 2014</t>
  </si>
  <si>
    <t>Sales - Disposition of Fixed Assets</t>
  </si>
  <si>
    <t>2014 Municipal Population:</t>
  </si>
  <si>
    <t>Local Fiscal Year Ended September 30, 2015</t>
  </si>
  <si>
    <t>Physical Environment - Electric Utility</t>
  </si>
  <si>
    <t>Proceeds - Debt Proceeds</t>
  </si>
  <si>
    <t>2015 Municipal Population:</t>
  </si>
  <si>
    <t>Local Fiscal Year Ended September 30, 2016</t>
  </si>
  <si>
    <t>Impact Fees - Commercial - Other</t>
  </si>
  <si>
    <t>State Grant - Other</t>
  </si>
  <si>
    <t>2016 Municipal Population:</t>
  </si>
  <si>
    <t>Local Fiscal Year Ended September 30, 2017</t>
  </si>
  <si>
    <t>State Shared Revenues - General Government - Sales and Uses Taxes to Counties</t>
  </si>
  <si>
    <t>Human Services - Animal Control and Shelter Fees</t>
  </si>
  <si>
    <t>Proprietary Non-Operating - Capital Contributions from State Government</t>
  </si>
  <si>
    <t>Proprietary Non-Operating - Other Non-Operating Sources</t>
  </si>
  <si>
    <t>2017 Municipal Population:</t>
  </si>
  <si>
    <t>Local Fiscal Year Ended September 30, 2018</t>
  </si>
  <si>
    <t>Franchise Fee - Solid Waste</t>
  </si>
  <si>
    <t>Impact Fees - Residential - Physical Environment</t>
  </si>
  <si>
    <t>State Grant - Physical Environment - Water Supply System</t>
  </si>
  <si>
    <t>State Grant - Economic Environment</t>
  </si>
  <si>
    <t>Other Charges for Services</t>
  </si>
  <si>
    <t>2018 Municipal Population:</t>
  </si>
  <si>
    <t>Local Fiscal Year Ended September 30, 2019</t>
  </si>
  <si>
    <t>General Government - Administrative Service Fees</t>
  </si>
  <si>
    <t>2019 Municipal Population:</t>
  </si>
  <si>
    <t>Local Fiscal Year Ended September 30, 2020</t>
  </si>
  <si>
    <t>State Grant - Transportation - Other Transportation</t>
  </si>
  <si>
    <t>2020 Municipal Population:</t>
  </si>
  <si>
    <t>Local Fiscal Year Ended September 30, 2021</t>
  </si>
  <si>
    <t>Other General Taxes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</si>
  <si>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</si>
  <si>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</si>
  <si>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</si>
  <si>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</si>
  <si>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</si>
  <si>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</si>
  <si>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</si>
  <si>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</si>
  <si>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Local Government Half-Cent Sales Tax Program</t>
  </si>
  <si>
    <t xml:space="preserve">Utility Service Tax - Electricity </t>
  </si>
  <si>
    <t>Local Fiscal Year Ended September 30, 2022</t>
  </si>
  <si>
    <t>State Shared Revenues - General Government - Municipal Revenue Sharing Program</t>
  </si>
  <si>
    <t>Other Charges for Services (Not Court-Related)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</si>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</sst>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2" borderId="30" xfId="0" applyFont="1" applyFill="1" applyBorder="1" applyAlignment="1" applyProtection="1">
      <alignment horizontal="left" vertical="center" wrapText="1"/>
    </xf>
    <xf numFmtId="0" fontId="8" fillId="2" borderId="25" xfId="0" applyFont="1" applyFill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37" fontId="8" fillId="2" borderId="3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121</v>
      </c>
      <c r="N4" s="35" t="s">
        <v>9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>SUM(D6:D10)</f>
        <v>460290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460290</v>
      </c>
      <c r="P5" s="33">
        <f>(O5/P$29)</f>
        <v>608.04491413474238</v>
      </c>
      <c r="Q5" s="6"/>
    </row>
    <row r="6" spans="1:134">
      <c r="A6" s="12"/>
      <c r="B6" s="25">
        <v>311</v>
      </c>
      <c r="C6" s="20" t="s">
        <v>2</v>
      </c>
      <c r="D6" s="46">
        <v>63607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63607</v>
      </c>
      <c r="P6" s="47">
        <f>(O6/P$29)</f>
        <v>84.02509907529722</v>
      </c>
      <c r="Q6" s="9"/>
    </row>
    <row r="7" spans="1:134">
      <c r="A7" s="12"/>
      <c r="B7" s="25">
        <v>312.41000000000003</v>
      </c>
      <c r="C7" s="20" t="s">
        <v>124</v>
      </c>
      <c r="D7" s="46">
        <v>224629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224629</v>
      </c>
      <c r="P7" s="47">
        <f>(O7/P$29)</f>
        <v>296.73579920739763</v>
      </c>
      <c r="Q7" s="9"/>
    </row>
    <row r="8" spans="1:134">
      <c r="A8" s="12"/>
      <c r="B8" s="25">
        <v>314.10000000000002</v>
      </c>
      <c r="C8" s="20" t="s">
        <v>12</v>
      </c>
      <c r="D8" s="46">
        <v>57600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57600</v>
      </c>
      <c r="P8" s="47">
        <f>(O8/P$29)</f>
        <v>76.089828269484812</v>
      </c>
      <c r="Q8" s="9"/>
    </row>
    <row r="9" spans="1:134">
      <c r="A9" s="12"/>
      <c r="B9" s="25">
        <v>315.10000000000002</v>
      </c>
      <c r="C9" s="20" t="s">
        <v>125</v>
      </c>
      <c r="D9" s="46">
        <v>26183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26183</v>
      </c>
      <c r="P9" s="47">
        <f>(O9/P$29)</f>
        <v>34.587846763540291</v>
      </c>
      <c r="Q9" s="9"/>
    </row>
    <row r="10" spans="1:134">
      <c r="A10" s="12"/>
      <c r="B10" s="25">
        <v>319.89999999999998</v>
      </c>
      <c r="C10" s="20" t="s">
        <v>118</v>
      </c>
      <c r="D10" s="46">
        <v>88271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88271</v>
      </c>
      <c r="P10" s="47">
        <f>(O10/P$29)</f>
        <v>116.60634081902246</v>
      </c>
      <c r="Q10" s="9"/>
    </row>
    <row r="11" spans="1:134" ht="15.75">
      <c r="A11" s="29" t="s">
        <v>15</v>
      </c>
      <c r="B11" s="30"/>
      <c r="C11" s="31"/>
      <c r="D11" s="32">
        <f>SUM(D12:D12)</f>
        <v>41211</v>
      </c>
      <c r="E11" s="32">
        <f>SUM(E12:E12)</f>
        <v>0</v>
      </c>
      <c r="F11" s="32">
        <f>SUM(F12:F12)</f>
        <v>0</v>
      </c>
      <c r="G11" s="32">
        <f>SUM(G12:G12)</f>
        <v>0</v>
      </c>
      <c r="H11" s="32">
        <f>SUM(H12:H12)</f>
        <v>0</v>
      </c>
      <c r="I11" s="32">
        <f>SUM(I12:I12)</f>
        <v>0</v>
      </c>
      <c r="J11" s="32">
        <f>SUM(J12:J12)</f>
        <v>0</v>
      </c>
      <c r="K11" s="32">
        <f>SUM(K12:K12)</f>
        <v>0</v>
      </c>
      <c r="L11" s="32">
        <f>SUM(L12:L12)</f>
        <v>0</v>
      </c>
      <c r="M11" s="32">
        <f>SUM(M12:M12)</f>
        <v>0</v>
      </c>
      <c r="N11" s="32">
        <f>SUM(N12:N12)</f>
        <v>0</v>
      </c>
      <c r="O11" s="44">
        <f>SUM(D11:N11)</f>
        <v>41211</v>
      </c>
      <c r="P11" s="45">
        <f>(O11/P$29)</f>
        <v>54.439894319682956</v>
      </c>
      <c r="Q11" s="10"/>
    </row>
    <row r="12" spans="1:134">
      <c r="A12" s="12"/>
      <c r="B12" s="25">
        <v>323.10000000000002</v>
      </c>
      <c r="C12" s="20" t="s">
        <v>16</v>
      </c>
      <c r="D12" s="46">
        <v>41211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" si="1">SUM(D12:N12)</f>
        <v>41211</v>
      </c>
      <c r="P12" s="47">
        <f>(O12/P$29)</f>
        <v>54.439894319682956</v>
      </c>
      <c r="Q12" s="9"/>
    </row>
    <row r="13" spans="1:134" ht="15.75">
      <c r="A13" s="29" t="s">
        <v>126</v>
      </c>
      <c r="B13" s="30"/>
      <c r="C13" s="31"/>
      <c r="D13" s="32">
        <f>SUM(D14:D19)</f>
        <v>638724</v>
      </c>
      <c r="E13" s="32">
        <f>SUM(E14:E19)</f>
        <v>125000</v>
      </c>
      <c r="F13" s="32">
        <f>SUM(F14:F19)</f>
        <v>0</v>
      </c>
      <c r="G13" s="32">
        <f>SUM(G14:G19)</f>
        <v>0</v>
      </c>
      <c r="H13" s="32">
        <f>SUM(H14:H19)</f>
        <v>0</v>
      </c>
      <c r="I13" s="32">
        <f>SUM(I14:I19)</f>
        <v>0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4">
        <f>SUM(D13:N13)</f>
        <v>763724</v>
      </c>
      <c r="P13" s="45">
        <f>(O13/P$29)</f>
        <v>1008.8824306472919</v>
      </c>
      <c r="Q13" s="10"/>
    </row>
    <row r="14" spans="1:134">
      <c r="A14" s="12"/>
      <c r="B14" s="25">
        <v>334.35</v>
      </c>
      <c r="C14" s="20" t="s">
        <v>71</v>
      </c>
      <c r="D14" s="46">
        <v>445347</v>
      </c>
      <c r="E14" s="46">
        <v>125000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2">SUM(D14:N14)</f>
        <v>570347</v>
      </c>
      <c r="P14" s="47">
        <f>(O14/P$29)</f>
        <v>753.43064729194191</v>
      </c>
      <c r="Q14" s="9"/>
    </row>
    <row r="15" spans="1:134">
      <c r="A15" s="12"/>
      <c r="B15" s="25">
        <v>334.49</v>
      </c>
      <c r="C15" s="20" t="s">
        <v>115</v>
      </c>
      <c r="D15" s="46">
        <v>81583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81583</v>
      </c>
      <c r="P15" s="47">
        <f>(O15/P$29)</f>
        <v>107.77146631439895</v>
      </c>
      <c r="Q15" s="9"/>
    </row>
    <row r="16" spans="1:134">
      <c r="A16" s="12"/>
      <c r="B16" s="25">
        <v>335.125</v>
      </c>
      <c r="C16" s="20" t="s">
        <v>130</v>
      </c>
      <c r="D16" s="46">
        <v>72314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72314</v>
      </c>
      <c r="P16" s="47">
        <f>(O16/P$29)</f>
        <v>95.527080581241748</v>
      </c>
      <c r="Q16" s="9"/>
    </row>
    <row r="17" spans="1:120">
      <c r="A17" s="12"/>
      <c r="B17" s="25">
        <v>335.14</v>
      </c>
      <c r="C17" s="20" t="s">
        <v>77</v>
      </c>
      <c r="D17" s="46">
        <v>1034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1034</v>
      </c>
      <c r="P17" s="47">
        <f>(O17/P$29)</f>
        <v>1.3659180977542933</v>
      </c>
      <c r="Q17" s="9"/>
    </row>
    <row r="18" spans="1:120">
      <c r="A18" s="12"/>
      <c r="B18" s="25">
        <v>335.15</v>
      </c>
      <c r="C18" s="20" t="s">
        <v>78</v>
      </c>
      <c r="D18" s="46">
        <v>105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105</v>
      </c>
      <c r="P18" s="47">
        <f>(O18/P$29)</f>
        <v>0.13870541611624834</v>
      </c>
      <c r="Q18" s="9"/>
    </row>
    <row r="19" spans="1:120">
      <c r="A19" s="12"/>
      <c r="B19" s="25">
        <v>335.18</v>
      </c>
      <c r="C19" s="20" t="s">
        <v>127</v>
      </c>
      <c r="D19" s="46">
        <v>38341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38341</v>
      </c>
      <c r="P19" s="47">
        <f>(O19/P$29)</f>
        <v>50.648612945838835</v>
      </c>
      <c r="Q19" s="9"/>
    </row>
    <row r="20" spans="1:120" ht="15.75">
      <c r="A20" s="29" t="s">
        <v>30</v>
      </c>
      <c r="B20" s="30"/>
      <c r="C20" s="31"/>
      <c r="D20" s="32">
        <f>SUM(D21:D23)</f>
        <v>62153</v>
      </c>
      <c r="E20" s="32">
        <f>SUM(E21:E23)</f>
        <v>0</v>
      </c>
      <c r="F20" s="32">
        <f>SUM(F21:F23)</f>
        <v>0</v>
      </c>
      <c r="G20" s="32">
        <f>SUM(G21:G23)</f>
        <v>0</v>
      </c>
      <c r="H20" s="32">
        <f>SUM(H21:H23)</f>
        <v>0</v>
      </c>
      <c r="I20" s="32">
        <f>SUM(I21:I23)</f>
        <v>355028</v>
      </c>
      <c r="J20" s="32">
        <f>SUM(J21:J23)</f>
        <v>0</v>
      </c>
      <c r="K20" s="32">
        <f>SUM(K21:K23)</f>
        <v>0</v>
      </c>
      <c r="L20" s="32">
        <f>SUM(L21:L23)</f>
        <v>0</v>
      </c>
      <c r="M20" s="32">
        <f>SUM(M21:M23)</f>
        <v>0</v>
      </c>
      <c r="N20" s="32">
        <f>SUM(N21:N23)</f>
        <v>0</v>
      </c>
      <c r="O20" s="32">
        <f>SUM(D20:N20)</f>
        <v>417181</v>
      </c>
      <c r="P20" s="45">
        <f>(O20/P$29)</f>
        <v>551.09775429326282</v>
      </c>
      <c r="Q20" s="10"/>
    </row>
    <row r="21" spans="1:120">
      <c r="A21" s="12"/>
      <c r="B21" s="25">
        <v>343.3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355028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2" si="3">SUM(D21:N21)</f>
        <v>355028</v>
      </c>
      <c r="P21" s="47">
        <f>(O21/P$29)</f>
        <v>468.99339498018492</v>
      </c>
      <c r="Q21" s="9"/>
    </row>
    <row r="22" spans="1:120">
      <c r="A22" s="12"/>
      <c r="B22" s="25">
        <v>343.4</v>
      </c>
      <c r="C22" s="20" t="s">
        <v>37</v>
      </c>
      <c r="D22" s="46">
        <v>59846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59846</v>
      </c>
      <c r="P22" s="47">
        <f>(O22/P$29)</f>
        <v>79.056803170409509</v>
      </c>
      <c r="Q22" s="9"/>
    </row>
    <row r="23" spans="1:120">
      <c r="A23" s="12"/>
      <c r="B23" s="25">
        <v>349</v>
      </c>
      <c r="C23" s="20" t="s">
        <v>131</v>
      </c>
      <c r="D23" s="46">
        <v>2307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2307</v>
      </c>
      <c r="P23" s="47">
        <f>(O23/P$29)</f>
        <v>3.0475561426684279</v>
      </c>
      <c r="Q23" s="9"/>
    </row>
    <row r="24" spans="1:120" ht="15.75">
      <c r="A24" s="29" t="s">
        <v>3</v>
      </c>
      <c r="B24" s="30"/>
      <c r="C24" s="31"/>
      <c r="D24" s="32">
        <f>SUM(D25:D26)</f>
        <v>1041</v>
      </c>
      <c r="E24" s="32">
        <f>SUM(E25:E26)</f>
        <v>1</v>
      </c>
      <c r="F24" s="32">
        <f>SUM(F25:F26)</f>
        <v>0</v>
      </c>
      <c r="G24" s="32">
        <f>SUM(G25:G26)</f>
        <v>0</v>
      </c>
      <c r="H24" s="32">
        <f>SUM(H25:H26)</f>
        <v>0</v>
      </c>
      <c r="I24" s="32">
        <f>SUM(I25:I26)</f>
        <v>2185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3227</v>
      </c>
      <c r="P24" s="45">
        <f>(O24/P$29)</f>
        <v>4.2628797886393661</v>
      </c>
      <c r="Q24" s="10"/>
    </row>
    <row r="25" spans="1:120">
      <c r="A25" s="12"/>
      <c r="B25" s="25">
        <v>361.1</v>
      </c>
      <c r="C25" s="20" t="s">
        <v>42</v>
      </c>
      <c r="D25" s="46">
        <v>334</v>
      </c>
      <c r="E25" s="46">
        <v>1</v>
      </c>
      <c r="F25" s="46">
        <v>0</v>
      </c>
      <c r="G25" s="46">
        <v>0</v>
      </c>
      <c r="H25" s="46">
        <v>0</v>
      </c>
      <c r="I25" s="46">
        <v>196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531</v>
      </c>
      <c r="P25" s="47">
        <f>(O25/P$29)</f>
        <v>0.70145310435931307</v>
      </c>
      <c r="Q25" s="9"/>
    </row>
    <row r="26" spans="1:120" ht="15.75" thickBot="1">
      <c r="A26" s="12"/>
      <c r="B26" s="25">
        <v>369.9</v>
      </c>
      <c r="C26" s="20" t="s">
        <v>44</v>
      </c>
      <c r="D26" s="46">
        <v>707</v>
      </c>
      <c r="E26" s="46">
        <v>0</v>
      </c>
      <c r="F26" s="46">
        <v>0</v>
      </c>
      <c r="G26" s="46">
        <v>0</v>
      </c>
      <c r="H26" s="46">
        <v>0</v>
      </c>
      <c r="I26" s="46">
        <v>1989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" si="4">SUM(D26:N26)</f>
        <v>2696</v>
      </c>
      <c r="P26" s="47">
        <f>(O26/P$29)</f>
        <v>3.561426684280053</v>
      </c>
      <c r="Q26" s="9"/>
    </row>
    <row r="27" spans="1:120" ht="16.5" thickBot="1">
      <c r="A27" s="14" t="s">
        <v>39</v>
      </c>
      <c r="B27" s="23"/>
      <c r="C27" s="22"/>
      <c r="D27" s="15">
        <f>SUM(D5,D11,D13,D20,D24)</f>
        <v>1203419</v>
      </c>
      <c r="E27" s="15">
        <f t="shared" ref="E27:N27" si="5">SUM(E5,E11,E13,E20,E24)</f>
        <v>125001</v>
      </c>
      <c r="F27" s="15">
        <f t="shared" si="5"/>
        <v>0</v>
      </c>
      <c r="G27" s="15">
        <f t="shared" si="5"/>
        <v>0</v>
      </c>
      <c r="H27" s="15">
        <f t="shared" si="5"/>
        <v>0</v>
      </c>
      <c r="I27" s="15">
        <f t="shared" si="5"/>
        <v>357213</v>
      </c>
      <c r="J27" s="15">
        <f t="shared" si="5"/>
        <v>0</v>
      </c>
      <c r="K27" s="15">
        <f t="shared" si="5"/>
        <v>0</v>
      </c>
      <c r="L27" s="15">
        <f t="shared" si="5"/>
        <v>0</v>
      </c>
      <c r="M27" s="15">
        <f t="shared" si="5"/>
        <v>0</v>
      </c>
      <c r="N27" s="15">
        <f t="shared" si="5"/>
        <v>0</v>
      </c>
      <c r="O27" s="15">
        <f>SUM(D27:N27)</f>
        <v>1685633</v>
      </c>
      <c r="P27" s="38">
        <f>(O27/P$29)</f>
        <v>2226.7278731836195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20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8" t="s">
        <v>132</v>
      </c>
      <c r="N29" s="48"/>
      <c r="O29" s="48"/>
      <c r="P29" s="43">
        <v>757</v>
      </c>
    </row>
    <row r="30" spans="1:120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1:120" ht="15.75" customHeight="1" thickBot="1">
      <c r="A31" s="52" t="s">
        <v>60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98287</v>
      </c>
      <c r="E5" s="27">
        <f t="shared" si="0"/>
        <v>36608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56974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191869</v>
      </c>
      <c r="O5" s="33">
        <f t="shared" ref="O5:O43" si="1">(N5/O$45)</f>
        <v>214.37877094972066</v>
      </c>
      <c r="P5" s="6"/>
    </row>
    <row r="6" spans="1:133">
      <c r="A6" s="12"/>
      <c r="B6" s="25">
        <v>311</v>
      </c>
      <c r="C6" s="20" t="s">
        <v>2</v>
      </c>
      <c r="D6" s="46">
        <v>22670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22670</v>
      </c>
      <c r="O6" s="47">
        <f t="shared" si="1"/>
        <v>25.329608938547487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36608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36608</v>
      </c>
      <c r="O7" s="47">
        <f t="shared" si="1"/>
        <v>40.902793296089385</v>
      </c>
      <c r="P7" s="9"/>
    </row>
    <row r="8" spans="1:133">
      <c r="A8" s="12"/>
      <c r="B8" s="25">
        <v>312.60000000000002</v>
      </c>
      <c r="C8" s="20" t="s">
        <v>11</v>
      </c>
      <c r="D8" s="46">
        <v>53143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53143</v>
      </c>
      <c r="O8" s="47">
        <f t="shared" si="1"/>
        <v>59.377653631284915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48208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48208</v>
      </c>
      <c r="O9" s="47">
        <f t="shared" si="1"/>
        <v>53.86368715083799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8766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8766</v>
      </c>
      <c r="O10" s="47">
        <f t="shared" si="1"/>
        <v>9.7944134078212297</v>
      </c>
      <c r="P10" s="9"/>
    </row>
    <row r="11" spans="1:133">
      <c r="A11" s="12"/>
      <c r="B11" s="25">
        <v>315</v>
      </c>
      <c r="C11" s="20" t="s">
        <v>74</v>
      </c>
      <c r="D11" s="46">
        <v>21301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21301</v>
      </c>
      <c r="O11" s="47">
        <f t="shared" si="1"/>
        <v>23.8</v>
      </c>
      <c r="P11" s="9"/>
    </row>
    <row r="12" spans="1:133">
      <c r="A12" s="12"/>
      <c r="B12" s="25">
        <v>316</v>
      </c>
      <c r="C12" s="20" t="s">
        <v>75</v>
      </c>
      <c r="D12" s="46">
        <v>1173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1173</v>
      </c>
      <c r="O12" s="47">
        <f t="shared" si="1"/>
        <v>1.3106145251396648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39437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39437</v>
      </c>
      <c r="O13" s="45">
        <f t="shared" si="1"/>
        <v>44.063687150837985</v>
      </c>
      <c r="P13" s="10"/>
    </row>
    <row r="14" spans="1:133">
      <c r="A14" s="12"/>
      <c r="B14" s="25">
        <v>322</v>
      </c>
      <c r="C14" s="20" t="s">
        <v>0</v>
      </c>
      <c r="D14" s="46">
        <v>900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900</v>
      </c>
      <c r="O14" s="47">
        <f t="shared" si="1"/>
        <v>1.005586592178771</v>
      </c>
      <c r="P14" s="9"/>
    </row>
    <row r="15" spans="1:133">
      <c r="A15" s="12"/>
      <c r="B15" s="25">
        <v>323.10000000000002</v>
      </c>
      <c r="C15" s="20" t="s">
        <v>16</v>
      </c>
      <c r="D15" s="46">
        <v>38537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38537</v>
      </c>
      <c r="O15" s="47">
        <f t="shared" si="1"/>
        <v>43.05810055865922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SUM(D17:D25)</f>
        <v>68147</v>
      </c>
      <c r="E16" s="32">
        <f t="shared" si="5"/>
        <v>33353</v>
      </c>
      <c r="F16" s="32">
        <f t="shared" si="5"/>
        <v>0</v>
      </c>
      <c r="G16" s="32">
        <f t="shared" si="5"/>
        <v>573538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675038</v>
      </c>
      <c r="O16" s="45">
        <f t="shared" si="1"/>
        <v>754.23240223463688</v>
      </c>
      <c r="P16" s="10"/>
    </row>
    <row r="17" spans="1:16">
      <c r="A17" s="12"/>
      <c r="B17" s="25">
        <v>331.2</v>
      </c>
      <c r="C17" s="20" t="s">
        <v>57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1.1173184357541899</v>
      </c>
      <c r="P17" s="9"/>
    </row>
    <row r="18" spans="1:16">
      <c r="A18" s="12"/>
      <c r="B18" s="25">
        <v>331.5</v>
      </c>
      <c r="C18" s="20" t="s">
        <v>66</v>
      </c>
      <c r="D18" s="46">
        <v>0</v>
      </c>
      <c r="E18" s="46">
        <v>0</v>
      </c>
      <c r="F18" s="46">
        <v>0</v>
      </c>
      <c r="G18" s="46">
        <v>573538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573538</v>
      </c>
      <c r="O18" s="47">
        <f t="shared" si="1"/>
        <v>640.82458100558654</v>
      </c>
      <c r="P18" s="9"/>
    </row>
    <row r="19" spans="1:16">
      <c r="A19" s="12"/>
      <c r="B19" s="25">
        <v>335.12</v>
      </c>
      <c r="C19" s="20" t="s">
        <v>76</v>
      </c>
      <c r="D19" s="46">
        <v>24997</v>
      </c>
      <c r="E19" s="46">
        <v>12725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37722</v>
      </c>
      <c r="O19" s="47">
        <f t="shared" si="1"/>
        <v>42.147486033519556</v>
      </c>
      <c r="P19" s="9"/>
    </row>
    <row r="20" spans="1:16">
      <c r="A20" s="12"/>
      <c r="B20" s="25">
        <v>335.14</v>
      </c>
      <c r="C20" s="20" t="s">
        <v>77</v>
      </c>
      <c r="D20" s="46">
        <v>595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595</v>
      </c>
      <c r="O20" s="47">
        <f t="shared" si="1"/>
        <v>0.66480446927374304</v>
      </c>
      <c r="P20" s="9"/>
    </row>
    <row r="21" spans="1:16">
      <c r="A21" s="12"/>
      <c r="B21" s="25">
        <v>335.15</v>
      </c>
      <c r="C21" s="20" t="s">
        <v>78</v>
      </c>
      <c r="D21" s="46">
        <v>168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</v>
      </c>
      <c r="O21" s="47">
        <f t="shared" si="1"/>
        <v>0.18770949720670391</v>
      </c>
      <c r="P21" s="9"/>
    </row>
    <row r="22" spans="1:16">
      <c r="A22" s="12"/>
      <c r="B22" s="25">
        <v>335.18</v>
      </c>
      <c r="C22" s="20" t="s">
        <v>79</v>
      </c>
      <c r="D22" s="46">
        <v>28302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28302</v>
      </c>
      <c r="O22" s="47">
        <f t="shared" si="1"/>
        <v>31.622346368715085</v>
      </c>
      <c r="P22" s="9"/>
    </row>
    <row r="23" spans="1:16">
      <c r="A23" s="12"/>
      <c r="B23" s="25">
        <v>335.49</v>
      </c>
      <c r="C23" s="20" t="s">
        <v>24</v>
      </c>
      <c r="D23" s="46">
        <v>10850</v>
      </c>
      <c r="E23" s="46">
        <v>3628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14478</v>
      </c>
      <c r="O23" s="47">
        <f t="shared" si="1"/>
        <v>16.176536312849162</v>
      </c>
      <c r="P23" s="9"/>
    </row>
    <row r="24" spans="1:16">
      <c r="A24" s="12"/>
      <c r="B24" s="25">
        <v>337.2</v>
      </c>
      <c r="C24" s="20" t="s">
        <v>80</v>
      </c>
      <c r="D24" s="46">
        <v>2235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2235</v>
      </c>
      <c r="O24" s="47">
        <f t="shared" si="1"/>
        <v>2.4972067039106145</v>
      </c>
      <c r="P24" s="9"/>
    </row>
    <row r="25" spans="1:16">
      <c r="A25" s="12"/>
      <c r="B25" s="25">
        <v>338</v>
      </c>
      <c r="C25" s="20" t="s">
        <v>25</v>
      </c>
      <c r="D25" s="46">
        <v>0</v>
      </c>
      <c r="E25" s="46">
        <v>17000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17000</v>
      </c>
      <c r="O25" s="47">
        <f t="shared" si="1"/>
        <v>18.994413407821231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SUM(D27:D32)</f>
        <v>173</v>
      </c>
      <c r="E26" s="32">
        <f t="shared" si="6"/>
        <v>13550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312636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326359</v>
      </c>
      <c r="O26" s="45">
        <f t="shared" si="1"/>
        <v>364.6469273743017</v>
      </c>
      <c r="P26" s="10"/>
    </row>
    <row r="27" spans="1:16">
      <c r="A27" s="12"/>
      <c r="B27" s="25">
        <v>341.9</v>
      </c>
      <c r="C27" s="20" t="s">
        <v>81</v>
      </c>
      <c r="D27" s="46">
        <v>148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148</v>
      </c>
      <c r="O27" s="47">
        <f t="shared" si="1"/>
        <v>0.1653631284916201</v>
      </c>
      <c r="P27" s="9"/>
    </row>
    <row r="28" spans="1:16">
      <c r="A28" s="12"/>
      <c r="B28" s="25">
        <v>342.2</v>
      </c>
      <c r="C28" s="20" t="s">
        <v>35</v>
      </c>
      <c r="D28" s="46">
        <v>0</v>
      </c>
      <c r="E28" s="46">
        <v>13550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13550</v>
      </c>
      <c r="O28" s="47">
        <f t="shared" si="1"/>
        <v>15.139664804469273</v>
      </c>
      <c r="P28" s="9"/>
    </row>
    <row r="29" spans="1:16">
      <c r="A29" s="12"/>
      <c r="B29" s="25">
        <v>342.9</v>
      </c>
      <c r="C29" s="20" t="s">
        <v>82</v>
      </c>
      <c r="D29" s="46">
        <v>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</v>
      </c>
      <c r="O29" s="47">
        <f t="shared" si="1"/>
        <v>2.7932960893854747E-2</v>
      </c>
      <c r="P29" s="9"/>
    </row>
    <row r="30" spans="1:16">
      <c r="A30" s="12"/>
      <c r="B30" s="25">
        <v>343.3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104994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104994</v>
      </c>
      <c r="O30" s="47">
        <f t="shared" si="1"/>
        <v>117.31173184357542</v>
      </c>
      <c r="P30" s="9"/>
    </row>
    <row r="31" spans="1:16">
      <c r="A31" s="12"/>
      <c r="B31" s="25">
        <v>343.4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60864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60864</v>
      </c>
      <c r="O31" s="47">
        <f t="shared" si="1"/>
        <v>68.004469273743013</v>
      </c>
      <c r="P31" s="9"/>
    </row>
    <row r="32" spans="1:16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146778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146778</v>
      </c>
      <c r="O32" s="47">
        <f t="shared" si="1"/>
        <v>163.99776536312848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41726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3" si="9">SUM(D33:M33)</f>
        <v>41726</v>
      </c>
      <c r="O33" s="45">
        <f t="shared" si="1"/>
        <v>46.621229050279332</v>
      </c>
      <c r="P33" s="10"/>
    </row>
    <row r="34" spans="1:119">
      <c r="A34" s="13"/>
      <c r="B34" s="39">
        <v>351.5</v>
      </c>
      <c r="C34" s="21" t="s">
        <v>83</v>
      </c>
      <c r="D34" s="46">
        <v>41726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41726</v>
      </c>
      <c r="O34" s="47">
        <f t="shared" si="1"/>
        <v>46.621229050279332</v>
      </c>
      <c r="P34" s="9"/>
    </row>
    <row r="35" spans="1:119" ht="15.75">
      <c r="A35" s="29" t="s">
        <v>3</v>
      </c>
      <c r="B35" s="30"/>
      <c r="C35" s="31"/>
      <c r="D35" s="32">
        <f t="shared" ref="D35:M35" si="10">SUM(D36:D38)</f>
        <v>3868</v>
      </c>
      <c r="E35" s="32">
        <f t="shared" si="10"/>
        <v>4579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4804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13251</v>
      </c>
      <c r="O35" s="45">
        <f t="shared" si="1"/>
        <v>14.805586592178772</v>
      </c>
      <c r="P35" s="10"/>
    </row>
    <row r="36" spans="1:119">
      <c r="A36" s="12"/>
      <c r="B36" s="25">
        <v>361.1</v>
      </c>
      <c r="C36" s="20" t="s">
        <v>42</v>
      </c>
      <c r="D36" s="46">
        <v>73</v>
      </c>
      <c r="E36" s="46">
        <v>72</v>
      </c>
      <c r="F36" s="46">
        <v>0</v>
      </c>
      <c r="G36" s="46">
        <v>0</v>
      </c>
      <c r="H36" s="46">
        <v>0</v>
      </c>
      <c r="I36" s="46">
        <v>2228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2373</v>
      </c>
      <c r="O36" s="47">
        <f t="shared" si="1"/>
        <v>2.6513966480446927</v>
      </c>
      <c r="P36" s="9"/>
    </row>
    <row r="37" spans="1:119">
      <c r="A37" s="12"/>
      <c r="B37" s="25">
        <v>366</v>
      </c>
      <c r="C37" s="20" t="s">
        <v>43</v>
      </c>
      <c r="D37" s="46">
        <v>0</v>
      </c>
      <c r="E37" s="46">
        <v>228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228</v>
      </c>
      <c r="O37" s="47">
        <f t="shared" si="1"/>
        <v>0.25474860335195532</v>
      </c>
      <c r="P37" s="9"/>
    </row>
    <row r="38" spans="1:119">
      <c r="A38" s="12"/>
      <c r="B38" s="25">
        <v>369.9</v>
      </c>
      <c r="C38" s="20" t="s">
        <v>44</v>
      </c>
      <c r="D38" s="46">
        <v>3795</v>
      </c>
      <c r="E38" s="46">
        <v>4279</v>
      </c>
      <c r="F38" s="46">
        <v>0</v>
      </c>
      <c r="G38" s="46">
        <v>0</v>
      </c>
      <c r="H38" s="46">
        <v>0</v>
      </c>
      <c r="I38" s="46">
        <v>2576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10650</v>
      </c>
      <c r="O38" s="47">
        <f t="shared" si="1"/>
        <v>11.899441340782124</v>
      </c>
      <c r="P38" s="9"/>
    </row>
    <row r="39" spans="1:119" ht="15.75">
      <c r="A39" s="29" t="s">
        <v>32</v>
      </c>
      <c r="B39" s="30"/>
      <c r="C39" s="31"/>
      <c r="D39" s="32">
        <f t="shared" ref="D39:M39" si="11">SUM(D40:D42)</f>
        <v>12525</v>
      </c>
      <c r="E39" s="32">
        <f t="shared" si="11"/>
        <v>9282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21807</v>
      </c>
      <c r="O39" s="45">
        <f t="shared" si="1"/>
        <v>24.365363128491619</v>
      </c>
      <c r="P39" s="9"/>
    </row>
    <row r="40" spans="1:119">
      <c r="A40" s="12"/>
      <c r="B40" s="25">
        <v>381</v>
      </c>
      <c r="C40" s="20" t="s">
        <v>45</v>
      </c>
      <c r="D40" s="46">
        <v>6900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6900</v>
      </c>
      <c r="O40" s="47">
        <f t="shared" si="1"/>
        <v>7.7094972067039107</v>
      </c>
      <c r="P40" s="9"/>
    </row>
    <row r="41" spans="1:119">
      <c r="A41" s="12"/>
      <c r="B41" s="25">
        <v>383</v>
      </c>
      <c r="C41" s="20" t="s">
        <v>84</v>
      </c>
      <c r="D41" s="46">
        <v>0</v>
      </c>
      <c r="E41" s="46">
        <v>9282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9282</v>
      </c>
      <c r="O41" s="47">
        <f t="shared" si="1"/>
        <v>10.37094972067039</v>
      </c>
      <c r="P41" s="9"/>
    </row>
    <row r="42" spans="1:119" ht="15.75" thickBot="1">
      <c r="A42" s="12"/>
      <c r="B42" s="25">
        <v>388.2</v>
      </c>
      <c r="C42" s="20" t="s">
        <v>85</v>
      </c>
      <c r="D42" s="46">
        <v>5625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5625</v>
      </c>
      <c r="O42" s="47">
        <f t="shared" si="1"/>
        <v>6.2849162011173183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2">SUM(D5,D13,D16,D26,D33,D35,D39)</f>
        <v>264163</v>
      </c>
      <c r="E43" s="15">
        <f t="shared" si="12"/>
        <v>97372</v>
      </c>
      <c r="F43" s="15">
        <f t="shared" si="12"/>
        <v>0</v>
      </c>
      <c r="G43" s="15">
        <f t="shared" si="12"/>
        <v>573538</v>
      </c>
      <c r="H43" s="15">
        <f t="shared" si="12"/>
        <v>0</v>
      </c>
      <c r="I43" s="15">
        <f t="shared" si="12"/>
        <v>374414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1309487</v>
      </c>
      <c r="O43" s="38">
        <f t="shared" si="1"/>
        <v>1463.1139664804468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86</v>
      </c>
      <c r="M45" s="48"/>
      <c r="N45" s="48"/>
      <c r="O45" s="43">
        <v>895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85507</v>
      </c>
      <c r="E5" s="27">
        <f t="shared" si="0"/>
        <v>32145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57149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174801</v>
      </c>
      <c r="O5" s="33">
        <f t="shared" ref="O5:O39" si="2">(N5/O$41)</f>
        <v>192.93708609271522</v>
      </c>
      <c r="P5" s="6"/>
    </row>
    <row r="6" spans="1:133">
      <c r="A6" s="12"/>
      <c r="B6" s="25">
        <v>311</v>
      </c>
      <c r="C6" s="20" t="s">
        <v>2</v>
      </c>
      <c r="D6" s="46">
        <v>22399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22399</v>
      </c>
      <c r="O6" s="47">
        <f t="shared" si="2"/>
        <v>24.722958057395143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32145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32145</v>
      </c>
      <c r="O7" s="47">
        <f t="shared" si="2"/>
        <v>35.480132450331126</v>
      </c>
      <c r="P7" s="9"/>
    </row>
    <row r="8" spans="1:133">
      <c r="A8" s="12"/>
      <c r="B8" s="25">
        <v>312.60000000000002</v>
      </c>
      <c r="C8" s="20" t="s">
        <v>11</v>
      </c>
      <c r="D8" s="46">
        <v>44495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44495</v>
      </c>
      <c r="O8" s="47">
        <f t="shared" si="2"/>
        <v>49.111479028697573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47681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47681</v>
      </c>
      <c r="O9" s="47">
        <f t="shared" si="2"/>
        <v>52.628035320088301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9468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9468</v>
      </c>
      <c r="O10" s="47">
        <f t="shared" si="2"/>
        <v>10.450331125827814</v>
      </c>
      <c r="P10" s="9"/>
    </row>
    <row r="11" spans="1:133">
      <c r="A11" s="12"/>
      <c r="B11" s="25">
        <v>315</v>
      </c>
      <c r="C11" s="20" t="s">
        <v>14</v>
      </c>
      <c r="D11" s="46">
        <v>18613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18613</v>
      </c>
      <c r="O11" s="47">
        <f t="shared" si="2"/>
        <v>20.544150110375277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42165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42165</v>
      </c>
      <c r="O12" s="45">
        <f t="shared" si="2"/>
        <v>46.539735099337747</v>
      </c>
      <c r="P12" s="10"/>
    </row>
    <row r="13" spans="1:133">
      <c r="A13" s="12"/>
      <c r="B13" s="25">
        <v>323.10000000000002</v>
      </c>
      <c r="C13" s="20" t="s">
        <v>16</v>
      </c>
      <c r="D13" s="46">
        <v>41082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41082</v>
      </c>
      <c r="O13" s="47">
        <f t="shared" si="2"/>
        <v>45.34437086092715</v>
      </c>
      <c r="P13" s="9"/>
    </row>
    <row r="14" spans="1:133">
      <c r="A14" s="12"/>
      <c r="B14" s="25">
        <v>323.89999999999998</v>
      </c>
      <c r="C14" s="20" t="s">
        <v>65</v>
      </c>
      <c r="D14" s="46">
        <v>1083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1083</v>
      </c>
      <c r="O14" s="47">
        <f t="shared" si="2"/>
        <v>1.195364238410596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SUM(D16:D24)</f>
        <v>66892</v>
      </c>
      <c r="E15" s="32">
        <f t="shared" si="4"/>
        <v>31773</v>
      </c>
      <c r="F15" s="32">
        <f t="shared" si="4"/>
        <v>0</v>
      </c>
      <c r="G15" s="32">
        <f t="shared" si="4"/>
        <v>262592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361257</v>
      </c>
      <c r="O15" s="45">
        <f t="shared" si="2"/>
        <v>398.73841059602648</v>
      </c>
      <c r="P15" s="10"/>
    </row>
    <row r="16" spans="1:133">
      <c r="A16" s="12"/>
      <c r="B16" s="25">
        <v>331.2</v>
      </c>
      <c r="C16" s="20" t="s">
        <v>57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1.1037527593818985</v>
      </c>
      <c r="P16" s="9"/>
    </row>
    <row r="17" spans="1:16">
      <c r="A17" s="12"/>
      <c r="B17" s="25">
        <v>331.5</v>
      </c>
      <c r="C17" s="20" t="s">
        <v>66</v>
      </c>
      <c r="D17" s="46">
        <v>0</v>
      </c>
      <c r="E17" s="46">
        <v>0</v>
      </c>
      <c r="F17" s="46">
        <v>0</v>
      </c>
      <c r="G17" s="46">
        <v>262592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262592</v>
      </c>
      <c r="O17" s="47">
        <f t="shared" si="2"/>
        <v>289.8366445916115</v>
      </c>
      <c r="P17" s="9"/>
    </row>
    <row r="18" spans="1:16">
      <c r="A18" s="12"/>
      <c r="B18" s="25">
        <v>335.12</v>
      </c>
      <c r="C18" s="20" t="s">
        <v>20</v>
      </c>
      <c r="D18" s="46">
        <v>35533</v>
      </c>
      <c r="E18" s="46">
        <v>9313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44846</v>
      </c>
      <c r="O18" s="47">
        <f t="shared" si="2"/>
        <v>49.498896247240616</v>
      </c>
      <c r="P18" s="9"/>
    </row>
    <row r="19" spans="1:16">
      <c r="A19" s="12"/>
      <c r="B19" s="25">
        <v>335.14</v>
      </c>
      <c r="C19" s="20" t="s">
        <v>21</v>
      </c>
      <c r="D19" s="46">
        <v>722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722</v>
      </c>
      <c r="O19" s="47">
        <f t="shared" si="2"/>
        <v>0.79690949227373065</v>
      </c>
      <c r="P19" s="9"/>
    </row>
    <row r="20" spans="1:16">
      <c r="A20" s="12"/>
      <c r="B20" s="25">
        <v>335.15</v>
      </c>
      <c r="C20" s="20" t="s">
        <v>22</v>
      </c>
      <c r="D20" s="46">
        <v>161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161</v>
      </c>
      <c r="O20" s="47">
        <f t="shared" si="2"/>
        <v>0.17770419426048564</v>
      </c>
      <c r="P20" s="9"/>
    </row>
    <row r="21" spans="1:16">
      <c r="A21" s="12"/>
      <c r="B21" s="25">
        <v>335.18</v>
      </c>
      <c r="C21" s="20" t="s">
        <v>23</v>
      </c>
      <c r="D21" s="46">
        <v>18626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18626</v>
      </c>
      <c r="O21" s="47">
        <f t="shared" si="2"/>
        <v>20.55849889624724</v>
      </c>
      <c r="P21" s="9"/>
    </row>
    <row r="22" spans="1:16">
      <c r="A22" s="12"/>
      <c r="B22" s="25">
        <v>335.49</v>
      </c>
      <c r="C22" s="20" t="s">
        <v>24</v>
      </c>
      <c r="D22" s="46">
        <v>10850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10850</v>
      </c>
      <c r="O22" s="47">
        <f t="shared" si="2"/>
        <v>11.975717439293598</v>
      </c>
      <c r="P22" s="9"/>
    </row>
    <row r="23" spans="1:16">
      <c r="A23" s="12"/>
      <c r="B23" s="25">
        <v>335.9</v>
      </c>
      <c r="C23" s="20" t="s">
        <v>58</v>
      </c>
      <c r="D23" s="46">
        <v>0</v>
      </c>
      <c r="E23" s="46">
        <v>5460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5460</v>
      </c>
      <c r="O23" s="47">
        <f t="shared" si="2"/>
        <v>6.0264900662251657</v>
      </c>
      <c r="P23" s="9"/>
    </row>
    <row r="24" spans="1:16">
      <c r="A24" s="12"/>
      <c r="B24" s="25">
        <v>338</v>
      </c>
      <c r="C24" s="20" t="s">
        <v>25</v>
      </c>
      <c r="D24" s="46">
        <v>0</v>
      </c>
      <c r="E24" s="46">
        <v>17000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6">SUM(D24:M24)</f>
        <v>17000</v>
      </c>
      <c r="O24" s="47">
        <f t="shared" si="2"/>
        <v>18.763796909492275</v>
      </c>
      <c r="P24" s="9"/>
    </row>
    <row r="25" spans="1:16" ht="15.75">
      <c r="A25" s="29" t="s">
        <v>30</v>
      </c>
      <c r="B25" s="30"/>
      <c r="C25" s="31"/>
      <c r="D25" s="32">
        <f t="shared" ref="D25:M25" si="7">SUM(D26:D30)</f>
        <v>307</v>
      </c>
      <c r="E25" s="32">
        <f t="shared" si="7"/>
        <v>9560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321095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330962</v>
      </c>
      <c r="O25" s="45">
        <f t="shared" si="2"/>
        <v>365.30022075055189</v>
      </c>
      <c r="P25" s="10"/>
    </row>
    <row r="26" spans="1:16">
      <c r="A26" s="12"/>
      <c r="B26" s="25">
        <v>341.9</v>
      </c>
      <c r="C26" s="20" t="s">
        <v>34</v>
      </c>
      <c r="D26" s="46">
        <v>307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307</v>
      </c>
      <c r="O26" s="47">
        <f t="shared" si="2"/>
        <v>0.33885209713024284</v>
      </c>
      <c r="P26" s="9"/>
    </row>
    <row r="27" spans="1:16">
      <c r="A27" s="12"/>
      <c r="B27" s="25">
        <v>342.2</v>
      </c>
      <c r="C27" s="20" t="s">
        <v>35</v>
      </c>
      <c r="D27" s="46">
        <v>0</v>
      </c>
      <c r="E27" s="46">
        <v>9560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9560</v>
      </c>
      <c r="O27" s="47">
        <f t="shared" si="2"/>
        <v>10.551876379690949</v>
      </c>
      <c r="P27" s="9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111889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111889</v>
      </c>
      <c r="O28" s="47">
        <f t="shared" si="2"/>
        <v>123.49779249448123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59847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59847</v>
      </c>
      <c r="O29" s="47">
        <f t="shared" si="2"/>
        <v>66.056291390728475</v>
      </c>
      <c r="P29" s="9"/>
    </row>
    <row r="30" spans="1:16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149359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149359</v>
      </c>
      <c r="O30" s="47">
        <f t="shared" si="2"/>
        <v>164.85540838852097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SUM(D32:D32)</f>
        <v>10800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10800</v>
      </c>
      <c r="O31" s="45">
        <f t="shared" si="2"/>
        <v>11.920529801324504</v>
      </c>
      <c r="P31" s="10"/>
    </row>
    <row r="32" spans="1:16">
      <c r="A32" s="13"/>
      <c r="B32" s="39">
        <v>359</v>
      </c>
      <c r="C32" s="21" t="s">
        <v>41</v>
      </c>
      <c r="D32" s="46">
        <v>10800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10800</v>
      </c>
      <c r="O32" s="47">
        <f t="shared" si="2"/>
        <v>11.920529801324504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SUM(D34:D36)</f>
        <v>6641</v>
      </c>
      <c r="E33" s="32">
        <f t="shared" si="9"/>
        <v>418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3465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10524</v>
      </c>
      <c r="O33" s="45">
        <f t="shared" si="2"/>
        <v>11.6158940397351</v>
      </c>
      <c r="P33" s="10"/>
    </row>
    <row r="34" spans="1:119">
      <c r="A34" s="12"/>
      <c r="B34" s="25">
        <v>361.1</v>
      </c>
      <c r="C34" s="20" t="s">
        <v>42</v>
      </c>
      <c r="D34" s="46">
        <v>116</v>
      </c>
      <c r="E34" s="46">
        <v>26</v>
      </c>
      <c r="F34" s="46">
        <v>0</v>
      </c>
      <c r="G34" s="46">
        <v>0</v>
      </c>
      <c r="H34" s="46">
        <v>0</v>
      </c>
      <c r="I34" s="46">
        <v>1105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1247</v>
      </c>
      <c r="O34" s="47">
        <f t="shared" si="2"/>
        <v>1.3763796909492274</v>
      </c>
      <c r="P34" s="9"/>
    </row>
    <row r="35" spans="1:119">
      <c r="A35" s="12"/>
      <c r="B35" s="25">
        <v>366</v>
      </c>
      <c r="C35" s="20" t="s">
        <v>43</v>
      </c>
      <c r="D35" s="46">
        <v>0</v>
      </c>
      <c r="E35" s="46">
        <v>392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392</v>
      </c>
      <c r="O35" s="47">
        <f t="shared" si="2"/>
        <v>0.43267108167770418</v>
      </c>
      <c r="P35" s="9"/>
    </row>
    <row r="36" spans="1:119">
      <c r="A36" s="12"/>
      <c r="B36" s="25">
        <v>369.9</v>
      </c>
      <c r="C36" s="20" t="s">
        <v>44</v>
      </c>
      <c r="D36" s="46">
        <v>6525</v>
      </c>
      <c r="E36" s="46">
        <v>0</v>
      </c>
      <c r="F36" s="46">
        <v>0</v>
      </c>
      <c r="G36" s="46">
        <v>0</v>
      </c>
      <c r="H36" s="46">
        <v>0</v>
      </c>
      <c r="I36" s="46">
        <v>2360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8885</v>
      </c>
      <c r="O36" s="47">
        <f t="shared" si="2"/>
        <v>9.8068432671081673</v>
      </c>
      <c r="P36" s="9"/>
    </row>
    <row r="37" spans="1:119" ht="15.75">
      <c r="A37" s="29" t="s">
        <v>32</v>
      </c>
      <c r="B37" s="30"/>
      <c r="C37" s="31"/>
      <c r="D37" s="32">
        <f t="shared" ref="D37:M37" si="10">SUM(D38:D38)</f>
        <v>7200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6"/>
        <v>7200</v>
      </c>
      <c r="O37" s="45">
        <f t="shared" si="2"/>
        <v>7.9470198675496686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7200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7200</v>
      </c>
      <c r="O38" s="47">
        <f t="shared" si="2"/>
        <v>7.9470198675496686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11">SUM(D5,D12,D15,D25,D31,D33,D37)</f>
        <v>219512</v>
      </c>
      <c r="E39" s="15">
        <f t="shared" si="11"/>
        <v>73896</v>
      </c>
      <c r="F39" s="15">
        <f t="shared" si="11"/>
        <v>0</v>
      </c>
      <c r="G39" s="15">
        <f t="shared" si="11"/>
        <v>262592</v>
      </c>
      <c r="H39" s="15">
        <f t="shared" si="11"/>
        <v>0</v>
      </c>
      <c r="I39" s="15">
        <f t="shared" si="11"/>
        <v>381709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6"/>
        <v>937709</v>
      </c>
      <c r="O39" s="38">
        <f t="shared" si="2"/>
        <v>1034.9988962472405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67</v>
      </c>
      <c r="M41" s="48"/>
      <c r="N41" s="48"/>
      <c r="O41" s="43">
        <v>906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75890</v>
      </c>
      <c r="E5" s="27">
        <f t="shared" si="0"/>
        <v>33511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64591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173992</v>
      </c>
      <c r="O5" s="33">
        <f t="shared" ref="O5:O42" si="2">(N5/O$44)</f>
        <v>196.8235294117647</v>
      </c>
      <c r="P5" s="6"/>
    </row>
    <row r="6" spans="1:133">
      <c r="A6" s="12"/>
      <c r="B6" s="25">
        <v>311</v>
      </c>
      <c r="C6" s="20" t="s">
        <v>2</v>
      </c>
      <c r="D6" s="46">
        <v>17639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17639</v>
      </c>
      <c r="O6" s="47">
        <f t="shared" si="2"/>
        <v>19.953619909502262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33511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33511</v>
      </c>
      <c r="O7" s="47">
        <f t="shared" si="2"/>
        <v>37.908371040723985</v>
      </c>
      <c r="P7" s="9"/>
    </row>
    <row r="8" spans="1:133">
      <c r="A8" s="12"/>
      <c r="B8" s="25">
        <v>312.60000000000002</v>
      </c>
      <c r="C8" s="20" t="s">
        <v>11</v>
      </c>
      <c r="D8" s="46">
        <v>40252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40252</v>
      </c>
      <c r="O8" s="47">
        <f t="shared" si="2"/>
        <v>45.533936651583709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54294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54294</v>
      </c>
      <c r="O9" s="47">
        <f t="shared" si="2"/>
        <v>61.418552036199095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10297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10297</v>
      </c>
      <c r="O10" s="47">
        <f t="shared" si="2"/>
        <v>11.648190045248869</v>
      </c>
      <c r="P10" s="9"/>
    </row>
    <row r="11" spans="1:133">
      <c r="A11" s="12"/>
      <c r="B11" s="25">
        <v>315</v>
      </c>
      <c r="C11" s="20" t="s">
        <v>14</v>
      </c>
      <c r="D11" s="46">
        <v>17999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17999</v>
      </c>
      <c r="O11" s="47">
        <f t="shared" si="2"/>
        <v>20.360859728506789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45389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2500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47889</v>
      </c>
      <c r="O12" s="45">
        <f t="shared" si="2"/>
        <v>54.17307692307692</v>
      </c>
      <c r="P12" s="10"/>
    </row>
    <row r="13" spans="1:133">
      <c r="A13" s="12"/>
      <c r="B13" s="25">
        <v>323.10000000000002</v>
      </c>
      <c r="C13" s="20" t="s">
        <v>16</v>
      </c>
      <c r="D13" s="46">
        <v>44136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44136</v>
      </c>
      <c r="O13" s="47">
        <f t="shared" si="2"/>
        <v>49.927601809954751</v>
      </c>
      <c r="P13" s="9"/>
    </row>
    <row r="14" spans="1:133">
      <c r="A14" s="12"/>
      <c r="B14" s="25">
        <v>324.22000000000003</v>
      </c>
      <c r="C14" s="20" t="s">
        <v>55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2500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2500</v>
      </c>
      <c r="O14" s="47">
        <f t="shared" si="2"/>
        <v>2.8280542986425341</v>
      </c>
      <c r="P14" s="9"/>
    </row>
    <row r="15" spans="1:133">
      <c r="A15" s="12"/>
      <c r="B15" s="25">
        <v>329</v>
      </c>
      <c r="C15" s="20" t="s">
        <v>17</v>
      </c>
      <c r="D15" s="46">
        <v>1253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1253</v>
      </c>
      <c r="O15" s="47">
        <f t="shared" si="2"/>
        <v>1.4174208144796381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SUM(D17:D27)</f>
        <v>168236</v>
      </c>
      <c r="E16" s="32">
        <f t="shared" si="4"/>
        <v>31117</v>
      </c>
      <c r="F16" s="32">
        <f t="shared" si="4"/>
        <v>0</v>
      </c>
      <c r="G16" s="32">
        <f t="shared" si="4"/>
        <v>331242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530595</v>
      </c>
      <c r="O16" s="45">
        <f t="shared" si="2"/>
        <v>600.22058823529414</v>
      </c>
      <c r="P16" s="10"/>
    </row>
    <row r="17" spans="1:16">
      <c r="A17" s="12"/>
      <c r="B17" s="25">
        <v>331.1</v>
      </c>
      <c r="C17" s="20" t="s">
        <v>56</v>
      </c>
      <c r="D17" s="46">
        <v>102092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102092</v>
      </c>
      <c r="O17" s="47">
        <f t="shared" si="2"/>
        <v>115.48868778280543</v>
      </c>
      <c r="P17" s="9"/>
    </row>
    <row r="18" spans="1:16">
      <c r="A18" s="12"/>
      <c r="B18" s="25">
        <v>331.9</v>
      </c>
      <c r="C18" s="20" t="s">
        <v>19</v>
      </c>
      <c r="D18" s="46">
        <v>0</v>
      </c>
      <c r="E18" s="46">
        <v>0</v>
      </c>
      <c r="F18" s="46">
        <v>0</v>
      </c>
      <c r="G18" s="46">
        <v>331242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331242</v>
      </c>
      <c r="O18" s="47">
        <f t="shared" si="2"/>
        <v>374.70814479638011</v>
      </c>
      <c r="P18" s="9"/>
    </row>
    <row r="19" spans="1:16">
      <c r="A19" s="12"/>
      <c r="B19" s="25">
        <v>334.2</v>
      </c>
      <c r="C19" s="20" t="s">
        <v>62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1000</v>
      </c>
      <c r="O19" s="47">
        <f t="shared" si="2"/>
        <v>1.1312217194570136</v>
      </c>
      <c r="P19" s="9"/>
    </row>
    <row r="20" spans="1:16">
      <c r="A20" s="12"/>
      <c r="B20" s="25">
        <v>335.12</v>
      </c>
      <c r="C20" s="20" t="s">
        <v>20</v>
      </c>
      <c r="D20" s="46">
        <v>22916</v>
      </c>
      <c r="E20" s="46">
        <v>11491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34407</v>
      </c>
      <c r="O20" s="47">
        <f t="shared" si="2"/>
        <v>38.921945701357465</v>
      </c>
      <c r="P20" s="9"/>
    </row>
    <row r="21" spans="1:16">
      <c r="A21" s="12"/>
      <c r="B21" s="25">
        <v>335.14</v>
      </c>
      <c r="C21" s="20" t="s">
        <v>21</v>
      </c>
      <c r="D21" s="46">
        <v>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632</v>
      </c>
      <c r="O21" s="47">
        <f t="shared" si="2"/>
        <v>0.71493212669683259</v>
      </c>
      <c r="P21" s="9"/>
    </row>
    <row r="22" spans="1:16">
      <c r="A22" s="12"/>
      <c r="B22" s="25">
        <v>335.15</v>
      </c>
      <c r="C22" s="20" t="s">
        <v>22</v>
      </c>
      <c r="D22" s="46">
        <v>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140</v>
      </c>
      <c r="O22" s="47">
        <f t="shared" si="2"/>
        <v>0.15837104072398189</v>
      </c>
      <c r="P22" s="9"/>
    </row>
    <row r="23" spans="1:16">
      <c r="A23" s="12"/>
      <c r="B23" s="25">
        <v>335.18</v>
      </c>
      <c r="C23" s="20" t="s">
        <v>23</v>
      </c>
      <c r="D23" s="46">
        <v>23106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23106</v>
      </c>
      <c r="O23" s="47">
        <f t="shared" si="2"/>
        <v>26.138009049773757</v>
      </c>
      <c r="P23" s="9"/>
    </row>
    <row r="24" spans="1:16">
      <c r="A24" s="12"/>
      <c r="B24" s="25">
        <v>335.19</v>
      </c>
      <c r="C24" s="20" t="s">
        <v>33</v>
      </c>
      <c r="D24" s="46">
        <v>7500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7500</v>
      </c>
      <c r="O24" s="47">
        <f t="shared" si="2"/>
        <v>8.4841628959276019</v>
      </c>
      <c r="P24" s="9"/>
    </row>
    <row r="25" spans="1:16">
      <c r="A25" s="12"/>
      <c r="B25" s="25">
        <v>335.49</v>
      </c>
      <c r="C25" s="20" t="s">
        <v>24</v>
      </c>
      <c r="D25" s="46">
        <v>10850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10850</v>
      </c>
      <c r="O25" s="47">
        <f t="shared" si="2"/>
        <v>12.273755656108598</v>
      </c>
      <c r="P25" s="9"/>
    </row>
    <row r="26" spans="1:16">
      <c r="A26" s="12"/>
      <c r="B26" s="25">
        <v>335.9</v>
      </c>
      <c r="C26" s="20" t="s">
        <v>58</v>
      </c>
      <c r="D26" s="46">
        <v>0</v>
      </c>
      <c r="E26" s="46">
        <v>2626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2626</v>
      </c>
      <c r="O26" s="47">
        <f t="shared" si="2"/>
        <v>2.9705882352941178</v>
      </c>
      <c r="P26" s="9"/>
    </row>
    <row r="27" spans="1:16">
      <c r="A27" s="12"/>
      <c r="B27" s="25">
        <v>338</v>
      </c>
      <c r="C27" s="20" t="s">
        <v>25</v>
      </c>
      <c r="D27" s="46">
        <v>0</v>
      </c>
      <c r="E27" s="46">
        <v>17000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2" si="6">SUM(D27:M27)</f>
        <v>17000</v>
      </c>
      <c r="O27" s="47">
        <f t="shared" si="2"/>
        <v>19.23076923076923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SUM(D29:D33)</f>
        <v>303</v>
      </c>
      <c r="E28" s="32">
        <f t="shared" si="7"/>
        <v>9750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326349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6"/>
        <v>336402</v>
      </c>
      <c r="O28" s="45">
        <f t="shared" si="2"/>
        <v>380.54524886877829</v>
      </c>
      <c r="P28" s="10"/>
    </row>
    <row r="29" spans="1:16">
      <c r="A29" s="12"/>
      <c r="B29" s="25">
        <v>341.9</v>
      </c>
      <c r="C29" s="20" t="s">
        <v>34</v>
      </c>
      <c r="D29" s="46">
        <v>303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303</v>
      </c>
      <c r="O29" s="47">
        <f t="shared" si="2"/>
        <v>0.34276018099547512</v>
      </c>
      <c r="P29" s="9"/>
    </row>
    <row r="30" spans="1:16">
      <c r="A30" s="12"/>
      <c r="B30" s="25">
        <v>342.2</v>
      </c>
      <c r="C30" s="20" t="s">
        <v>35</v>
      </c>
      <c r="D30" s="46">
        <v>0</v>
      </c>
      <c r="E30" s="46">
        <v>9750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9750</v>
      </c>
      <c r="O30" s="47">
        <f t="shared" si="2"/>
        <v>11.029411764705882</v>
      </c>
      <c r="P30" s="9"/>
    </row>
    <row r="31" spans="1:16">
      <c r="A31" s="12"/>
      <c r="B31" s="25">
        <v>343.3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111069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111069</v>
      </c>
      <c r="O31" s="47">
        <f t="shared" si="2"/>
        <v>125.64366515837104</v>
      </c>
      <c r="P31" s="9"/>
    </row>
    <row r="32" spans="1:16">
      <c r="A32" s="12"/>
      <c r="B32" s="25">
        <v>343.4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58347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58347</v>
      </c>
      <c r="O32" s="47">
        <f t="shared" si="2"/>
        <v>66.00339366515837</v>
      </c>
      <c r="P32" s="9"/>
    </row>
    <row r="33" spans="1:119">
      <c r="A33" s="12"/>
      <c r="B33" s="25">
        <v>343.5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156933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156933</v>
      </c>
      <c r="O33" s="47">
        <f t="shared" si="2"/>
        <v>177.52601809954751</v>
      </c>
      <c r="P33" s="9"/>
    </row>
    <row r="34" spans="1:119" ht="15.75">
      <c r="A34" s="29" t="s">
        <v>31</v>
      </c>
      <c r="B34" s="30"/>
      <c r="C34" s="31"/>
      <c r="D34" s="32">
        <f t="shared" ref="D34:M34" si="8">SUM(D35:D35)</f>
        <v>10772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6"/>
        <v>10772</v>
      </c>
      <c r="O34" s="45">
        <f t="shared" si="2"/>
        <v>12.18552036199095</v>
      </c>
      <c r="P34" s="10"/>
    </row>
    <row r="35" spans="1:119">
      <c r="A35" s="13"/>
      <c r="B35" s="39">
        <v>359</v>
      </c>
      <c r="C35" s="21" t="s">
        <v>41</v>
      </c>
      <c r="D35" s="46">
        <v>10772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10772</v>
      </c>
      <c r="O35" s="47">
        <f t="shared" si="2"/>
        <v>12.18552036199095</v>
      </c>
      <c r="P35" s="9"/>
    </row>
    <row r="36" spans="1:119" ht="15.75">
      <c r="A36" s="29" t="s">
        <v>3</v>
      </c>
      <c r="B36" s="30"/>
      <c r="C36" s="31"/>
      <c r="D36" s="32">
        <f t="shared" ref="D36:M36" si="9">SUM(D37:D39)</f>
        <v>13945</v>
      </c>
      <c r="E36" s="32">
        <f t="shared" si="9"/>
        <v>1491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3318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6"/>
        <v>18754</v>
      </c>
      <c r="O36" s="45">
        <f t="shared" si="2"/>
        <v>21.214932126696834</v>
      </c>
      <c r="P36" s="10"/>
    </row>
    <row r="37" spans="1:119">
      <c r="A37" s="12"/>
      <c r="B37" s="25">
        <v>361.1</v>
      </c>
      <c r="C37" s="20" t="s">
        <v>42</v>
      </c>
      <c r="D37" s="46">
        <v>58</v>
      </c>
      <c r="E37" s="46">
        <v>5</v>
      </c>
      <c r="F37" s="46">
        <v>0</v>
      </c>
      <c r="G37" s="46">
        <v>0</v>
      </c>
      <c r="H37" s="46">
        <v>0</v>
      </c>
      <c r="I37" s="46">
        <v>1381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1444</v>
      </c>
      <c r="O37" s="47">
        <f t="shared" si="2"/>
        <v>1.6334841628959276</v>
      </c>
      <c r="P37" s="9"/>
    </row>
    <row r="38" spans="1:119">
      <c r="A38" s="12"/>
      <c r="B38" s="25">
        <v>366</v>
      </c>
      <c r="C38" s="20" t="s">
        <v>43</v>
      </c>
      <c r="D38" s="46">
        <v>3893</v>
      </c>
      <c r="E38" s="46">
        <v>456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4349</v>
      </c>
      <c r="O38" s="47">
        <f t="shared" si="2"/>
        <v>4.9196832579185523</v>
      </c>
      <c r="P38" s="9"/>
    </row>
    <row r="39" spans="1:119">
      <c r="A39" s="12"/>
      <c r="B39" s="25">
        <v>369.9</v>
      </c>
      <c r="C39" s="20" t="s">
        <v>44</v>
      </c>
      <c r="D39" s="46">
        <v>9994</v>
      </c>
      <c r="E39" s="46">
        <v>1030</v>
      </c>
      <c r="F39" s="46">
        <v>0</v>
      </c>
      <c r="G39" s="46">
        <v>0</v>
      </c>
      <c r="H39" s="46">
        <v>0</v>
      </c>
      <c r="I39" s="46">
        <v>1937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12961</v>
      </c>
      <c r="O39" s="47">
        <f t="shared" si="2"/>
        <v>14.661764705882353</v>
      </c>
      <c r="P39" s="9"/>
    </row>
    <row r="40" spans="1:119" ht="15.75">
      <c r="A40" s="29" t="s">
        <v>32</v>
      </c>
      <c r="B40" s="30"/>
      <c r="C40" s="31"/>
      <c r="D40" s="32">
        <f t="shared" ref="D40:M40" si="10">SUM(D41:D41)</f>
        <v>6450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6450</v>
      </c>
      <c r="O40" s="45">
        <f t="shared" si="2"/>
        <v>7.2963800904977374</v>
      </c>
      <c r="P40" s="9"/>
    </row>
    <row r="41" spans="1:119" ht="15.75" thickBot="1">
      <c r="A41" s="12"/>
      <c r="B41" s="25">
        <v>381</v>
      </c>
      <c r="C41" s="20" t="s">
        <v>45</v>
      </c>
      <c r="D41" s="46">
        <v>6450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6450</v>
      </c>
      <c r="O41" s="47">
        <f t="shared" si="2"/>
        <v>7.2963800904977374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1">SUM(D5,D12,D16,D28,D34,D36,D40)</f>
        <v>320985</v>
      </c>
      <c r="E42" s="15">
        <f t="shared" si="11"/>
        <v>75869</v>
      </c>
      <c r="F42" s="15">
        <f t="shared" si="11"/>
        <v>0</v>
      </c>
      <c r="G42" s="15">
        <f t="shared" si="11"/>
        <v>331242</v>
      </c>
      <c r="H42" s="15">
        <f t="shared" si="11"/>
        <v>0</v>
      </c>
      <c r="I42" s="15">
        <f t="shared" si="11"/>
        <v>396758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1124854</v>
      </c>
      <c r="O42" s="38">
        <f t="shared" si="2"/>
        <v>1272.4592760180994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63</v>
      </c>
      <c r="M44" s="48"/>
      <c r="N44" s="48"/>
      <c r="O44" s="43">
        <v>884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74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"/>
      <c r="Q2"/>
    </row>
    <row r="3" spans="1:133" ht="18" customHeight="1">
      <c r="A3" s="61" t="s">
        <v>46</v>
      </c>
      <c r="B3" s="77"/>
      <c r="C3" s="78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79"/>
      <c r="B4" s="80"/>
      <c r="C4" s="81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8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66941</v>
      </c>
      <c r="E5" s="27">
        <f t="shared" si="0"/>
        <v>34296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64972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166209</v>
      </c>
      <c r="O5" s="33">
        <f t="shared" ref="O5:O41" si="2">(N5/O$43)</f>
        <v>189.30410022779043</v>
      </c>
      <c r="P5" s="6"/>
    </row>
    <row r="6" spans="1:133">
      <c r="A6" s="12"/>
      <c r="B6" s="25">
        <v>311</v>
      </c>
      <c r="C6" s="20" t="s">
        <v>2</v>
      </c>
      <c r="D6" s="46">
        <v>16759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16759</v>
      </c>
      <c r="O6" s="47">
        <f t="shared" si="2"/>
        <v>19.087699316628701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34296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34296</v>
      </c>
      <c r="O7" s="47">
        <f t="shared" si="2"/>
        <v>39.061503416856489</v>
      </c>
      <c r="P7" s="9"/>
    </row>
    <row r="8" spans="1:133">
      <c r="A8" s="12"/>
      <c r="B8" s="25">
        <v>312.60000000000002</v>
      </c>
      <c r="C8" s="20" t="s">
        <v>11</v>
      </c>
      <c r="D8" s="46">
        <v>33783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33783</v>
      </c>
      <c r="O8" s="47">
        <f t="shared" si="2"/>
        <v>38.477220956719819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56034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56034</v>
      </c>
      <c r="O9" s="47">
        <f t="shared" si="2"/>
        <v>63.820045558086562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8938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8938</v>
      </c>
      <c r="O10" s="47">
        <f t="shared" si="2"/>
        <v>10.17995444191344</v>
      </c>
      <c r="P10" s="9"/>
    </row>
    <row r="11" spans="1:133">
      <c r="A11" s="12"/>
      <c r="B11" s="25">
        <v>315</v>
      </c>
      <c r="C11" s="20" t="s">
        <v>14</v>
      </c>
      <c r="D11" s="46">
        <v>16399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16399</v>
      </c>
      <c r="O11" s="47">
        <f t="shared" si="2"/>
        <v>18.67767653758542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49980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2500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52480</v>
      </c>
      <c r="O12" s="45">
        <f t="shared" si="2"/>
        <v>59.772209567198175</v>
      </c>
      <c r="P12" s="10"/>
    </row>
    <row r="13" spans="1:133">
      <c r="A13" s="12"/>
      <c r="B13" s="25">
        <v>322</v>
      </c>
      <c r="C13" s="20" t="s">
        <v>0</v>
      </c>
      <c r="D13" s="46">
        <v>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</v>
      </c>
      <c r="O13" s="47">
        <f t="shared" si="2"/>
        <v>0.34168564920273348</v>
      </c>
      <c r="P13" s="9"/>
    </row>
    <row r="14" spans="1:133">
      <c r="A14" s="12"/>
      <c r="B14" s="25">
        <v>323.10000000000002</v>
      </c>
      <c r="C14" s="20" t="s">
        <v>16</v>
      </c>
      <c r="D14" s="46">
        <v>48438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48438</v>
      </c>
      <c r="O14" s="47">
        <f t="shared" si="2"/>
        <v>55.168564920273347</v>
      </c>
      <c r="P14" s="9"/>
    </row>
    <row r="15" spans="1:133">
      <c r="A15" s="12"/>
      <c r="B15" s="25">
        <v>324.22000000000003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2500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2500</v>
      </c>
      <c r="O15" s="47">
        <f t="shared" si="2"/>
        <v>2.8473804100227791</v>
      </c>
      <c r="P15" s="9"/>
    </row>
    <row r="16" spans="1:133">
      <c r="A16" s="12"/>
      <c r="B16" s="25">
        <v>329</v>
      </c>
      <c r="C16" s="20" t="s">
        <v>17</v>
      </c>
      <c r="D16" s="46">
        <v>1242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1242</v>
      </c>
      <c r="O16" s="47">
        <f t="shared" si="2"/>
        <v>1.4145785876993167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SUM(D18:D26)</f>
        <v>298465</v>
      </c>
      <c r="E17" s="32">
        <f t="shared" si="4"/>
        <v>19549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318014</v>
      </c>
      <c r="O17" s="45">
        <f t="shared" si="2"/>
        <v>362.20273348519362</v>
      </c>
      <c r="P17" s="10"/>
    </row>
    <row r="18" spans="1:16">
      <c r="A18" s="12"/>
      <c r="B18" s="25">
        <v>331.1</v>
      </c>
      <c r="C18" s="20" t="s">
        <v>56</v>
      </c>
      <c r="D18" s="46">
        <v>214970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214970</v>
      </c>
      <c r="O18" s="47">
        <f t="shared" si="2"/>
        <v>244.84054669703872</v>
      </c>
      <c r="P18" s="9"/>
    </row>
    <row r="19" spans="1:16">
      <c r="A19" s="12"/>
      <c r="B19" s="25">
        <v>331.2</v>
      </c>
      <c r="C19" s="20" t="s">
        <v>57</v>
      </c>
      <c r="D19" s="46">
        <v>18330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18330</v>
      </c>
      <c r="O19" s="47">
        <f t="shared" si="2"/>
        <v>20.876993166287015</v>
      </c>
      <c r="P19" s="9"/>
    </row>
    <row r="20" spans="1:16">
      <c r="A20" s="12"/>
      <c r="B20" s="25">
        <v>335.12</v>
      </c>
      <c r="C20" s="20" t="s">
        <v>20</v>
      </c>
      <c r="D20" s="46">
        <v>32922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32922</v>
      </c>
      <c r="O20" s="47">
        <f t="shared" si="2"/>
        <v>37.496583143507969</v>
      </c>
      <c r="P20" s="9"/>
    </row>
    <row r="21" spans="1:16">
      <c r="A21" s="12"/>
      <c r="B21" s="25">
        <v>335.14</v>
      </c>
      <c r="C21" s="20" t="s">
        <v>21</v>
      </c>
      <c r="D21" s="46">
        <v>1159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1159</v>
      </c>
      <c r="O21" s="47">
        <f t="shared" si="2"/>
        <v>1.3200455580865604</v>
      </c>
      <c r="P21" s="9"/>
    </row>
    <row r="22" spans="1:16">
      <c r="A22" s="12"/>
      <c r="B22" s="25">
        <v>335.15</v>
      </c>
      <c r="C22" s="20" t="s">
        <v>22</v>
      </c>
      <c r="D22" s="46">
        <v>189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189</v>
      </c>
      <c r="O22" s="47">
        <f t="shared" si="2"/>
        <v>0.2152619589977221</v>
      </c>
      <c r="P22" s="9"/>
    </row>
    <row r="23" spans="1:16">
      <c r="A23" s="12"/>
      <c r="B23" s="25">
        <v>335.18</v>
      </c>
      <c r="C23" s="20" t="s">
        <v>23</v>
      </c>
      <c r="D23" s="46">
        <v>20395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20395</v>
      </c>
      <c r="O23" s="47">
        <f t="shared" si="2"/>
        <v>23.228929384965831</v>
      </c>
      <c r="P23" s="9"/>
    </row>
    <row r="24" spans="1:16">
      <c r="A24" s="12"/>
      <c r="B24" s="25">
        <v>335.49</v>
      </c>
      <c r="C24" s="20" t="s">
        <v>24</v>
      </c>
      <c r="D24" s="46">
        <v>10500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10500</v>
      </c>
      <c r="O24" s="47">
        <f t="shared" si="2"/>
        <v>11.958997722095672</v>
      </c>
      <c r="P24" s="9"/>
    </row>
    <row r="25" spans="1:16">
      <c r="A25" s="12"/>
      <c r="B25" s="25">
        <v>335.9</v>
      </c>
      <c r="C25" s="20" t="s">
        <v>58</v>
      </c>
      <c r="D25" s="46">
        <v>0</v>
      </c>
      <c r="E25" s="46">
        <v>2549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2549</v>
      </c>
      <c r="O25" s="47">
        <f t="shared" si="2"/>
        <v>2.9031890660592254</v>
      </c>
      <c r="P25" s="9"/>
    </row>
    <row r="26" spans="1:16">
      <c r="A26" s="12"/>
      <c r="B26" s="25">
        <v>338</v>
      </c>
      <c r="C26" s="20" t="s">
        <v>25</v>
      </c>
      <c r="D26" s="46">
        <v>0</v>
      </c>
      <c r="E26" s="46">
        <v>17000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1" si="6">SUM(D26:M26)</f>
        <v>17000</v>
      </c>
      <c r="O26" s="47">
        <f t="shared" si="2"/>
        <v>19.362186788154897</v>
      </c>
      <c r="P26" s="9"/>
    </row>
    <row r="27" spans="1:16" ht="15.75">
      <c r="A27" s="29" t="s">
        <v>30</v>
      </c>
      <c r="B27" s="30"/>
      <c r="C27" s="31"/>
      <c r="D27" s="32">
        <f t="shared" ref="D27:M27" si="7">SUM(D28:D32)</f>
        <v>205</v>
      </c>
      <c r="E27" s="32">
        <f t="shared" si="7"/>
        <v>3900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309917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314022</v>
      </c>
      <c r="O27" s="45">
        <f t="shared" si="2"/>
        <v>357.65603644646927</v>
      </c>
      <c r="P27" s="10"/>
    </row>
    <row r="28" spans="1:16">
      <c r="A28" s="12"/>
      <c r="B28" s="25">
        <v>341.9</v>
      </c>
      <c r="C28" s="20" t="s">
        <v>34</v>
      </c>
      <c r="D28" s="46">
        <v>205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205</v>
      </c>
      <c r="O28" s="47">
        <f t="shared" si="2"/>
        <v>0.23348519362186787</v>
      </c>
      <c r="P28" s="9"/>
    </row>
    <row r="29" spans="1:16">
      <c r="A29" s="12"/>
      <c r="B29" s="25">
        <v>342.2</v>
      </c>
      <c r="C29" s="20" t="s">
        <v>35</v>
      </c>
      <c r="D29" s="46">
        <v>0</v>
      </c>
      <c r="E29" s="46">
        <v>3900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3900</v>
      </c>
      <c r="O29" s="47">
        <f t="shared" si="2"/>
        <v>4.4419134396355355</v>
      </c>
      <c r="P29" s="9"/>
    </row>
    <row r="30" spans="1:16">
      <c r="A30" s="12"/>
      <c r="B30" s="25">
        <v>343.3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102783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102783</v>
      </c>
      <c r="O30" s="47">
        <f t="shared" si="2"/>
        <v>117.06492027334852</v>
      </c>
      <c r="P30" s="9"/>
    </row>
    <row r="31" spans="1:16">
      <c r="A31" s="12"/>
      <c r="B31" s="25">
        <v>343.4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59667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59667</v>
      </c>
      <c r="O31" s="47">
        <f t="shared" si="2"/>
        <v>67.957858769931661</v>
      </c>
      <c r="P31" s="9"/>
    </row>
    <row r="32" spans="1:16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147467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147467</v>
      </c>
      <c r="O32" s="47">
        <f t="shared" si="2"/>
        <v>167.95785876993168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2934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6"/>
        <v>2934</v>
      </c>
      <c r="O33" s="45">
        <f t="shared" si="2"/>
        <v>3.3416856492027334</v>
      </c>
      <c r="P33" s="10"/>
    </row>
    <row r="34" spans="1:119">
      <c r="A34" s="13"/>
      <c r="B34" s="39">
        <v>359</v>
      </c>
      <c r="C34" s="21" t="s">
        <v>41</v>
      </c>
      <c r="D34" s="46">
        <v>2934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2934</v>
      </c>
      <c r="O34" s="47">
        <f t="shared" si="2"/>
        <v>3.3416856492027334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SUM(D36:D38)</f>
        <v>16287</v>
      </c>
      <c r="E35" s="32">
        <f t="shared" si="9"/>
        <v>1015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5142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6"/>
        <v>22444</v>
      </c>
      <c r="O35" s="45">
        <f t="shared" si="2"/>
        <v>25.562642369020502</v>
      </c>
      <c r="P35" s="10"/>
    </row>
    <row r="36" spans="1:119">
      <c r="A36" s="12"/>
      <c r="B36" s="25">
        <v>361.1</v>
      </c>
      <c r="C36" s="20" t="s">
        <v>42</v>
      </c>
      <c r="D36" s="46">
        <v>71</v>
      </c>
      <c r="E36" s="46">
        <v>3</v>
      </c>
      <c r="F36" s="46">
        <v>0</v>
      </c>
      <c r="G36" s="46">
        <v>0</v>
      </c>
      <c r="H36" s="46">
        <v>0</v>
      </c>
      <c r="I36" s="46">
        <v>3064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3138</v>
      </c>
      <c r="O36" s="47">
        <f t="shared" si="2"/>
        <v>3.5740318906605921</v>
      </c>
      <c r="P36" s="9"/>
    </row>
    <row r="37" spans="1:119">
      <c r="A37" s="12"/>
      <c r="B37" s="25">
        <v>366</v>
      </c>
      <c r="C37" s="20" t="s">
        <v>43</v>
      </c>
      <c r="D37" s="46">
        <v>0</v>
      </c>
      <c r="E37" s="46">
        <v>177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177</v>
      </c>
      <c r="O37" s="47">
        <f t="shared" si="2"/>
        <v>0.20159453302961275</v>
      </c>
      <c r="P37" s="9"/>
    </row>
    <row r="38" spans="1:119">
      <c r="A38" s="12"/>
      <c r="B38" s="25">
        <v>369.9</v>
      </c>
      <c r="C38" s="20" t="s">
        <v>44</v>
      </c>
      <c r="D38" s="46">
        <v>16216</v>
      </c>
      <c r="E38" s="46">
        <v>835</v>
      </c>
      <c r="F38" s="46">
        <v>0</v>
      </c>
      <c r="G38" s="46">
        <v>0</v>
      </c>
      <c r="H38" s="46">
        <v>0</v>
      </c>
      <c r="I38" s="46">
        <v>2078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19129</v>
      </c>
      <c r="O38" s="47">
        <f t="shared" si="2"/>
        <v>21.787015945330296</v>
      </c>
      <c r="P38" s="9"/>
    </row>
    <row r="39" spans="1:119" ht="15.75">
      <c r="A39" s="29" t="s">
        <v>32</v>
      </c>
      <c r="B39" s="30"/>
      <c r="C39" s="31"/>
      <c r="D39" s="32">
        <f t="shared" ref="D39:M39" si="10">SUM(D40:D40)</f>
        <v>6700</v>
      </c>
      <c r="E39" s="32">
        <f t="shared" si="10"/>
        <v>11491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18191</v>
      </c>
      <c r="O39" s="45">
        <f t="shared" si="2"/>
        <v>20.718678815489749</v>
      </c>
      <c r="P39" s="9"/>
    </row>
    <row r="40" spans="1:119" ht="15.75" thickBot="1">
      <c r="A40" s="12"/>
      <c r="B40" s="25">
        <v>381</v>
      </c>
      <c r="C40" s="20" t="s">
        <v>45</v>
      </c>
      <c r="D40" s="46">
        <v>6700</v>
      </c>
      <c r="E40" s="46">
        <v>11491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18191</v>
      </c>
      <c r="O40" s="47">
        <f t="shared" si="2"/>
        <v>20.718678815489749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1">SUM(D5,D12,D17,D27,D33,D35,D39)</f>
        <v>441512</v>
      </c>
      <c r="E41" s="15">
        <f t="shared" si="11"/>
        <v>70251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382531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6"/>
        <v>894294</v>
      </c>
      <c r="O41" s="38">
        <f t="shared" si="2"/>
        <v>1018.5580865603645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59</v>
      </c>
      <c r="M43" s="48"/>
      <c r="N43" s="48"/>
      <c r="O43" s="43">
        <v>878</v>
      </c>
    </row>
    <row r="44" spans="1:119">
      <c r="A44" s="49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</row>
    <row r="45" spans="1:119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70385</v>
      </c>
      <c r="E5" s="27">
        <f t="shared" si="0"/>
        <v>34252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56630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161267</v>
      </c>
      <c r="O5" s="33">
        <f t="shared" ref="O5:O39" si="2">(N5/O$41)</f>
        <v>200.33167701863354</v>
      </c>
      <c r="P5" s="6"/>
    </row>
    <row r="6" spans="1:133">
      <c r="A6" s="12"/>
      <c r="B6" s="25">
        <v>311</v>
      </c>
      <c r="C6" s="20" t="s">
        <v>2</v>
      </c>
      <c r="D6" s="46">
        <v>14351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14351</v>
      </c>
      <c r="O6" s="47">
        <f t="shared" si="2"/>
        <v>17.827329192546586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34252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34252</v>
      </c>
      <c r="O7" s="47">
        <f t="shared" si="2"/>
        <v>42.54906832298137</v>
      </c>
      <c r="P7" s="9"/>
    </row>
    <row r="8" spans="1:133">
      <c r="A8" s="12"/>
      <c r="B8" s="25">
        <v>312.60000000000002</v>
      </c>
      <c r="C8" s="20" t="s">
        <v>11</v>
      </c>
      <c r="D8" s="46">
        <v>34824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34824</v>
      </c>
      <c r="O8" s="47">
        <f t="shared" si="2"/>
        <v>43.259627329192547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48754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48754</v>
      </c>
      <c r="O9" s="47">
        <f t="shared" si="2"/>
        <v>60.5639751552795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7876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7876</v>
      </c>
      <c r="O10" s="47">
        <f t="shared" si="2"/>
        <v>9.7838509316770192</v>
      </c>
      <c r="P10" s="9"/>
    </row>
    <row r="11" spans="1:133">
      <c r="A11" s="12"/>
      <c r="B11" s="25">
        <v>315</v>
      </c>
      <c r="C11" s="20" t="s">
        <v>14</v>
      </c>
      <c r="D11" s="46">
        <v>21210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21210</v>
      </c>
      <c r="O11" s="47">
        <f t="shared" si="2"/>
        <v>26.347826086956523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47207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47207</v>
      </c>
      <c r="O12" s="45">
        <f t="shared" si="2"/>
        <v>58.642236024844721</v>
      </c>
      <c r="P12" s="10"/>
    </row>
    <row r="13" spans="1:133">
      <c r="A13" s="12"/>
      <c r="B13" s="25">
        <v>322</v>
      </c>
      <c r="C13" s="20" t="s">
        <v>0</v>
      </c>
      <c r="D13" s="46">
        <v>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</v>
      </c>
      <c r="O13" s="47">
        <f t="shared" si="2"/>
        <v>0.37267080745341613</v>
      </c>
      <c r="P13" s="9"/>
    </row>
    <row r="14" spans="1:133">
      <c r="A14" s="12"/>
      <c r="B14" s="25">
        <v>323.10000000000002</v>
      </c>
      <c r="C14" s="20" t="s">
        <v>16</v>
      </c>
      <c r="D14" s="46">
        <v>45734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45734</v>
      </c>
      <c r="O14" s="47">
        <f t="shared" si="2"/>
        <v>56.812422360248448</v>
      </c>
      <c r="P14" s="9"/>
    </row>
    <row r="15" spans="1:133">
      <c r="A15" s="12"/>
      <c r="B15" s="25">
        <v>329</v>
      </c>
      <c r="C15" s="20" t="s">
        <v>17</v>
      </c>
      <c r="D15" s="46">
        <v>1173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1173</v>
      </c>
      <c r="O15" s="47">
        <f t="shared" si="2"/>
        <v>1.4571428571428571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SUM(D17:D24)</f>
        <v>85553</v>
      </c>
      <c r="E16" s="32">
        <f t="shared" si="4"/>
        <v>19475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105028</v>
      </c>
      <c r="O16" s="45">
        <f t="shared" si="2"/>
        <v>130.46956521739131</v>
      </c>
      <c r="P16" s="10"/>
    </row>
    <row r="17" spans="1:16">
      <c r="A17" s="12"/>
      <c r="B17" s="25">
        <v>331.9</v>
      </c>
      <c r="C17" s="20" t="s">
        <v>19</v>
      </c>
      <c r="D17" s="46">
        <v>12845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12845</v>
      </c>
      <c r="O17" s="47">
        <f t="shared" si="2"/>
        <v>15.956521739130435</v>
      </c>
      <c r="P17" s="9"/>
    </row>
    <row r="18" spans="1:16">
      <c r="A18" s="12"/>
      <c r="B18" s="25">
        <v>335.12</v>
      </c>
      <c r="C18" s="20" t="s">
        <v>20</v>
      </c>
      <c r="D18" s="46">
        <v>33068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33068</v>
      </c>
      <c r="O18" s="47">
        <f t="shared" si="2"/>
        <v>41.07826086956522</v>
      </c>
      <c r="P18" s="9"/>
    </row>
    <row r="19" spans="1:16">
      <c r="A19" s="12"/>
      <c r="B19" s="25">
        <v>335.14</v>
      </c>
      <c r="C19" s="20" t="s">
        <v>21</v>
      </c>
      <c r="D19" s="46">
        <v>953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953</v>
      </c>
      <c r="O19" s="47">
        <f t="shared" si="2"/>
        <v>1.1838509316770187</v>
      </c>
      <c r="P19" s="9"/>
    </row>
    <row r="20" spans="1:16">
      <c r="A20" s="12"/>
      <c r="B20" s="25">
        <v>335.15</v>
      </c>
      <c r="C20" s="20" t="s">
        <v>22</v>
      </c>
      <c r="D20" s="46">
        <v>127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127</v>
      </c>
      <c r="O20" s="47">
        <f t="shared" si="2"/>
        <v>0.15776397515527951</v>
      </c>
      <c r="P20" s="9"/>
    </row>
    <row r="21" spans="1:16">
      <c r="A21" s="12"/>
      <c r="B21" s="25">
        <v>335.18</v>
      </c>
      <c r="C21" s="20" t="s">
        <v>23</v>
      </c>
      <c r="D21" s="46">
        <v>20946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20946</v>
      </c>
      <c r="O21" s="47">
        <f t="shared" si="2"/>
        <v>26.019875776397516</v>
      </c>
      <c r="P21" s="9"/>
    </row>
    <row r="22" spans="1:16">
      <c r="A22" s="12"/>
      <c r="B22" s="25">
        <v>335.19</v>
      </c>
      <c r="C22" s="20" t="s">
        <v>33</v>
      </c>
      <c r="D22" s="46">
        <v>7114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7114</v>
      </c>
      <c r="O22" s="47">
        <f t="shared" si="2"/>
        <v>8.8372670807453417</v>
      </c>
      <c r="P22" s="9"/>
    </row>
    <row r="23" spans="1:16">
      <c r="A23" s="12"/>
      <c r="B23" s="25">
        <v>335.49</v>
      </c>
      <c r="C23" s="20" t="s">
        <v>24</v>
      </c>
      <c r="D23" s="46">
        <v>10500</v>
      </c>
      <c r="E23" s="46">
        <v>2475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12975</v>
      </c>
      <c r="O23" s="47">
        <f t="shared" si="2"/>
        <v>16.118012422360248</v>
      </c>
      <c r="P23" s="9"/>
    </row>
    <row r="24" spans="1:16">
      <c r="A24" s="12"/>
      <c r="B24" s="25">
        <v>338</v>
      </c>
      <c r="C24" s="20" t="s">
        <v>25</v>
      </c>
      <c r="D24" s="46">
        <v>0</v>
      </c>
      <c r="E24" s="46">
        <v>17000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6">SUM(D24:M24)</f>
        <v>17000</v>
      </c>
      <c r="O24" s="47">
        <f t="shared" si="2"/>
        <v>21.118012422360248</v>
      </c>
      <c r="P24" s="9"/>
    </row>
    <row r="25" spans="1:16" ht="15.75">
      <c r="A25" s="29" t="s">
        <v>30</v>
      </c>
      <c r="B25" s="30"/>
      <c r="C25" s="31"/>
      <c r="D25" s="32">
        <f t="shared" ref="D25:M25" si="7">SUM(D26:D30)</f>
        <v>459</v>
      </c>
      <c r="E25" s="32">
        <f t="shared" si="7"/>
        <v>6000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284144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290603</v>
      </c>
      <c r="O25" s="45">
        <f t="shared" si="2"/>
        <v>360.99751552795033</v>
      </c>
      <c r="P25" s="10"/>
    </row>
    <row r="26" spans="1:16">
      <c r="A26" s="12"/>
      <c r="B26" s="25">
        <v>341.9</v>
      </c>
      <c r="C26" s="20" t="s">
        <v>34</v>
      </c>
      <c r="D26" s="46">
        <v>459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459</v>
      </c>
      <c r="O26" s="47">
        <f t="shared" si="2"/>
        <v>0.57018633540372676</v>
      </c>
      <c r="P26" s="9"/>
    </row>
    <row r="27" spans="1:16">
      <c r="A27" s="12"/>
      <c r="B27" s="25">
        <v>342.2</v>
      </c>
      <c r="C27" s="20" t="s">
        <v>35</v>
      </c>
      <c r="D27" s="46">
        <v>0</v>
      </c>
      <c r="E27" s="46">
        <v>6000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6000</v>
      </c>
      <c r="O27" s="47">
        <f t="shared" si="2"/>
        <v>7.4534161490683228</v>
      </c>
      <c r="P27" s="9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86791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86791</v>
      </c>
      <c r="O28" s="47">
        <f t="shared" si="2"/>
        <v>107.81490683229813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60236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60236</v>
      </c>
      <c r="O29" s="47">
        <f t="shared" si="2"/>
        <v>74.827329192546586</v>
      </c>
      <c r="P29" s="9"/>
    </row>
    <row r="30" spans="1:16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137117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137117</v>
      </c>
      <c r="O30" s="47">
        <f t="shared" si="2"/>
        <v>170.33167701863354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SUM(D32:D32)</f>
        <v>1417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1417</v>
      </c>
      <c r="O31" s="45">
        <f t="shared" si="2"/>
        <v>1.7602484472049689</v>
      </c>
      <c r="P31" s="10"/>
    </row>
    <row r="32" spans="1:16">
      <c r="A32" s="13"/>
      <c r="B32" s="39">
        <v>359</v>
      </c>
      <c r="C32" s="21" t="s">
        <v>41</v>
      </c>
      <c r="D32" s="46">
        <v>1417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1417</v>
      </c>
      <c r="O32" s="47">
        <f t="shared" si="2"/>
        <v>1.7602484472049689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SUM(D34:D36)</f>
        <v>12430</v>
      </c>
      <c r="E33" s="32">
        <f t="shared" si="9"/>
        <v>1824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6729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20983</v>
      </c>
      <c r="O33" s="45">
        <f t="shared" si="2"/>
        <v>26.065838509316769</v>
      </c>
      <c r="P33" s="10"/>
    </row>
    <row r="34" spans="1:119">
      <c r="A34" s="12"/>
      <c r="B34" s="25">
        <v>361.1</v>
      </c>
      <c r="C34" s="20" t="s">
        <v>42</v>
      </c>
      <c r="D34" s="46">
        <v>159</v>
      </c>
      <c r="E34" s="46">
        <v>1577</v>
      </c>
      <c r="F34" s="46">
        <v>0</v>
      </c>
      <c r="G34" s="46">
        <v>0</v>
      </c>
      <c r="H34" s="46">
        <v>0</v>
      </c>
      <c r="I34" s="46">
        <v>4467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6203</v>
      </c>
      <c r="O34" s="47">
        <f t="shared" si="2"/>
        <v>7.705590062111801</v>
      </c>
      <c r="P34" s="9"/>
    </row>
    <row r="35" spans="1:119">
      <c r="A35" s="12"/>
      <c r="B35" s="25">
        <v>366</v>
      </c>
      <c r="C35" s="20" t="s">
        <v>43</v>
      </c>
      <c r="D35" s="46">
        <v>0</v>
      </c>
      <c r="E35" s="46">
        <v>247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247</v>
      </c>
      <c r="O35" s="47">
        <f t="shared" si="2"/>
        <v>0.30683229813664598</v>
      </c>
      <c r="P35" s="9"/>
    </row>
    <row r="36" spans="1:119">
      <c r="A36" s="12"/>
      <c r="B36" s="25">
        <v>369.9</v>
      </c>
      <c r="C36" s="20" t="s">
        <v>44</v>
      </c>
      <c r="D36" s="46">
        <v>12271</v>
      </c>
      <c r="E36" s="46">
        <v>0</v>
      </c>
      <c r="F36" s="46">
        <v>0</v>
      </c>
      <c r="G36" s="46">
        <v>0</v>
      </c>
      <c r="H36" s="46">
        <v>0</v>
      </c>
      <c r="I36" s="46">
        <v>2262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14533</v>
      </c>
      <c r="O36" s="47">
        <f t="shared" si="2"/>
        <v>18.053416149068322</v>
      </c>
      <c r="P36" s="9"/>
    </row>
    <row r="37" spans="1:119" ht="15.75">
      <c r="A37" s="29" t="s">
        <v>32</v>
      </c>
      <c r="B37" s="30"/>
      <c r="C37" s="31"/>
      <c r="D37" s="32">
        <f t="shared" ref="D37:M37" si="10">SUM(D38:D38)</f>
        <v>12000</v>
      </c>
      <c r="E37" s="32">
        <f t="shared" si="10"/>
        <v>11772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6"/>
        <v>23772</v>
      </c>
      <c r="O37" s="45">
        <f t="shared" si="2"/>
        <v>29.530434782608694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12000</v>
      </c>
      <c r="E38" s="46">
        <v>11772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23772</v>
      </c>
      <c r="O38" s="47">
        <f t="shared" si="2"/>
        <v>29.530434782608694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11">SUM(D5,D12,D16,D25,D31,D33,D37)</f>
        <v>229451</v>
      </c>
      <c r="E39" s="15">
        <f t="shared" si="11"/>
        <v>73323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347503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6"/>
        <v>650277</v>
      </c>
      <c r="O39" s="38">
        <f t="shared" si="2"/>
        <v>807.79751552795028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52</v>
      </c>
      <c r="M41" s="48"/>
      <c r="N41" s="48"/>
      <c r="O41" s="43">
        <v>805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73482</v>
      </c>
      <c r="E5" s="27">
        <f t="shared" si="0"/>
        <v>36964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54143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164589</v>
      </c>
      <c r="O5" s="33">
        <f t="shared" ref="O5:O39" si="1">(N5/O$41)</f>
        <v>202.44649446494466</v>
      </c>
      <c r="P5" s="6"/>
    </row>
    <row r="6" spans="1:133">
      <c r="A6" s="12"/>
      <c r="B6" s="25">
        <v>311</v>
      </c>
      <c r="C6" s="20" t="s">
        <v>2</v>
      </c>
      <c r="D6" s="46">
        <v>14570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14570</v>
      </c>
      <c r="O6" s="47">
        <f t="shared" si="1"/>
        <v>17.921279212792129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36964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36964</v>
      </c>
      <c r="O7" s="47">
        <f t="shared" si="1"/>
        <v>45.466174661746621</v>
      </c>
      <c r="P7" s="9"/>
    </row>
    <row r="8" spans="1:133">
      <c r="A8" s="12"/>
      <c r="B8" s="25">
        <v>312.60000000000002</v>
      </c>
      <c r="C8" s="20" t="s">
        <v>11</v>
      </c>
      <c r="D8" s="46">
        <v>39357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39357</v>
      </c>
      <c r="O8" s="47">
        <f t="shared" si="1"/>
        <v>48.40959409594096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46243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46243</v>
      </c>
      <c r="O9" s="47">
        <f t="shared" si="1"/>
        <v>56.879458794587947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7900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7900</v>
      </c>
      <c r="O10" s="47">
        <f t="shared" si="1"/>
        <v>9.7170971709717104</v>
      </c>
      <c r="P10" s="9"/>
    </row>
    <row r="11" spans="1:133">
      <c r="A11" s="12"/>
      <c r="B11" s="25">
        <v>315</v>
      </c>
      <c r="C11" s="20" t="s">
        <v>14</v>
      </c>
      <c r="D11" s="46">
        <v>18231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18231</v>
      </c>
      <c r="O11" s="47">
        <f t="shared" si="1"/>
        <v>22.424354243542435</v>
      </c>
      <c r="P11" s="9"/>
    </row>
    <row r="12" spans="1:133">
      <c r="A12" s="12"/>
      <c r="B12" s="25">
        <v>316</v>
      </c>
      <c r="C12" s="20" t="s">
        <v>69</v>
      </c>
      <c r="D12" s="46">
        <v>1324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1324</v>
      </c>
      <c r="O12" s="47">
        <f t="shared" si="1"/>
        <v>1.6285362853628536</v>
      </c>
      <c r="P12" s="9"/>
    </row>
    <row r="13" spans="1:133" ht="15.75">
      <c r="A13" s="29" t="s">
        <v>70</v>
      </c>
      <c r="B13" s="30"/>
      <c r="C13" s="31"/>
      <c r="D13" s="32">
        <f t="shared" ref="D13:M13" si="3">SUM(D14:D15)</f>
        <v>41722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41722</v>
      </c>
      <c r="O13" s="45">
        <f t="shared" si="1"/>
        <v>51.318573185731857</v>
      </c>
      <c r="P13" s="10"/>
    </row>
    <row r="14" spans="1:133">
      <c r="A14" s="12"/>
      <c r="B14" s="25">
        <v>322</v>
      </c>
      <c r="C14" s="20" t="s">
        <v>0</v>
      </c>
      <c r="D14" s="46">
        <v>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625</v>
      </c>
      <c r="O14" s="47">
        <f t="shared" si="1"/>
        <v>0.76875768757687579</v>
      </c>
      <c r="P14" s="9"/>
    </row>
    <row r="15" spans="1:133">
      <c r="A15" s="12"/>
      <c r="B15" s="25">
        <v>323.10000000000002</v>
      </c>
      <c r="C15" s="20" t="s">
        <v>16</v>
      </c>
      <c r="D15" s="46">
        <v>41097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41097</v>
      </c>
      <c r="O15" s="47">
        <f t="shared" si="1"/>
        <v>50.549815498154985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SUM(D17:D24)</f>
        <v>79330</v>
      </c>
      <c r="E16" s="32">
        <f t="shared" si="4"/>
        <v>14403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501228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594961</v>
      </c>
      <c r="O16" s="45">
        <f t="shared" si="1"/>
        <v>731.80934809348093</v>
      </c>
      <c r="P16" s="10"/>
    </row>
    <row r="17" spans="1:16">
      <c r="A17" s="12"/>
      <c r="B17" s="25">
        <v>334.35</v>
      </c>
      <c r="C17" s="20" t="s">
        <v>71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501228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501228</v>
      </c>
      <c r="O17" s="47">
        <f t="shared" si="1"/>
        <v>616.5166051660517</v>
      </c>
      <c r="P17" s="9"/>
    </row>
    <row r="18" spans="1:16">
      <c r="A18" s="12"/>
      <c r="B18" s="25">
        <v>335.12</v>
      </c>
      <c r="C18" s="20" t="s">
        <v>20</v>
      </c>
      <c r="D18" s="46">
        <v>37239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37239</v>
      </c>
      <c r="O18" s="47">
        <f t="shared" si="1"/>
        <v>45.804428044280442</v>
      </c>
      <c r="P18" s="9"/>
    </row>
    <row r="19" spans="1:16">
      <c r="A19" s="12"/>
      <c r="B19" s="25">
        <v>335.14</v>
      </c>
      <c r="C19" s="20" t="s">
        <v>21</v>
      </c>
      <c r="D19" s="46">
        <v>719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719</v>
      </c>
      <c r="O19" s="47">
        <f t="shared" si="1"/>
        <v>0.8843788437884379</v>
      </c>
      <c r="P19" s="9"/>
    </row>
    <row r="20" spans="1:16">
      <c r="A20" s="12"/>
      <c r="B20" s="25">
        <v>335.15</v>
      </c>
      <c r="C20" s="20" t="s">
        <v>22</v>
      </c>
      <c r="D20" s="46">
        <v>127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127</v>
      </c>
      <c r="O20" s="47">
        <f t="shared" si="1"/>
        <v>0.15621156211562115</v>
      </c>
      <c r="P20" s="9"/>
    </row>
    <row r="21" spans="1:16">
      <c r="A21" s="12"/>
      <c r="B21" s="25">
        <v>335.18</v>
      </c>
      <c r="C21" s="20" t="s">
        <v>23</v>
      </c>
      <c r="D21" s="46">
        <v>23606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23606</v>
      </c>
      <c r="O21" s="47">
        <f t="shared" si="1"/>
        <v>29.035670356703566</v>
      </c>
      <c r="P21" s="9"/>
    </row>
    <row r="22" spans="1:16">
      <c r="A22" s="12"/>
      <c r="B22" s="25">
        <v>335.19</v>
      </c>
      <c r="C22" s="20" t="s">
        <v>33</v>
      </c>
      <c r="D22" s="46">
        <v>7139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7139</v>
      </c>
      <c r="O22" s="47">
        <f t="shared" si="1"/>
        <v>8.7810578105781065</v>
      </c>
      <c r="P22" s="9"/>
    </row>
    <row r="23" spans="1:16">
      <c r="A23" s="12"/>
      <c r="B23" s="25">
        <v>335.49</v>
      </c>
      <c r="C23" s="20" t="s">
        <v>24</v>
      </c>
      <c r="D23" s="46">
        <v>10500</v>
      </c>
      <c r="E23" s="46">
        <v>2403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12903</v>
      </c>
      <c r="O23" s="47">
        <f t="shared" si="1"/>
        <v>15.870848708487085</v>
      </c>
      <c r="P23" s="9"/>
    </row>
    <row r="24" spans="1:16">
      <c r="A24" s="12"/>
      <c r="B24" s="25">
        <v>338</v>
      </c>
      <c r="C24" s="20" t="s">
        <v>25</v>
      </c>
      <c r="D24" s="46">
        <v>0</v>
      </c>
      <c r="E24" s="46">
        <v>12000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12000</v>
      </c>
      <c r="O24" s="47">
        <f t="shared" si="1"/>
        <v>14.760147601476016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SUM(D26:D30)</f>
        <v>372</v>
      </c>
      <c r="E25" s="32">
        <f t="shared" si="6"/>
        <v>15900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292097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308369</v>
      </c>
      <c r="O25" s="45">
        <f t="shared" si="1"/>
        <v>379.29766297662979</v>
      </c>
      <c r="P25" s="10"/>
    </row>
    <row r="26" spans="1:16">
      <c r="A26" s="12"/>
      <c r="B26" s="25">
        <v>341.9</v>
      </c>
      <c r="C26" s="20" t="s">
        <v>34</v>
      </c>
      <c r="D26" s="46">
        <v>372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372</v>
      </c>
      <c r="O26" s="47">
        <f t="shared" si="1"/>
        <v>0.45756457564575648</v>
      </c>
      <c r="P26" s="9"/>
    </row>
    <row r="27" spans="1:16">
      <c r="A27" s="12"/>
      <c r="B27" s="25">
        <v>342.2</v>
      </c>
      <c r="C27" s="20" t="s">
        <v>35</v>
      </c>
      <c r="D27" s="46">
        <v>0</v>
      </c>
      <c r="E27" s="46">
        <v>15900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15900</v>
      </c>
      <c r="O27" s="47">
        <f t="shared" si="1"/>
        <v>19.55719557195572</v>
      </c>
      <c r="P27" s="9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90039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90039</v>
      </c>
      <c r="O28" s="47">
        <f t="shared" si="1"/>
        <v>110.74907749077491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61648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61648</v>
      </c>
      <c r="O29" s="47">
        <f t="shared" si="1"/>
        <v>75.827798277982779</v>
      </c>
      <c r="P29" s="9"/>
    </row>
    <row r="30" spans="1:16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140410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140410</v>
      </c>
      <c r="O30" s="47">
        <f t="shared" si="1"/>
        <v>172.7060270602706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SUM(D32:D32)</f>
        <v>986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986</v>
      </c>
      <c r="O31" s="45">
        <f t="shared" si="1"/>
        <v>1.2127921279212792</v>
      </c>
      <c r="P31" s="10"/>
    </row>
    <row r="32" spans="1:16">
      <c r="A32" s="13"/>
      <c r="B32" s="39">
        <v>359</v>
      </c>
      <c r="C32" s="21" t="s">
        <v>41</v>
      </c>
      <c r="D32" s="46">
        <v>986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9">SUM(D32:M32)</f>
        <v>986</v>
      </c>
      <c r="O32" s="47">
        <f t="shared" si="1"/>
        <v>1.2127921279212792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SUM(D34:D36)</f>
        <v>3125</v>
      </c>
      <c r="E33" s="32">
        <f t="shared" si="10"/>
        <v>1796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26089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31010</v>
      </c>
      <c r="O33" s="45">
        <f t="shared" si="1"/>
        <v>38.142681426814271</v>
      </c>
      <c r="P33" s="10"/>
    </row>
    <row r="34" spans="1:119">
      <c r="A34" s="12"/>
      <c r="B34" s="25">
        <v>361.1</v>
      </c>
      <c r="C34" s="20" t="s">
        <v>42</v>
      </c>
      <c r="D34" s="46">
        <v>465</v>
      </c>
      <c r="E34" s="46">
        <v>1771</v>
      </c>
      <c r="F34" s="46">
        <v>0</v>
      </c>
      <c r="G34" s="46">
        <v>0</v>
      </c>
      <c r="H34" s="46">
        <v>0</v>
      </c>
      <c r="I34" s="46">
        <v>23877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26113</v>
      </c>
      <c r="O34" s="47">
        <f t="shared" si="1"/>
        <v>32.119311193111933</v>
      </c>
      <c r="P34" s="9"/>
    </row>
    <row r="35" spans="1:119">
      <c r="A35" s="12"/>
      <c r="B35" s="25">
        <v>366</v>
      </c>
      <c r="C35" s="20" t="s">
        <v>43</v>
      </c>
      <c r="D35" s="46">
        <v>0</v>
      </c>
      <c r="E35" s="46">
        <v>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25</v>
      </c>
      <c r="O35" s="47">
        <f t="shared" si="1"/>
        <v>3.0750307503075031E-2</v>
      </c>
      <c r="P35" s="9"/>
    </row>
    <row r="36" spans="1:119">
      <c r="A36" s="12"/>
      <c r="B36" s="25">
        <v>369.9</v>
      </c>
      <c r="C36" s="20" t="s">
        <v>44</v>
      </c>
      <c r="D36" s="46">
        <v>2660</v>
      </c>
      <c r="E36" s="46">
        <v>0</v>
      </c>
      <c r="F36" s="46">
        <v>0</v>
      </c>
      <c r="G36" s="46">
        <v>0</v>
      </c>
      <c r="H36" s="46">
        <v>0</v>
      </c>
      <c r="I36" s="46">
        <v>2212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4872</v>
      </c>
      <c r="O36" s="47">
        <f t="shared" si="1"/>
        <v>5.9926199261992616</v>
      </c>
      <c r="P36" s="9"/>
    </row>
    <row r="37" spans="1:119" ht="15.75">
      <c r="A37" s="29" t="s">
        <v>32</v>
      </c>
      <c r="B37" s="30"/>
      <c r="C37" s="31"/>
      <c r="D37" s="32">
        <f t="shared" ref="D37:M37" si="11">SUM(D38:D38)</f>
        <v>12000</v>
      </c>
      <c r="E37" s="32">
        <f t="shared" si="11"/>
        <v>12913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24913</v>
      </c>
      <c r="O37" s="45">
        <f t="shared" si="1"/>
        <v>30.64329643296433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12000</v>
      </c>
      <c r="E38" s="46">
        <v>12913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24913</v>
      </c>
      <c r="O38" s="47">
        <f t="shared" si="1"/>
        <v>30.64329643296433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12">SUM(D5,D13,D16,D25,D31,D33,D37)</f>
        <v>211017</v>
      </c>
      <c r="E39" s="15">
        <f t="shared" si="12"/>
        <v>81976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873557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1166550</v>
      </c>
      <c r="O39" s="38">
        <f t="shared" si="1"/>
        <v>1434.8708487084871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72</v>
      </c>
      <c r="M41" s="48"/>
      <c r="N41" s="48"/>
      <c r="O41" s="43">
        <v>813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121</v>
      </c>
      <c r="N4" s="35" t="s">
        <v>9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 t="shared" ref="D5:N5" si="0">SUM(D6:D11)</f>
        <v>457415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8" si="1">SUM(D5:N5)</f>
        <v>457415</v>
      </c>
      <c r="P5" s="33">
        <f t="shared" ref="P5:P28" si="2">(O5/P$30)</f>
        <v>610.70093457943926</v>
      </c>
      <c r="Q5" s="6"/>
    </row>
    <row r="6" spans="1:134">
      <c r="A6" s="12"/>
      <c r="B6" s="25">
        <v>311</v>
      </c>
      <c r="C6" s="20" t="s">
        <v>2</v>
      </c>
      <c r="D6" s="46">
        <v>56528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56528</v>
      </c>
      <c r="P6" s="47">
        <f t="shared" si="2"/>
        <v>75.471295060080109</v>
      </c>
      <c r="Q6" s="9"/>
    </row>
    <row r="7" spans="1:134">
      <c r="A7" s="12"/>
      <c r="B7" s="25">
        <v>312.41000000000003</v>
      </c>
      <c r="C7" s="20" t="s">
        <v>124</v>
      </c>
      <c r="D7" s="46">
        <v>226431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226431</v>
      </c>
      <c r="P7" s="47">
        <f t="shared" si="2"/>
        <v>302.31108144192257</v>
      </c>
      <c r="Q7" s="9"/>
    </row>
    <row r="8" spans="1:134">
      <c r="A8" s="12"/>
      <c r="B8" s="25">
        <v>314.10000000000002</v>
      </c>
      <c r="C8" s="20" t="s">
        <v>12</v>
      </c>
      <c r="D8" s="46">
        <v>53969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53969</v>
      </c>
      <c r="P8" s="47">
        <f t="shared" si="2"/>
        <v>72.054739652870495</v>
      </c>
      <c r="Q8" s="9"/>
    </row>
    <row r="9" spans="1:134">
      <c r="A9" s="12"/>
      <c r="B9" s="25">
        <v>314.3</v>
      </c>
      <c r="C9" s="20" t="s">
        <v>13</v>
      </c>
      <c r="D9" s="46">
        <v>9184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9184</v>
      </c>
      <c r="P9" s="47">
        <f t="shared" si="2"/>
        <v>12.261682242990654</v>
      </c>
      <c r="Q9" s="9"/>
    </row>
    <row r="10" spans="1:134">
      <c r="A10" s="12"/>
      <c r="B10" s="25">
        <v>315.10000000000002</v>
      </c>
      <c r="C10" s="20" t="s">
        <v>125</v>
      </c>
      <c r="D10" s="46">
        <v>27680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27680</v>
      </c>
      <c r="P10" s="47">
        <f t="shared" si="2"/>
        <v>36.955941255006678</v>
      </c>
      <c r="Q10" s="9"/>
    </row>
    <row r="11" spans="1:134">
      <c r="A11" s="12"/>
      <c r="B11" s="25">
        <v>319.89999999999998</v>
      </c>
      <c r="C11" s="20" t="s">
        <v>118</v>
      </c>
      <c r="D11" s="46">
        <v>83623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83623</v>
      </c>
      <c r="P11" s="47">
        <f t="shared" si="2"/>
        <v>111.64619492656875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SUM(D13:D13)</f>
        <v>41211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41211</v>
      </c>
      <c r="P12" s="45">
        <f t="shared" si="2"/>
        <v>55.021361815754339</v>
      </c>
      <c r="Q12" s="10"/>
    </row>
    <row r="13" spans="1:134">
      <c r="A13" s="12"/>
      <c r="B13" s="25">
        <v>323.10000000000002</v>
      </c>
      <c r="C13" s="20" t="s">
        <v>16</v>
      </c>
      <c r="D13" s="46">
        <v>41211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41211</v>
      </c>
      <c r="P13" s="47">
        <f t="shared" si="2"/>
        <v>55.021361815754339</v>
      </c>
      <c r="Q13" s="9"/>
    </row>
    <row r="14" spans="1:134" ht="15.75">
      <c r="A14" s="29" t="s">
        <v>126</v>
      </c>
      <c r="B14" s="30"/>
      <c r="C14" s="31"/>
      <c r="D14" s="32">
        <f t="shared" ref="D14:N14" si="4">SUM(D15:D20)</f>
        <v>115091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313098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4">
        <f t="shared" si="1"/>
        <v>428189</v>
      </c>
      <c r="P14" s="45">
        <f t="shared" si="2"/>
        <v>571.6809078771696</v>
      </c>
      <c r="Q14" s="10"/>
    </row>
    <row r="15" spans="1:134">
      <c r="A15" s="12"/>
      <c r="B15" s="25">
        <v>334.31</v>
      </c>
      <c r="C15" s="20" t="s">
        <v>107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313098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313098</v>
      </c>
      <c r="P15" s="47">
        <f t="shared" si="2"/>
        <v>418.02136181575435</v>
      </c>
      <c r="Q15" s="9"/>
    </row>
    <row r="16" spans="1:134">
      <c r="A16" s="12"/>
      <c r="B16" s="25">
        <v>334.49</v>
      </c>
      <c r="C16" s="20" t="s">
        <v>115</v>
      </c>
      <c r="D16" s="46">
        <v>17672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17672</v>
      </c>
      <c r="P16" s="47">
        <f t="shared" si="2"/>
        <v>23.594125500667555</v>
      </c>
      <c r="Q16" s="9"/>
    </row>
    <row r="17" spans="1:120">
      <c r="A17" s="12"/>
      <c r="B17" s="25">
        <v>335.14</v>
      </c>
      <c r="C17" s="20" t="s">
        <v>77</v>
      </c>
      <c r="D17" s="46">
        <v>933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933</v>
      </c>
      <c r="P17" s="47">
        <f t="shared" si="2"/>
        <v>1.2456608811748999</v>
      </c>
      <c r="Q17" s="9"/>
    </row>
    <row r="18" spans="1:120">
      <c r="A18" s="12"/>
      <c r="B18" s="25">
        <v>335.15</v>
      </c>
      <c r="C18" s="20" t="s">
        <v>78</v>
      </c>
      <c r="D18" s="46">
        <v>105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105</v>
      </c>
      <c r="P18" s="47">
        <f t="shared" si="2"/>
        <v>0.14018691588785046</v>
      </c>
      <c r="Q18" s="9"/>
    </row>
    <row r="19" spans="1:120">
      <c r="A19" s="12"/>
      <c r="B19" s="25">
        <v>335.18</v>
      </c>
      <c r="C19" s="20" t="s">
        <v>127</v>
      </c>
      <c r="D19" s="46">
        <v>35616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35616</v>
      </c>
      <c r="P19" s="47">
        <f t="shared" si="2"/>
        <v>47.55140186915888</v>
      </c>
      <c r="Q19" s="9"/>
    </row>
    <row r="20" spans="1:120">
      <c r="A20" s="12"/>
      <c r="B20" s="25">
        <v>335.9</v>
      </c>
      <c r="C20" s="20" t="s">
        <v>58</v>
      </c>
      <c r="D20" s="46">
        <v>60765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60765</v>
      </c>
      <c r="P20" s="47">
        <f t="shared" si="2"/>
        <v>81.128170894526036</v>
      </c>
      <c r="Q20" s="9"/>
    </row>
    <row r="21" spans="1:120" ht="15.75">
      <c r="A21" s="29" t="s">
        <v>30</v>
      </c>
      <c r="B21" s="30"/>
      <c r="C21" s="31"/>
      <c r="D21" s="32">
        <f t="shared" ref="D21:N21" si="5">SUM(D22:D24)</f>
        <v>75640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291951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1"/>
        <v>367591</v>
      </c>
      <c r="P21" s="45">
        <f t="shared" si="2"/>
        <v>490.77570093457945</v>
      </c>
      <c r="Q21" s="10"/>
    </row>
    <row r="22" spans="1:120">
      <c r="A22" s="12"/>
      <c r="B22" s="25">
        <v>343.3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115385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115385</v>
      </c>
      <c r="P22" s="47">
        <f t="shared" si="2"/>
        <v>154.05206942590121</v>
      </c>
      <c r="Q22" s="9"/>
    </row>
    <row r="23" spans="1:120">
      <c r="A23" s="12"/>
      <c r="B23" s="25">
        <v>343.4</v>
      </c>
      <c r="C23" s="20" t="s">
        <v>37</v>
      </c>
      <c r="D23" s="46">
        <v>75640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75640</v>
      </c>
      <c r="P23" s="47">
        <f t="shared" si="2"/>
        <v>100.98798397863818</v>
      </c>
      <c r="Q23" s="9"/>
    </row>
    <row r="24" spans="1:120">
      <c r="A24" s="12"/>
      <c r="B24" s="25">
        <v>343.5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176566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176566</v>
      </c>
      <c r="P24" s="47">
        <f t="shared" si="2"/>
        <v>235.73564753004004</v>
      </c>
      <c r="Q24" s="9"/>
    </row>
    <row r="25" spans="1:120" ht="15.75">
      <c r="A25" s="29" t="s">
        <v>3</v>
      </c>
      <c r="B25" s="30"/>
      <c r="C25" s="31"/>
      <c r="D25" s="32">
        <f t="shared" ref="D25:N25" si="6">SUM(D26:D27)</f>
        <v>13525</v>
      </c>
      <c r="E25" s="32">
        <f t="shared" si="6"/>
        <v>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80163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 t="shared" si="1"/>
        <v>93689</v>
      </c>
      <c r="P25" s="45">
        <f t="shared" si="2"/>
        <v>125.08544726301736</v>
      </c>
      <c r="Q25" s="10"/>
    </row>
    <row r="26" spans="1:120">
      <c r="A26" s="12"/>
      <c r="B26" s="25">
        <v>361.1</v>
      </c>
      <c r="C26" s="20" t="s">
        <v>42</v>
      </c>
      <c r="D26" s="46">
        <v>686</v>
      </c>
      <c r="E26" s="46">
        <v>0</v>
      </c>
      <c r="F26" s="46">
        <v>0</v>
      </c>
      <c r="G26" s="46">
        <v>0</v>
      </c>
      <c r="H26" s="46">
        <v>0</v>
      </c>
      <c r="I26" s="46">
        <v>163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849</v>
      </c>
      <c r="P26" s="47">
        <f t="shared" si="2"/>
        <v>1.1335113484646195</v>
      </c>
      <c r="Q26" s="9"/>
    </row>
    <row r="27" spans="1:120" ht="15.75" thickBot="1">
      <c r="A27" s="12"/>
      <c r="B27" s="25">
        <v>369.9</v>
      </c>
      <c r="C27" s="20" t="s">
        <v>44</v>
      </c>
      <c r="D27" s="46">
        <v>12839</v>
      </c>
      <c r="E27" s="46">
        <v>1</v>
      </c>
      <c r="F27" s="46">
        <v>0</v>
      </c>
      <c r="G27" s="46">
        <v>0</v>
      </c>
      <c r="H27" s="46">
        <v>0</v>
      </c>
      <c r="I27" s="46">
        <v>80000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92840</v>
      </c>
      <c r="P27" s="47">
        <f t="shared" si="2"/>
        <v>123.95193591455273</v>
      </c>
      <c r="Q27" s="9"/>
    </row>
    <row r="28" spans="1:120" ht="16.5" thickBot="1">
      <c r="A28" s="14" t="s">
        <v>39</v>
      </c>
      <c r="B28" s="23"/>
      <c r="C28" s="22"/>
      <c r="D28" s="15">
        <f>SUM(D5,D12,D14,D21,D25)</f>
        <v>702882</v>
      </c>
      <c r="E28" s="15">
        <f t="shared" ref="E28:N28" si="7">SUM(E5,E12,E14,E21,E25)</f>
        <v>1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685212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7"/>
        <v>0</v>
      </c>
      <c r="O28" s="15">
        <f t="shared" si="1"/>
        <v>1388095</v>
      </c>
      <c r="P28" s="38">
        <f t="shared" si="2"/>
        <v>1853.2643524699599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20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8" t="s">
        <v>119</v>
      </c>
      <c r="N30" s="48"/>
      <c r="O30" s="48"/>
      <c r="P30" s="43">
        <v>749</v>
      </c>
    </row>
    <row r="31" spans="1:120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</row>
    <row r="32" spans="1:120" ht="15.75" customHeight="1" thickBot="1">
      <c r="A32" s="52" t="s">
        <v>60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443032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443032</v>
      </c>
      <c r="O5" s="33">
        <f t="shared" ref="O5:O31" si="2">(N5/O$33)</f>
        <v>509.81818181818181</v>
      </c>
      <c r="P5" s="6"/>
    </row>
    <row r="6" spans="1:133">
      <c r="A6" s="12"/>
      <c r="B6" s="25">
        <v>311</v>
      </c>
      <c r="C6" s="20" t="s">
        <v>2</v>
      </c>
      <c r="D6" s="46">
        <v>60564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60564</v>
      </c>
      <c r="O6" s="47">
        <f t="shared" si="2"/>
        <v>69.693901035673193</v>
      </c>
      <c r="P6" s="9"/>
    </row>
    <row r="7" spans="1:133">
      <c r="A7" s="12"/>
      <c r="B7" s="25">
        <v>312.41000000000003</v>
      </c>
      <c r="C7" s="20" t="s">
        <v>10</v>
      </c>
      <c r="D7" s="46">
        <v>215710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215710</v>
      </c>
      <c r="O7" s="47">
        <f t="shared" si="2"/>
        <v>248.22784810126583</v>
      </c>
      <c r="P7" s="9"/>
    </row>
    <row r="8" spans="1:133">
      <c r="A8" s="12"/>
      <c r="B8" s="25">
        <v>312.60000000000002</v>
      </c>
      <c r="C8" s="20" t="s">
        <v>11</v>
      </c>
      <c r="D8" s="46">
        <v>76850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76850</v>
      </c>
      <c r="O8" s="47">
        <f t="shared" si="2"/>
        <v>88.434982738780207</v>
      </c>
      <c r="P8" s="9"/>
    </row>
    <row r="9" spans="1:133">
      <c r="A9" s="12"/>
      <c r="B9" s="25">
        <v>314.10000000000002</v>
      </c>
      <c r="C9" s="20" t="s">
        <v>128</v>
      </c>
      <c r="D9" s="46">
        <v>53078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53078</v>
      </c>
      <c r="O9" s="47">
        <f t="shared" si="2"/>
        <v>61.079401611047182</v>
      </c>
      <c r="P9" s="9"/>
    </row>
    <row r="10" spans="1:133">
      <c r="A10" s="12"/>
      <c r="B10" s="25">
        <v>314.3</v>
      </c>
      <c r="C10" s="20" t="s">
        <v>13</v>
      </c>
      <c r="D10" s="46">
        <v>9034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9034</v>
      </c>
      <c r="O10" s="47">
        <f t="shared" si="2"/>
        <v>10.395857307249713</v>
      </c>
      <c r="P10" s="9"/>
    </row>
    <row r="11" spans="1:133">
      <c r="A11" s="12"/>
      <c r="B11" s="25">
        <v>315</v>
      </c>
      <c r="C11" s="20" t="s">
        <v>74</v>
      </c>
      <c r="D11" s="46">
        <v>27796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27796</v>
      </c>
      <c r="O11" s="47">
        <f t="shared" si="2"/>
        <v>31.986191024165709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SUM(D13:D13)</f>
        <v>40528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40528</v>
      </c>
      <c r="O12" s="45">
        <f t="shared" si="2"/>
        <v>46.637514384349828</v>
      </c>
      <c r="P12" s="10"/>
    </row>
    <row r="13" spans="1:133">
      <c r="A13" s="12"/>
      <c r="B13" s="25">
        <v>323.10000000000002</v>
      </c>
      <c r="C13" s="20" t="s">
        <v>16</v>
      </c>
      <c r="D13" s="46">
        <v>40528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40528</v>
      </c>
      <c r="O13" s="47">
        <f t="shared" si="2"/>
        <v>46.637514384349828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SUM(D15:D20)</f>
        <v>105577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873672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979249</v>
      </c>
      <c r="O14" s="45">
        <f t="shared" si="2"/>
        <v>1126.8688147295743</v>
      </c>
      <c r="P14" s="10"/>
    </row>
    <row r="15" spans="1:133">
      <c r="A15" s="12"/>
      <c r="B15" s="25">
        <v>331.5</v>
      </c>
      <c r="C15" s="20" t="s">
        <v>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873672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873672</v>
      </c>
      <c r="O15" s="47">
        <f t="shared" si="2"/>
        <v>1005.3762945914845</v>
      </c>
      <c r="P15" s="9"/>
    </row>
    <row r="16" spans="1:133">
      <c r="A16" s="12"/>
      <c r="B16" s="25">
        <v>334.49</v>
      </c>
      <c r="C16" s="20" t="s">
        <v>115</v>
      </c>
      <c r="D16" s="46">
        <v>18818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18818</v>
      </c>
      <c r="O16" s="47">
        <f t="shared" si="2"/>
        <v>21.654775604142692</v>
      </c>
      <c r="P16" s="9"/>
    </row>
    <row r="17" spans="1:119">
      <c r="A17" s="12"/>
      <c r="B17" s="25">
        <v>335.12</v>
      </c>
      <c r="C17" s="20" t="s">
        <v>76</v>
      </c>
      <c r="D17" s="46">
        <v>51556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51556</v>
      </c>
      <c r="O17" s="47">
        <f t="shared" si="2"/>
        <v>59.327963176064443</v>
      </c>
      <c r="P17" s="9"/>
    </row>
    <row r="18" spans="1:119">
      <c r="A18" s="12"/>
      <c r="B18" s="25">
        <v>335.14</v>
      </c>
      <c r="C18" s="20" t="s">
        <v>77</v>
      </c>
      <c r="D18" s="46">
        <v>992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992</v>
      </c>
      <c r="O18" s="47">
        <f t="shared" si="2"/>
        <v>1.1415420023014959</v>
      </c>
      <c r="P18" s="9"/>
    </row>
    <row r="19" spans="1:119">
      <c r="A19" s="12"/>
      <c r="B19" s="25">
        <v>335.15</v>
      </c>
      <c r="C19" s="20" t="s">
        <v>78</v>
      </c>
      <c r="D19" s="46">
        <v>147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147</v>
      </c>
      <c r="O19" s="47">
        <f t="shared" si="2"/>
        <v>0.16915995397008055</v>
      </c>
      <c r="P19" s="9"/>
    </row>
    <row r="20" spans="1:119">
      <c r="A20" s="12"/>
      <c r="B20" s="25">
        <v>335.18</v>
      </c>
      <c r="C20" s="20" t="s">
        <v>79</v>
      </c>
      <c r="D20" s="46">
        <v>34064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34064</v>
      </c>
      <c r="O20" s="47">
        <f t="shared" si="2"/>
        <v>39.199079401611044</v>
      </c>
      <c r="P20" s="9"/>
    </row>
    <row r="21" spans="1:119" ht="15.75">
      <c r="A21" s="29" t="s">
        <v>30</v>
      </c>
      <c r="B21" s="30"/>
      <c r="C21" s="31"/>
      <c r="D21" s="32">
        <f t="shared" ref="D21:M21" si="5">SUM(D22:D25)</f>
        <v>69205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263314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332519</v>
      </c>
      <c r="O21" s="45">
        <f t="shared" si="2"/>
        <v>382.64556962025318</v>
      </c>
      <c r="P21" s="10"/>
    </row>
    <row r="22" spans="1:119">
      <c r="A22" s="12"/>
      <c r="B22" s="25">
        <v>341.9</v>
      </c>
      <c r="C22" s="20" t="s">
        <v>81</v>
      </c>
      <c r="D22" s="46">
        <v>678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678</v>
      </c>
      <c r="O22" s="47">
        <f t="shared" si="2"/>
        <v>0.78020713463751434</v>
      </c>
      <c r="P22" s="9"/>
    </row>
    <row r="23" spans="1:119">
      <c r="A23" s="12"/>
      <c r="B23" s="25">
        <v>343.3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97257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97257</v>
      </c>
      <c r="O23" s="47">
        <f t="shared" si="2"/>
        <v>111.91829689298044</v>
      </c>
      <c r="P23" s="9"/>
    </row>
    <row r="24" spans="1:119">
      <c r="A24" s="12"/>
      <c r="B24" s="25">
        <v>343.4</v>
      </c>
      <c r="C24" s="20" t="s">
        <v>37</v>
      </c>
      <c r="D24" s="46">
        <v>68527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68527</v>
      </c>
      <c r="O24" s="47">
        <f t="shared" si="2"/>
        <v>78.857307249712306</v>
      </c>
      <c r="P24" s="9"/>
    </row>
    <row r="25" spans="1:119">
      <c r="A25" s="12"/>
      <c r="B25" s="25">
        <v>343.5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166057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166057</v>
      </c>
      <c r="O25" s="47">
        <f t="shared" si="2"/>
        <v>191.08975834292289</v>
      </c>
      <c r="P25" s="9"/>
    </row>
    <row r="26" spans="1:119" ht="15.75">
      <c r="A26" s="29" t="s">
        <v>3</v>
      </c>
      <c r="B26" s="30"/>
      <c r="C26" s="31"/>
      <c r="D26" s="32">
        <f t="shared" ref="D26:M26" si="6">SUM(D27:D28)</f>
        <v>25184</v>
      </c>
      <c r="E26" s="32">
        <f t="shared" si="6"/>
        <v>1927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432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27543</v>
      </c>
      <c r="O26" s="45">
        <f t="shared" si="2"/>
        <v>31.69505178365938</v>
      </c>
      <c r="P26" s="10"/>
    </row>
    <row r="27" spans="1:119">
      <c r="A27" s="12"/>
      <c r="B27" s="25">
        <v>361.1</v>
      </c>
      <c r="C27" s="20" t="s">
        <v>42</v>
      </c>
      <c r="D27" s="46">
        <v>833</v>
      </c>
      <c r="E27" s="46">
        <v>2</v>
      </c>
      <c r="F27" s="46">
        <v>0</v>
      </c>
      <c r="G27" s="46">
        <v>0</v>
      </c>
      <c r="H27" s="46">
        <v>0</v>
      </c>
      <c r="I27" s="46">
        <v>432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1267</v>
      </c>
      <c r="O27" s="47">
        <f t="shared" si="2"/>
        <v>1.4579976985040277</v>
      </c>
      <c r="P27" s="9"/>
    </row>
    <row r="28" spans="1:119">
      <c r="A28" s="12"/>
      <c r="B28" s="25">
        <v>369.9</v>
      </c>
      <c r="C28" s="20" t="s">
        <v>44</v>
      </c>
      <c r="D28" s="46">
        <v>24351</v>
      </c>
      <c r="E28" s="46">
        <v>1925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26276</v>
      </c>
      <c r="O28" s="47">
        <f t="shared" si="2"/>
        <v>30.23705408515535</v>
      </c>
      <c r="P28" s="9"/>
    </row>
    <row r="29" spans="1:119" ht="15.75">
      <c r="A29" s="29" t="s">
        <v>32</v>
      </c>
      <c r="B29" s="30"/>
      <c r="C29" s="31"/>
      <c r="D29" s="32">
        <f t="shared" ref="D29:M29" si="7">SUM(D30:D30)</f>
        <v>75293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75293</v>
      </c>
      <c r="O29" s="45">
        <f t="shared" si="2"/>
        <v>86.64326812428078</v>
      </c>
      <c r="P29" s="9"/>
    </row>
    <row r="30" spans="1:119" ht="15.75" thickBot="1">
      <c r="A30" s="12"/>
      <c r="B30" s="25">
        <v>381</v>
      </c>
      <c r="C30" s="20" t="s">
        <v>45</v>
      </c>
      <c r="D30" s="46">
        <v>75293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75293</v>
      </c>
      <c r="O30" s="47">
        <f t="shared" si="2"/>
        <v>86.64326812428078</v>
      </c>
      <c r="P30" s="9"/>
    </row>
    <row r="31" spans="1:119" ht="16.5" thickBot="1">
      <c r="A31" s="14" t="s">
        <v>39</v>
      </c>
      <c r="B31" s="23"/>
      <c r="C31" s="22"/>
      <c r="D31" s="15">
        <f t="shared" ref="D31:M31" si="8">SUM(D5,D12,D14,D21,D26,D29)</f>
        <v>758819</v>
      </c>
      <c r="E31" s="15">
        <f t="shared" si="8"/>
        <v>1927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1137418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1898164</v>
      </c>
      <c r="O31" s="38">
        <f t="shared" si="2"/>
        <v>2184.3084004602993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116</v>
      </c>
      <c r="M33" s="48"/>
      <c r="N33" s="48"/>
      <c r="O33" s="43">
        <v>869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60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145973</v>
      </c>
      <c r="E5" s="27">
        <f t="shared" si="0"/>
        <v>219008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63374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428355</v>
      </c>
      <c r="O5" s="33">
        <f t="shared" ref="O5:O42" si="2">(N5/O$44)</f>
        <v>490.10869565217394</v>
      </c>
      <c r="P5" s="6"/>
    </row>
    <row r="6" spans="1:133">
      <c r="A6" s="12"/>
      <c r="B6" s="25">
        <v>311</v>
      </c>
      <c r="C6" s="20" t="s">
        <v>2</v>
      </c>
      <c r="D6" s="46">
        <v>58162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58162</v>
      </c>
      <c r="O6" s="47">
        <f t="shared" si="2"/>
        <v>66.546910755148744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219008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219008</v>
      </c>
      <c r="O7" s="47">
        <f t="shared" si="2"/>
        <v>250.58123569794051</v>
      </c>
      <c r="P7" s="9"/>
    </row>
    <row r="8" spans="1:133">
      <c r="A8" s="12"/>
      <c r="B8" s="25">
        <v>312.60000000000002</v>
      </c>
      <c r="C8" s="20" t="s">
        <v>11</v>
      </c>
      <c r="D8" s="46">
        <v>69369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69369</v>
      </c>
      <c r="O8" s="47">
        <f t="shared" si="2"/>
        <v>79.369565217391298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52635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52635</v>
      </c>
      <c r="O9" s="47">
        <f t="shared" si="2"/>
        <v>60.223112128146454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10739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10739</v>
      </c>
      <c r="O10" s="47">
        <f t="shared" si="2"/>
        <v>12.287185354691076</v>
      </c>
      <c r="P10" s="9"/>
    </row>
    <row r="11" spans="1:133">
      <c r="A11" s="12"/>
      <c r="B11" s="25">
        <v>315</v>
      </c>
      <c r="C11" s="20" t="s">
        <v>74</v>
      </c>
      <c r="D11" s="46">
        <v>18442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18442</v>
      </c>
      <c r="O11" s="47">
        <f t="shared" si="2"/>
        <v>21.100686498855836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43116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8016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51132</v>
      </c>
      <c r="O12" s="45">
        <f t="shared" si="2"/>
        <v>58.503432494279174</v>
      </c>
      <c r="P12" s="10"/>
    </row>
    <row r="13" spans="1:133">
      <c r="A13" s="12"/>
      <c r="B13" s="25">
        <v>322</v>
      </c>
      <c r="C13" s="20" t="s">
        <v>0</v>
      </c>
      <c r="D13" s="46">
        <v>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400</v>
      </c>
      <c r="O13" s="47">
        <f t="shared" si="2"/>
        <v>0.45766590389016021</v>
      </c>
      <c r="P13" s="9"/>
    </row>
    <row r="14" spans="1:133">
      <c r="A14" s="12"/>
      <c r="B14" s="25">
        <v>323.10000000000002</v>
      </c>
      <c r="C14" s="20" t="s">
        <v>16</v>
      </c>
      <c r="D14" s="46">
        <v>42067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42067</v>
      </c>
      <c r="O14" s="47">
        <f t="shared" si="2"/>
        <v>48.131578947368418</v>
      </c>
      <c r="P14" s="9"/>
    </row>
    <row r="15" spans="1:133">
      <c r="A15" s="12"/>
      <c r="B15" s="25">
        <v>323.7</v>
      </c>
      <c r="C15" s="20" t="s">
        <v>105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5516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5516</v>
      </c>
      <c r="O15" s="47">
        <f t="shared" si="2"/>
        <v>6.3112128146453088</v>
      </c>
      <c r="P15" s="9"/>
    </row>
    <row r="16" spans="1:133">
      <c r="A16" s="12"/>
      <c r="B16" s="25">
        <v>324.20999999999998</v>
      </c>
      <c r="C16" s="20" t="s">
        <v>106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2500</v>
      </c>
      <c r="O16" s="47">
        <f t="shared" si="2"/>
        <v>2.860411899313501</v>
      </c>
      <c r="P16" s="9"/>
    </row>
    <row r="17" spans="1:16">
      <c r="A17" s="12"/>
      <c r="B17" s="25">
        <v>329</v>
      </c>
      <c r="C17" s="20" t="s">
        <v>17</v>
      </c>
      <c r="D17" s="46">
        <v>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649</v>
      </c>
      <c r="O17" s="47">
        <f t="shared" si="2"/>
        <v>0.74256292906178489</v>
      </c>
      <c r="P17" s="9"/>
    </row>
    <row r="18" spans="1:16" ht="15.75">
      <c r="A18" s="29" t="s">
        <v>18</v>
      </c>
      <c r="B18" s="30"/>
      <c r="C18" s="31"/>
      <c r="D18" s="32">
        <f t="shared" ref="D18:M18" si="4">SUM(D19:D25)</f>
        <v>74449</v>
      </c>
      <c r="E18" s="32">
        <f t="shared" si="4"/>
        <v>20766</v>
      </c>
      <c r="F18" s="32">
        <f t="shared" si="4"/>
        <v>0</v>
      </c>
      <c r="G18" s="32">
        <f t="shared" si="4"/>
        <v>38110</v>
      </c>
      <c r="H18" s="32">
        <f t="shared" si="4"/>
        <v>0</v>
      </c>
      <c r="I18" s="32">
        <f t="shared" si="4"/>
        <v>131510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264835</v>
      </c>
      <c r="O18" s="45">
        <f t="shared" si="2"/>
        <v>303.01487414187642</v>
      </c>
      <c r="P18" s="10"/>
    </row>
    <row r="19" spans="1:16">
      <c r="A19" s="12"/>
      <c r="B19" s="25">
        <v>334.31</v>
      </c>
      <c r="C19" s="20" t="s">
        <v>107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131510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131510</v>
      </c>
      <c r="O19" s="47">
        <f t="shared" si="2"/>
        <v>150.46910755148741</v>
      </c>
      <c r="P19" s="9"/>
    </row>
    <row r="20" spans="1:16">
      <c r="A20" s="12"/>
      <c r="B20" s="25">
        <v>334.5</v>
      </c>
      <c r="C20" s="20" t="s">
        <v>108</v>
      </c>
      <c r="D20" s="46">
        <v>0</v>
      </c>
      <c r="E20" s="46">
        <v>0</v>
      </c>
      <c r="F20" s="46">
        <v>0</v>
      </c>
      <c r="G20" s="46">
        <v>38110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38110</v>
      </c>
      <c r="O20" s="47">
        <f t="shared" si="2"/>
        <v>43.60411899313501</v>
      </c>
      <c r="P20" s="9"/>
    </row>
    <row r="21" spans="1:16">
      <c r="A21" s="12"/>
      <c r="B21" s="25">
        <v>335.12</v>
      </c>
      <c r="C21" s="20" t="s">
        <v>76</v>
      </c>
      <c r="D21" s="46">
        <v>36532</v>
      </c>
      <c r="E21" s="46">
        <v>18266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54798</v>
      </c>
      <c r="O21" s="47">
        <f t="shared" si="2"/>
        <v>62.697940503432491</v>
      </c>
      <c r="P21" s="9"/>
    </row>
    <row r="22" spans="1:16">
      <c r="A22" s="12"/>
      <c r="B22" s="25">
        <v>335.14</v>
      </c>
      <c r="C22" s="20" t="s">
        <v>77</v>
      </c>
      <c r="D22" s="46">
        <v>797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797</v>
      </c>
      <c r="O22" s="47">
        <f t="shared" si="2"/>
        <v>0.91189931350114417</v>
      </c>
      <c r="P22" s="9"/>
    </row>
    <row r="23" spans="1:16">
      <c r="A23" s="12"/>
      <c r="B23" s="25">
        <v>335.15</v>
      </c>
      <c r="C23" s="20" t="s">
        <v>78</v>
      </c>
      <c r="D23" s="46">
        <v>189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189</v>
      </c>
      <c r="O23" s="47">
        <f t="shared" si="2"/>
        <v>0.21624713958810068</v>
      </c>
      <c r="P23" s="9"/>
    </row>
    <row r="24" spans="1:16">
      <c r="A24" s="12"/>
      <c r="B24" s="25">
        <v>335.18</v>
      </c>
      <c r="C24" s="20" t="s">
        <v>79</v>
      </c>
      <c r="D24" s="46">
        <v>36931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36931</v>
      </c>
      <c r="O24" s="47">
        <f t="shared" si="2"/>
        <v>42.255148741418765</v>
      </c>
      <c r="P24" s="9"/>
    </row>
    <row r="25" spans="1:16">
      <c r="A25" s="12"/>
      <c r="B25" s="25">
        <v>337.2</v>
      </c>
      <c r="C25" s="20" t="s">
        <v>80</v>
      </c>
      <c r="D25" s="46">
        <v>0</v>
      </c>
      <c r="E25" s="46">
        <v>2500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2500</v>
      </c>
      <c r="O25" s="47">
        <f t="shared" si="2"/>
        <v>2.860411899313501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SUM(D27:D33)</f>
        <v>11373</v>
      </c>
      <c r="E26" s="32">
        <f t="shared" si="5"/>
        <v>14092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336084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361549</v>
      </c>
      <c r="O26" s="45">
        <f t="shared" si="2"/>
        <v>413.67162471395881</v>
      </c>
      <c r="P26" s="10"/>
    </row>
    <row r="27" spans="1:16">
      <c r="A27" s="12"/>
      <c r="B27" s="25">
        <v>341.3</v>
      </c>
      <c r="C27" s="20" t="s">
        <v>112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60</v>
      </c>
      <c r="O27" s="47">
        <f t="shared" si="2"/>
        <v>6.8649885583524028E-2</v>
      </c>
      <c r="P27" s="9"/>
    </row>
    <row r="28" spans="1:16">
      <c r="A28" s="12"/>
      <c r="B28" s="25">
        <v>341.9</v>
      </c>
      <c r="C28" s="20" t="s">
        <v>81</v>
      </c>
      <c r="D28" s="46">
        <v>173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173</v>
      </c>
      <c r="O28" s="47">
        <f t="shared" si="2"/>
        <v>0.19794050343249428</v>
      </c>
      <c r="P28" s="9"/>
    </row>
    <row r="29" spans="1:16">
      <c r="A29" s="12"/>
      <c r="B29" s="25">
        <v>342.2</v>
      </c>
      <c r="C29" s="20" t="s">
        <v>35</v>
      </c>
      <c r="D29" s="46">
        <v>0</v>
      </c>
      <c r="E29" s="46">
        <v>9000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9000</v>
      </c>
      <c r="O29" s="47">
        <f t="shared" si="2"/>
        <v>10.297482837528603</v>
      </c>
      <c r="P29" s="9"/>
    </row>
    <row r="30" spans="1:16">
      <c r="A30" s="12"/>
      <c r="B30" s="25">
        <v>343.3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114106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114106</v>
      </c>
      <c r="O30" s="47">
        <f t="shared" si="2"/>
        <v>130.55606407322654</v>
      </c>
      <c r="P30" s="9"/>
    </row>
    <row r="31" spans="1:16">
      <c r="A31" s="12"/>
      <c r="B31" s="25">
        <v>343.4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63337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63337</v>
      </c>
      <c r="O31" s="47">
        <f t="shared" si="2"/>
        <v>72.467963386727689</v>
      </c>
      <c r="P31" s="9"/>
    </row>
    <row r="32" spans="1:16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158581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158581</v>
      </c>
      <c r="O32" s="47">
        <f t="shared" si="2"/>
        <v>181.44279176201374</v>
      </c>
      <c r="P32" s="9"/>
    </row>
    <row r="33" spans="1:119">
      <c r="A33" s="12"/>
      <c r="B33" s="25">
        <v>349</v>
      </c>
      <c r="C33" s="20" t="s">
        <v>109</v>
      </c>
      <c r="D33" s="46">
        <v>11200</v>
      </c>
      <c r="E33" s="46">
        <v>5092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16292</v>
      </c>
      <c r="O33" s="47">
        <f t="shared" si="2"/>
        <v>18.640732265446225</v>
      </c>
      <c r="P33" s="9"/>
    </row>
    <row r="34" spans="1:119" ht="15.75">
      <c r="A34" s="29" t="s">
        <v>31</v>
      </c>
      <c r="B34" s="30"/>
      <c r="C34" s="31"/>
      <c r="D34" s="32">
        <f t="shared" ref="D34:M34" si="7">SUM(D35:D35)</f>
        <v>13207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42" si="8">SUM(D34:M34)</f>
        <v>13207</v>
      </c>
      <c r="O34" s="45">
        <f t="shared" si="2"/>
        <v>15.110983981693364</v>
      </c>
      <c r="P34" s="10"/>
    </row>
    <row r="35" spans="1:119">
      <c r="A35" s="13"/>
      <c r="B35" s="39">
        <v>351.5</v>
      </c>
      <c r="C35" s="21" t="s">
        <v>83</v>
      </c>
      <c r="D35" s="46">
        <v>13207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13207</v>
      </c>
      <c r="O35" s="47">
        <f t="shared" si="2"/>
        <v>15.110983981693364</v>
      </c>
      <c r="P35" s="9"/>
    </row>
    <row r="36" spans="1:119" ht="15.75">
      <c r="A36" s="29" t="s">
        <v>3</v>
      </c>
      <c r="B36" s="30"/>
      <c r="C36" s="31"/>
      <c r="D36" s="32">
        <f t="shared" ref="D36:M36" si="9">SUM(D37:D39)</f>
        <v>2825</v>
      </c>
      <c r="E36" s="32">
        <f t="shared" si="9"/>
        <v>673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960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4458</v>
      </c>
      <c r="O36" s="45">
        <f t="shared" si="2"/>
        <v>5.1006864988558354</v>
      </c>
      <c r="P36" s="10"/>
    </row>
    <row r="37" spans="1:119">
      <c r="A37" s="12"/>
      <c r="B37" s="25">
        <v>361.1</v>
      </c>
      <c r="C37" s="20" t="s">
        <v>42</v>
      </c>
      <c r="D37" s="46">
        <v>167</v>
      </c>
      <c r="E37" s="46">
        <v>9</v>
      </c>
      <c r="F37" s="46">
        <v>0</v>
      </c>
      <c r="G37" s="46">
        <v>0</v>
      </c>
      <c r="H37" s="46">
        <v>0</v>
      </c>
      <c r="I37" s="46">
        <v>282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458</v>
      </c>
      <c r="O37" s="47">
        <f t="shared" si="2"/>
        <v>0.52402745995423339</v>
      </c>
      <c r="P37" s="9"/>
    </row>
    <row r="38" spans="1:119">
      <c r="A38" s="12"/>
      <c r="B38" s="25">
        <v>366</v>
      </c>
      <c r="C38" s="20" t="s">
        <v>43</v>
      </c>
      <c r="D38" s="46">
        <v>2200</v>
      </c>
      <c r="E38" s="46">
        <v>104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2304</v>
      </c>
      <c r="O38" s="47">
        <f t="shared" si="2"/>
        <v>2.6361556064073226</v>
      </c>
      <c r="P38" s="9"/>
    </row>
    <row r="39" spans="1:119">
      <c r="A39" s="12"/>
      <c r="B39" s="25">
        <v>369.9</v>
      </c>
      <c r="C39" s="20" t="s">
        <v>44</v>
      </c>
      <c r="D39" s="46">
        <v>458</v>
      </c>
      <c r="E39" s="46">
        <v>560</v>
      </c>
      <c r="F39" s="46">
        <v>0</v>
      </c>
      <c r="G39" s="46">
        <v>0</v>
      </c>
      <c r="H39" s="46">
        <v>0</v>
      </c>
      <c r="I39" s="46">
        <v>678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1696</v>
      </c>
      <c r="O39" s="47">
        <f t="shared" si="2"/>
        <v>1.9405034324942791</v>
      </c>
      <c r="P39" s="9"/>
    </row>
    <row r="40" spans="1:119" ht="15.75">
      <c r="A40" s="29" t="s">
        <v>32</v>
      </c>
      <c r="B40" s="30"/>
      <c r="C40" s="31"/>
      <c r="D40" s="32">
        <f t="shared" ref="D40:M40" si="10">SUM(D41:D41)</f>
        <v>5785</v>
      </c>
      <c r="E40" s="32">
        <f t="shared" si="10"/>
        <v>6829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12614</v>
      </c>
      <c r="O40" s="45">
        <f t="shared" si="2"/>
        <v>14.432494279176201</v>
      </c>
      <c r="P40" s="9"/>
    </row>
    <row r="41" spans="1:119" ht="15.75" thickBot="1">
      <c r="A41" s="12"/>
      <c r="B41" s="25">
        <v>388.2</v>
      </c>
      <c r="C41" s="20" t="s">
        <v>85</v>
      </c>
      <c r="D41" s="46">
        <v>5785</v>
      </c>
      <c r="E41" s="46">
        <v>6829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12614</v>
      </c>
      <c r="O41" s="47">
        <f t="shared" si="2"/>
        <v>14.432494279176201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1">SUM(D5,D12,D18,D26,D34,D36,D40)</f>
        <v>296728</v>
      </c>
      <c r="E42" s="15">
        <f t="shared" si="11"/>
        <v>261368</v>
      </c>
      <c r="F42" s="15">
        <f t="shared" si="11"/>
        <v>0</v>
      </c>
      <c r="G42" s="15">
        <f t="shared" si="11"/>
        <v>38110</v>
      </c>
      <c r="H42" s="15">
        <f t="shared" si="11"/>
        <v>0</v>
      </c>
      <c r="I42" s="15">
        <f t="shared" si="11"/>
        <v>539944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8"/>
        <v>1136150</v>
      </c>
      <c r="O42" s="38">
        <f t="shared" si="2"/>
        <v>1299.9427917620137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113</v>
      </c>
      <c r="M44" s="48"/>
      <c r="N44" s="48"/>
      <c r="O44" s="43">
        <v>874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146340</v>
      </c>
      <c r="E5" s="27">
        <f t="shared" si="0"/>
        <v>199161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57785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403286</v>
      </c>
      <c r="O5" s="33">
        <f t="shared" ref="O5:O43" si="1">(N5/O$45)</f>
        <v>458.27954545454543</v>
      </c>
      <c r="P5" s="6"/>
    </row>
    <row r="6" spans="1:133">
      <c r="A6" s="12"/>
      <c r="B6" s="25">
        <v>311</v>
      </c>
      <c r="C6" s="20" t="s">
        <v>2</v>
      </c>
      <c r="D6" s="46">
        <v>56127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56127</v>
      </c>
      <c r="O6" s="47">
        <f t="shared" si="1"/>
        <v>63.780681818181819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199161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199161</v>
      </c>
      <c r="O7" s="47">
        <f t="shared" si="1"/>
        <v>226.31931818181818</v>
      </c>
      <c r="P7" s="9"/>
    </row>
    <row r="8" spans="1:133">
      <c r="A8" s="12"/>
      <c r="B8" s="25">
        <v>312.60000000000002</v>
      </c>
      <c r="C8" s="20" t="s">
        <v>11</v>
      </c>
      <c r="D8" s="46">
        <v>74361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74361</v>
      </c>
      <c r="O8" s="47">
        <f t="shared" si="1"/>
        <v>84.501136363636363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47077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47077</v>
      </c>
      <c r="O9" s="47">
        <f t="shared" si="1"/>
        <v>53.496590909090912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10708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10708</v>
      </c>
      <c r="O10" s="47">
        <f t="shared" si="1"/>
        <v>12.168181818181818</v>
      </c>
      <c r="P10" s="9"/>
    </row>
    <row r="11" spans="1:133">
      <c r="A11" s="12"/>
      <c r="B11" s="25">
        <v>315</v>
      </c>
      <c r="C11" s="20" t="s">
        <v>74</v>
      </c>
      <c r="D11" s="46">
        <v>14567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14567</v>
      </c>
      <c r="O11" s="47">
        <f t="shared" si="1"/>
        <v>16.553409090909092</v>
      </c>
      <c r="P11" s="9"/>
    </row>
    <row r="12" spans="1:133">
      <c r="A12" s="12"/>
      <c r="B12" s="25">
        <v>316</v>
      </c>
      <c r="C12" s="20" t="s">
        <v>75</v>
      </c>
      <c r="D12" s="46">
        <v>1285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</v>
      </c>
      <c r="O12" s="47">
        <f t="shared" si="1"/>
        <v>1.4602272727272727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39101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7499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46600</v>
      </c>
      <c r="O13" s="45">
        <f t="shared" si="1"/>
        <v>52.954545454545453</v>
      </c>
      <c r="P13" s="10"/>
    </row>
    <row r="14" spans="1:133">
      <c r="A14" s="12"/>
      <c r="B14" s="25">
        <v>322</v>
      </c>
      <c r="C14" s="20" t="s">
        <v>0</v>
      </c>
      <c r="D14" s="46">
        <v>525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525</v>
      </c>
      <c r="O14" s="47">
        <f t="shared" si="1"/>
        <v>0.59659090909090906</v>
      </c>
      <c r="P14" s="9"/>
    </row>
    <row r="15" spans="1:133">
      <c r="A15" s="12"/>
      <c r="B15" s="25">
        <v>323.10000000000002</v>
      </c>
      <c r="C15" s="20" t="s">
        <v>16</v>
      </c>
      <c r="D15" s="46">
        <v>38576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38576</v>
      </c>
      <c r="O15" s="47">
        <f t="shared" si="1"/>
        <v>43.836363636363636</v>
      </c>
      <c r="P15" s="9"/>
    </row>
    <row r="16" spans="1:133">
      <c r="A16" s="12"/>
      <c r="B16" s="25">
        <v>323.7</v>
      </c>
      <c r="C16" s="20" t="s">
        <v>105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4999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4999</v>
      </c>
      <c r="O16" s="47">
        <f t="shared" si="1"/>
        <v>5.6806818181818182</v>
      </c>
      <c r="P16" s="9"/>
    </row>
    <row r="17" spans="1:16">
      <c r="A17" s="12"/>
      <c r="B17" s="25">
        <v>324.20999999999998</v>
      </c>
      <c r="C17" s="20" t="s">
        <v>106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2500</v>
      </c>
      <c r="O17" s="47">
        <f t="shared" si="1"/>
        <v>2.8409090909090908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SUM(D19:D25)</f>
        <v>71723</v>
      </c>
      <c r="E18" s="32">
        <f t="shared" si="5"/>
        <v>33189</v>
      </c>
      <c r="F18" s="32">
        <f t="shared" si="5"/>
        <v>0</v>
      </c>
      <c r="G18" s="32">
        <f t="shared" si="5"/>
        <v>10626</v>
      </c>
      <c r="H18" s="32">
        <f t="shared" si="5"/>
        <v>0</v>
      </c>
      <c r="I18" s="32">
        <f t="shared" si="5"/>
        <v>255947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371485</v>
      </c>
      <c r="O18" s="45">
        <f t="shared" si="1"/>
        <v>422.14204545454544</v>
      </c>
      <c r="P18" s="10"/>
    </row>
    <row r="19" spans="1:16">
      <c r="A19" s="12"/>
      <c r="B19" s="25">
        <v>334.31</v>
      </c>
      <c r="C19" s="20" t="s">
        <v>107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255947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255947</v>
      </c>
      <c r="O19" s="47">
        <f t="shared" si="1"/>
        <v>290.84886363636366</v>
      </c>
      <c r="P19" s="9"/>
    </row>
    <row r="20" spans="1:16">
      <c r="A20" s="12"/>
      <c r="B20" s="25">
        <v>334.5</v>
      </c>
      <c r="C20" s="20" t="s">
        <v>108</v>
      </c>
      <c r="D20" s="46">
        <v>0</v>
      </c>
      <c r="E20" s="46">
        <v>0</v>
      </c>
      <c r="F20" s="46">
        <v>0</v>
      </c>
      <c r="G20" s="46">
        <v>10626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10626</v>
      </c>
      <c r="O20" s="47">
        <f t="shared" si="1"/>
        <v>12.074999999999999</v>
      </c>
      <c r="P20" s="9"/>
    </row>
    <row r="21" spans="1:16">
      <c r="A21" s="12"/>
      <c r="B21" s="25">
        <v>335.12</v>
      </c>
      <c r="C21" s="20" t="s">
        <v>76</v>
      </c>
      <c r="D21" s="46">
        <v>32379</v>
      </c>
      <c r="E21" s="46">
        <v>16189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48568</v>
      </c>
      <c r="O21" s="47">
        <f t="shared" si="1"/>
        <v>55.190909090909088</v>
      </c>
      <c r="P21" s="9"/>
    </row>
    <row r="22" spans="1:16">
      <c r="A22" s="12"/>
      <c r="B22" s="25">
        <v>335.14</v>
      </c>
      <c r="C22" s="20" t="s">
        <v>77</v>
      </c>
      <c r="D22" s="46">
        <v>1101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1101</v>
      </c>
      <c r="O22" s="47">
        <f t="shared" si="1"/>
        <v>1.2511363636363637</v>
      </c>
      <c r="P22" s="9"/>
    </row>
    <row r="23" spans="1:16">
      <c r="A23" s="12"/>
      <c r="B23" s="25">
        <v>335.15</v>
      </c>
      <c r="C23" s="20" t="s">
        <v>78</v>
      </c>
      <c r="D23" s="46">
        <v>252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252</v>
      </c>
      <c r="O23" s="47">
        <f t="shared" si="1"/>
        <v>0.28636363636363638</v>
      </c>
      <c r="P23" s="9"/>
    </row>
    <row r="24" spans="1:16">
      <c r="A24" s="12"/>
      <c r="B24" s="25">
        <v>335.18</v>
      </c>
      <c r="C24" s="20" t="s">
        <v>79</v>
      </c>
      <c r="D24" s="46">
        <v>37991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37991</v>
      </c>
      <c r="O24" s="47">
        <f t="shared" si="1"/>
        <v>43.171590909090909</v>
      </c>
      <c r="P24" s="9"/>
    </row>
    <row r="25" spans="1:16">
      <c r="A25" s="12"/>
      <c r="B25" s="25">
        <v>337.2</v>
      </c>
      <c r="C25" s="20" t="s">
        <v>80</v>
      </c>
      <c r="D25" s="46">
        <v>0</v>
      </c>
      <c r="E25" s="46">
        <v>17000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17000</v>
      </c>
      <c r="O25" s="47">
        <f t="shared" si="1"/>
        <v>19.318181818181817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SUM(D27:D33)</f>
        <v>11492</v>
      </c>
      <c r="E26" s="32">
        <f t="shared" si="6"/>
        <v>31920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342104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385516</v>
      </c>
      <c r="O26" s="45">
        <f t="shared" si="1"/>
        <v>438.08636363636361</v>
      </c>
      <c r="P26" s="10"/>
    </row>
    <row r="27" spans="1:16">
      <c r="A27" s="12"/>
      <c r="B27" s="25">
        <v>341.9</v>
      </c>
      <c r="C27" s="20" t="s">
        <v>81</v>
      </c>
      <c r="D27" s="46">
        <v>172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172</v>
      </c>
      <c r="O27" s="47">
        <f t="shared" si="1"/>
        <v>0.19545454545454546</v>
      </c>
      <c r="P27" s="9"/>
    </row>
    <row r="28" spans="1:16">
      <c r="A28" s="12"/>
      <c r="B28" s="25">
        <v>342.2</v>
      </c>
      <c r="C28" s="20" t="s">
        <v>35</v>
      </c>
      <c r="D28" s="46">
        <v>0</v>
      </c>
      <c r="E28" s="46">
        <v>26977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26977</v>
      </c>
      <c r="O28" s="47">
        <f t="shared" si="1"/>
        <v>30.655681818181819</v>
      </c>
      <c r="P28" s="9"/>
    </row>
    <row r="29" spans="1:16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120916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120916</v>
      </c>
      <c r="O29" s="47">
        <f t="shared" si="1"/>
        <v>137.40454545454546</v>
      </c>
      <c r="P29" s="9"/>
    </row>
    <row r="30" spans="1:16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62861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62861</v>
      </c>
      <c r="O30" s="47">
        <f t="shared" si="1"/>
        <v>71.43295454545455</v>
      </c>
      <c r="P30" s="9"/>
    </row>
    <row r="31" spans="1:16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158327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158327</v>
      </c>
      <c r="O31" s="47">
        <f t="shared" si="1"/>
        <v>179.91704545454544</v>
      </c>
      <c r="P31" s="9"/>
    </row>
    <row r="32" spans="1:16">
      <c r="A32" s="12"/>
      <c r="B32" s="25">
        <v>346.4</v>
      </c>
      <c r="C32" s="20" t="s">
        <v>100</v>
      </c>
      <c r="D32" s="46">
        <v>120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120</v>
      </c>
      <c r="O32" s="47">
        <f t="shared" si="1"/>
        <v>0.13636363636363635</v>
      </c>
      <c r="P32" s="9"/>
    </row>
    <row r="33" spans="1:119">
      <c r="A33" s="12"/>
      <c r="B33" s="25">
        <v>349</v>
      </c>
      <c r="C33" s="20" t="s">
        <v>109</v>
      </c>
      <c r="D33" s="46">
        <v>11200</v>
      </c>
      <c r="E33" s="46">
        <v>4943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16143</v>
      </c>
      <c r="O33" s="47">
        <f t="shared" si="1"/>
        <v>18.344318181818181</v>
      </c>
      <c r="P33" s="9"/>
    </row>
    <row r="34" spans="1:119" ht="15.75">
      <c r="A34" s="29" t="s">
        <v>31</v>
      </c>
      <c r="B34" s="30"/>
      <c r="C34" s="31"/>
      <c r="D34" s="32">
        <f t="shared" ref="D34:M34" si="8">SUM(D35:D35)</f>
        <v>21975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3" si="9">SUM(D34:M34)</f>
        <v>21975</v>
      </c>
      <c r="O34" s="45">
        <f t="shared" si="1"/>
        <v>24.97159090909091</v>
      </c>
      <c r="P34" s="10"/>
    </row>
    <row r="35" spans="1:119">
      <c r="A35" s="13"/>
      <c r="B35" s="39">
        <v>351.5</v>
      </c>
      <c r="C35" s="21" t="s">
        <v>83</v>
      </c>
      <c r="D35" s="46">
        <v>21975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21975</v>
      </c>
      <c r="O35" s="47">
        <f t="shared" si="1"/>
        <v>24.97159090909091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SUM(D37:D40)</f>
        <v>3797</v>
      </c>
      <c r="E36" s="32">
        <f t="shared" si="10"/>
        <v>1662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763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6222</v>
      </c>
      <c r="O36" s="45">
        <f t="shared" si="1"/>
        <v>7.0704545454545453</v>
      </c>
      <c r="P36" s="10"/>
    </row>
    <row r="37" spans="1:119">
      <c r="A37" s="12"/>
      <c r="B37" s="25">
        <v>361.1</v>
      </c>
      <c r="C37" s="20" t="s">
        <v>42</v>
      </c>
      <c r="D37" s="46">
        <v>172</v>
      </c>
      <c r="E37" s="46">
        <v>465</v>
      </c>
      <c r="F37" s="46">
        <v>0</v>
      </c>
      <c r="G37" s="46">
        <v>0</v>
      </c>
      <c r="H37" s="46">
        <v>0</v>
      </c>
      <c r="I37" s="46">
        <v>528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1165</v>
      </c>
      <c r="O37" s="47">
        <f t="shared" si="1"/>
        <v>1.3238636363636365</v>
      </c>
      <c r="P37" s="9"/>
    </row>
    <row r="38" spans="1:119">
      <c r="A38" s="12"/>
      <c r="B38" s="25">
        <v>364</v>
      </c>
      <c r="C38" s="20" t="s">
        <v>88</v>
      </c>
      <c r="D38" s="46">
        <v>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600</v>
      </c>
      <c r="O38" s="47">
        <f t="shared" si="1"/>
        <v>0.68181818181818177</v>
      </c>
      <c r="P38" s="9"/>
    </row>
    <row r="39" spans="1:119">
      <c r="A39" s="12"/>
      <c r="B39" s="25">
        <v>366</v>
      </c>
      <c r="C39" s="20" t="s">
        <v>43</v>
      </c>
      <c r="D39" s="46">
        <v>965</v>
      </c>
      <c r="E39" s="46">
        <v>714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1679</v>
      </c>
      <c r="O39" s="47">
        <f t="shared" si="1"/>
        <v>1.9079545454545455</v>
      </c>
      <c r="P39" s="9"/>
    </row>
    <row r="40" spans="1:119">
      <c r="A40" s="12"/>
      <c r="B40" s="25">
        <v>369.9</v>
      </c>
      <c r="C40" s="20" t="s">
        <v>44</v>
      </c>
      <c r="D40" s="46">
        <v>2060</v>
      </c>
      <c r="E40" s="46">
        <v>483</v>
      </c>
      <c r="F40" s="46">
        <v>0</v>
      </c>
      <c r="G40" s="46">
        <v>0</v>
      </c>
      <c r="H40" s="46">
        <v>0</v>
      </c>
      <c r="I40" s="46">
        <v>235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2778</v>
      </c>
      <c r="O40" s="47">
        <f t="shared" si="1"/>
        <v>3.1568181818181817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SUM(D42:D42)</f>
        <v>7401</v>
      </c>
      <c r="E41" s="32">
        <f t="shared" si="11"/>
        <v>3023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10424</v>
      </c>
      <c r="O41" s="45">
        <f t="shared" si="1"/>
        <v>11.845454545454546</v>
      </c>
      <c r="P41" s="9"/>
    </row>
    <row r="42" spans="1:119" ht="15.75" thickBot="1">
      <c r="A42" s="12"/>
      <c r="B42" s="25">
        <v>388.2</v>
      </c>
      <c r="C42" s="20" t="s">
        <v>85</v>
      </c>
      <c r="D42" s="46">
        <v>7401</v>
      </c>
      <c r="E42" s="46">
        <v>3023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10424</v>
      </c>
      <c r="O42" s="47">
        <f t="shared" si="1"/>
        <v>11.845454545454546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2">SUM(D5,D13,D18,D26,D34,D36,D41)</f>
        <v>301829</v>
      </c>
      <c r="E43" s="15">
        <f t="shared" si="12"/>
        <v>268955</v>
      </c>
      <c r="F43" s="15">
        <f t="shared" si="12"/>
        <v>0</v>
      </c>
      <c r="G43" s="15">
        <f t="shared" si="12"/>
        <v>10626</v>
      </c>
      <c r="H43" s="15">
        <f t="shared" si="12"/>
        <v>0</v>
      </c>
      <c r="I43" s="15">
        <f t="shared" si="12"/>
        <v>664098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1245508</v>
      </c>
      <c r="O43" s="38">
        <f t="shared" si="1"/>
        <v>1415.35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110</v>
      </c>
      <c r="M45" s="48"/>
      <c r="N45" s="48"/>
      <c r="O45" s="43">
        <v>880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135729</v>
      </c>
      <c r="E5" s="27">
        <f t="shared" si="0"/>
        <v>242956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56290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434975</v>
      </c>
      <c r="O5" s="33">
        <f t="shared" ref="O5:O41" si="1">(N5/O$43)</f>
        <v>503.44328703703701</v>
      </c>
      <c r="P5" s="6"/>
    </row>
    <row r="6" spans="1:133">
      <c r="A6" s="12"/>
      <c r="B6" s="25">
        <v>311</v>
      </c>
      <c r="C6" s="20" t="s">
        <v>2</v>
      </c>
      <c r="D6" s="46">
        <v>53343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53343</v>
      </c>
      <c r="O6" s="47">
        <f t="shared" si="1"/>
        <v>61.739583333333336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242956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242956</v>
      </c>
      <c r="O7" s="47">
        <f t="shared" si="1"/>
        <v>281.19907407407408</v>
      </c>
      <c r="P7" s="9"/>
    </row>
    <row r="8" spans="1:133">
      <c r="A8" s="12"/>
      <c r="B8" s="25">
        <v>312.60000000000002</v>
      </c>
      <c r="C8" s="20" t="s">
        <v>11</v>
      </c>
      <c r="D8" s="46">
        <v>66376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66376</v>
      </c>
      <c r="O8" s="47">
        <f t="shared" si="1"/>
        <v>76.824074074074076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46142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46142</v>
      </c>
      <c r="O9" s="47">
        <f t="shared" si="1"/>
        <v>53.405092592592595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10148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10148</v>
      </c>
      <c r="O10" s="47">
        <f t="shared" si="1"/>
        <v>11.74537037037037</v>
      </c>
      <c r="P10" s="9"/>
    </row>
    <row r="11" spans="1:133">
      <c r="A11" s="12"/>
      <c r="B11" s="25">
        <v>315</v>
      </c>
      <c r="C11" s="20" t="s">
        <v>74</v>
      </c>
      <c r="D11" s="46">
        <v>15721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15721</v>
      </c>
      <c r="O11" s="47">
        <f t="shared" si="1"/>
        <v>18.195601851851851</v>
      </c>
      <c r="P11" s="9"/>
    </row>
    <row r="12" spans="1:133">
      <c r="A12" s="12"/>
      <c r="B12" s="25">
        <v>316</v>
      </c>
      <c r="C12" s="20" t="s">
        <v>75</v>
      </c>
      <c r="D12" s="46">
        <v>289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</v>
      </c>
      <c r="O12" s="47">
        <f t="shared" si="1"/>
        <v>0.33449074074074076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36333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36333</v>
      </c>
      <c r="O13" s="45">
        <f t="shared" si="1"/>
        <v>42.052083333333336</v>
      </c>
      <c r="P13" s="10"/>
    </row>
    <row r="14" spans="1:133">
      <c r="A14" s="12"/>
      <c r="B14" s="25">
        <v>322</v>
      </c>
      <c r="C14" s="20" t="s">
        <v>0</v>
      </c>
      <c r="D14" s="46">
        <v>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100</v>
      </c>
      <c r="O14" s="47">
        <f t="shared" si="1"/>
        <v>0.11574074074074074</v>
      </c>
      <c r="P14" s="9"/>
    </row>
    <row r="15" spans="1:133">
      <c r="A15" s="12"/>
      <c r="B15" s="25">
        <v>323.10000000000002</v>
      </c>
      <c r="C15" s="20" t="s">
        <v>16</v>
      </c>
      <c r="D15" s="46">
        <v>36233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36233</v>
      </c>
      <c r="O15" s="47">
        <f t="shared" si="1"/>
        <v>41.936342592592595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SUM(D17:D23)</f>
        <v>78543</v>
      </c>
      <c r="E16" s="32">
        <f t="shared" si="5"/>
        <v>38360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116903</v>
      </c>
      <c r="O16" s="45">
        <f t="shared" si="1"/>
        <v>135.30439814814815</v>
      </c>
      <c r="P16" s="10"/>
    </row>
    <row r="17" spans="1:16">
      <c r="A17" s="12"/>
      <c r="B17" s="25">
        <v>334.2</v>
      </c>
      <c r="C17" s="20" t="s">
        <v>62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1.1574074074074074</v>
      </c>
      <c r="P17" s="9"/>
    </row>
    <row r="18" spans="1:16">
      <c r="A18" s="12"/>
      <c r="B18" s="25">
        <v>335.12</v>
      </c>
      <c r="C18" s="20" t="s">
        <v>76</v>
      </c>
      <c r="D18" s="46">
        <v>33122</v>
      </c>
      <c r="E18" s="46">
        <v>16561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49683</v>
      </c>
      <c r="O18" s="47">
        <f t="shared" si="1"/>
        <v>57.503472222222221</v>
      </c>
      <c r="P18" s="9"/>
    </row>
    <row r="19" spans="1:16">
      <c r="A19" s="12"/>
      <c r="B19" s="25">
        <v>335.14</v>
      </c>
      <c r="C19" s="20" t="s">
        <v>77</v>
      </c>
      <c r="D19" s="46">
        <v>814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814</v>
      </c>
      <c r="O19" s="47">
        <f t="shared" si="1"/>
        <v>0.94212962962962965</v>
      </c>
      <c r="P19" s="9"/>
    </row>
    <row r="20" spans="1:16">
      <c r="A20" s="12"/>
      <c r="B20" s="25">
        <v>335.15</v>
      </c>
      <c r="C20" s="20" t="s">
        <v>78</v>
      </c>
      <c r="D20" s="46">
        <v>178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</v>
      </c>
      <c r="O20" s="47">
        <f t="shared" si="1"/>
        <v>0.20601851851851852</v>
      </c>
      <c r="P20" s="9"/>
    </row>
    <row r="21" spans="1:16">
      <c r="A21" s="12"/>
      <c r="B21" s="25">
        <v>335.16</v>
      </c>
      <c r="C21" s="20" t="s">
        <v>99</v>
      </c>
      <c r="D21" s="46">
        <v>32229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32229</v>
      </c>
      <c r="O21" s="47">
        <f t="shared" si="1"/>
        <v>37.302083333333336</v>
      </c>
      <c r="P21" s="9"/>
    </row>
    <row r="22" spans="1:16">
      <c r="A22" s="12"/>
      <c r="B22" s="25">
        <v>335.9</v>
      </c>
      <c r="C22" s="20" t="s">
        <v>58</v>
      </c>
      <c r="D22" s="46">
        <v>11200</v>
      </c>
      <c r="E22" s="46">
        <v>4799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15999</v>
      </c>
      <c r="O22" s="47">
        <f t="shared" si="1"/>
        <v>18.517361111111111</v>
      </c>
      <c r="P22" s="9"/>
    </row>
    <row r="23" spans="1:16">
      <c r="A23" s="12"/>
      <c r="B23" s="25">
        <v>337.2</v>
      </c>
      <c r="C23" s="20" t="s">
        <v>80</v>
      </c>
      <c r="D23" s="46">
        <v>0</v>
      </c>
      <c r="E23" s="46">
        <v>17000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17000</v>
      </c>
      <c r="O23" s="47">
        <f t="shared" si="1"/>
        <v>19.675925925925927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SUM(D25:D30)</f>
        <v>144</v>
      </c>
      <c r="E24" s="32">
        <f t="shared" si="6"/>
        <v>15150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328276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343570</v>
      </c>
      <c r="O24" s="45">
        <f t="shared" si="1"/>
        <v>397.65046296296299</v>
      </c>
      <c r="P24" s="10"/>
    </row>
    <row r="25" spans="1:16">
      <c r="A25" s="12"/>
      <c r="B25" s="25">
        <v>341.9</v>
      </c>
      <c r="C25" s="20" t="s">
        <v>81</v>
      </c>
      <c r="D25" s="46">
        <v>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39</v>
      </c>
      <c r="O25" s="47">
        <f t="shared" si="1"/>
        <v>4.5138888888888888E-2</v>
      </c>
      <c r="P25" s="9"/>
    </row>
    <row r="26" spans="1:16">
      <c r="A26" s="12"/>
      <c r="B26" s="25">
        <v>342.2</v>
      </c>
      <c r="C26" s="20" t="s">
        <v>35</v>
      </c>
      <c r="D26" s="46">
        <v>0</v>
      </c>
      <c r="E26" s="46">
        <v>15150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15150</v>
      </c>
      <c r="O26" s="47">
        <f t="shared" si="1"/>
        <v>17.534722222222221</v>
      </c>
      <c r="P26" s="9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112673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112673</v>
      </c>
      <c r="O27" s="47">
        <f t="shared" si="1"/>
        <v>130.40856481481481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63866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63866</v>
      </c>
      <c r="O28" s="47">
        <f t="shared" si="1"/>
        <v>73.918981481481481</v>
      </c>
      <c r="P28" s="9"/>
    </row>
    <row r="29" spans="1:16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151737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151737</v>
      </c>
      <c r="O29" s="47">
        <f t="shared" si="1"/>
        <v>175.62152777777777</v>
      </c>
      <c r="P29" s="9"/>
    </row>
    <row r="30" spans="1:16">
      <c r="A30" s="12"/>
      <c r="B30" s="25">
        <v>346.4</v>
      </c>
      <c r="C30" s="20" t="s">
        <v>100</v>
      </c>
      <c r="D30" s="46">
        <v>105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105</v>
      </c>
      <c r="O30" s="47">
        <f t="shared" si="1"/>
        <v>0.12152777777777778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SUM(D32:D32)</f>
        <v>29470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1" si="9">SUM(D31:M31)</f>
        <v>29470</v>
      </c>
      <c r="O31" s="45">
        <f t="shared" si="1"/>
        <v>34.108796296296298</v>
      </c>
      <c r="P31" s="10"/>
    </row>
    <row r="32" spans="1:16">
      <c r="A32" s="13"/>
      <c r="B32" s="39">
        <v>351.5</v>
      </c>
      <c r="C32" s="21" t="s">
        <v>83</v>
      </c>
      <c r="D32" s="46">
        <v>29470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29470</v>
      </c>
      <c r="O32" s="47">
        <f t="shared" si="1"/>
        <v>34.108796296296298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SUM(D34:D36)</f>
        <v>2092</v>
      </c>
      <c r="E33" s="32">
        <f t="shared" si="10"/>
        <v>3136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448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5676</v>
      </c>
      <c r="O33" s="45">
        <f t="shared" si="1"/>
        <v>6.5694444444444446</v>
      </c>
      <c r="P33" s="10"/>
    </row>
    <row r="34" spans="1:119">
      <c r="A34" s="12"/>
      <c r="B34" s="25">
        <v>361.1</v>
      </c>
      <c r="C34" s="20" t="s">
        <v>42</v>
      </c>
      <c r="D34" s="46">
        <v>143</v>
      </c>
      <c r="E34" s="46">
        <v>140</v>
      </c>
      <c r="F34" s="46">
        <v>0</v>
      </c>
      <c r="G34" s="46">
        <v>0</v>
      </c>
      <c r="H34" s="46">
        <v>0</v>
      </c>
      <c r="I34" s="46">
        <v>448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731</v>
      </c>
      <c r="O34" s="47">
        <f t="shared" si="1"/>
        <v>0.84606481481481477</v>
      </c>
      <c r="P34" s="9"/>
    </row>
    <row r="35" spans="1:119">
      <c r="A35" s="12"/>
      <c r="B35" s="25">
        <v>366</v>
      </c>
      <c r="C35" s="20" t="s">
        <v>43</v>
      </c>
      <c r="D35" s="46">
        <v>0</v>
      </c>
      <c r="E35" s="46">
        <v>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27</v>
      </c>
      <c r="O35" s="47">
        <f t="shared" si="1"/>
        <v>3.125E-2</v>
      </c>
      <c r="P35" s="9"/>
    </row>
    <row r="36" spans="1:119">
      <c r="A36" s="12"/>
      <c r="B36" s="25">
        <v>369.9</v>
      </c>
      <c r="C36" s="20" t="s">
        <v>44</v>
      </c>
      <c r="D36" s="46">
        <v>1949</v>
      </c>
      <c r="E36" s="46">
        <v>2969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4918</v>
      </c>
      <c r="O36" s="47">
        <f t="shared" si="1"/>
        <v>5.6921296296296298</v>
      </c>
      <c r="P36" s="9"/>
    </row>
    <row r="37" spans="1:119" ht="15.75">
      <c r="A37" s="29" t="s">
        <v>32</v>
      </c>
      <c r="B37" s="30"/>
      <c r="C37" s="31"/>
      <c r="D37" s="32">
        <f t="shared" ref="D37:M37" si="11">SUM(D38:D40)</f>
        <v>67804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214987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282791</v>
      </c>
      <c r="O37" s="45">
        <f t="shared" si="1"/>
        <v>327.30439814814815</v>
      </c>
      <c r="P37" s="9"/>
    </row>
    <row r="38" spans="1:119">
      <c r="A38" s="12"/>
      <c r="B38" s="25">
        <v>383</v>
      </c>
      <c r="C38" s="20" t="s">
        <v>84</v>
      </c>
      <c r="D38" s="46">
        <v>67804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67804</v>
      </c>
      <c r="O38" s="47">
        <f t="shared" si="1"/>
        <v>78.476851851851848</v>
      </c>
      <c r="P38" s="9"/>
    </row>
    <row r="39" spans="1:119">
      <c r="A39" s="12"/>
      <c r="B39" s="25">
        <v>389.6</v>
      </c>
      <c r="C39" s="20" t="s">
        <v>101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214469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214469</v>
      </c>
      <c r="O39" s="47">
        <f t="shared" si="1"/>
        <v>248.22800925925927</v>
      </c>
      <c r="P39" s="9"/>
    </row>
    <row r="40" spans="1:119" ht="15.75" thickBot="1">
      <c r="A40" s="12"/>
      <c r="B40" s="25">
        <v>389.9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518</v>
      </c>
      <c r="O40" s="47">
        <f t="shared" si="1"/>
        <v>0.59953703703703709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2">SUM(D5,D13,D16,D24,D31,D33,D37)</f>
        <v>350115</v>
      </c>
      <c r="E41" s="15">
        <f t="shared" si="12"/>
        <v>299602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600001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1249718</v>
      </c>
      <c r="O41" s="38">
        <f t="shared" si="1"/>
        <v>1446.4328703703704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103</v>
      </c>
      <c r="M43" s="48"/>
      <c r="N43" s="48"/>
      <c r="O43" s="43">
        <v>864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131238</v>
      </c>
      <c r="E5" s="27">
        <f t="shared" si="0"/>
        <v>159317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56752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347307</v>
      </c>
      <c r="O5" s="33">
        <f t="shared" ref="O5:O42" si="1">(N5/O$44)</f>
        <v>390.23258426966294</v>
      </c>
      <c r="P5" s="6"/>
    </row>
    <row r="6" spans="1:133">
      <c r="A6" s="12"/>
      <c r="B6" s="25">
        <v>311</v>
      </c>
      <c r="C6" s="20" t="s">
        <v>2</v>
      </c>
      <c r="D6" s="46">
        <v>50083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50083</v>
      </c>
      <c r="O6" s="47">
        <f t="shared" si="1"/>
        <v>56.273033707865167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159317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159317</v>
      </c>
      <c r="O7" s="47">
        <f t="shared" si="1"/>
        <v>179.00786516853933</v>
      </c>
      <c r="P7" s="9"/>
    </row>
    <row r="8" spans="1:133">
      <c r="A8" s="12"/>
      <c r="B8" s="25">
        <v>312.60000000000002</v>
      </c>
      <c r="C8" s="20" t="s">
        <v>11</v>
      </c>
      <c r="D8" s="46">
        <v>64436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64436</v>
      </c>
      <c r="O8" s="47">
        <f t="shared" si="1"/>
        <v>72.400000000000006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46469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46469</v>
      </c>
      <c r="O9" s="47">
        <f t="shared" si="1"/>
        <v>52.2123595505618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10283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10283</v>
      </c>
      <c r="O10" s="47">
        <f t="shared" si="1"/>
        <v>11.553932584269663</v>
      </c>
      <c r="P10" s="9"/>
    </row>
    <row r="11" spans="1:133">
      <c r="A11" s="12"/>
      <c r="B11" s="25">
        <v>315</v>
      </c>
      <c r="C11" s="20" t="s">
        <v>74</v>
      </c>
      <c r="D11" s="46">
        <v>15592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15592</v>
      </c>
      <c r="O11" s="47">
        <f t="shared" si="1"/>
        <v>17.519101123595505</v>
      </c>
      <c r="P11" s="9"/>
    </row>
    <row r="12" spans="1:133">
      <c r="A12" s="12"/>
      <c r="B12" s="25">
        <v>316</v>
      </c>
      <c r="C12" s="20" t="s">
        <v>75</v>
      </c>
      <c r="D12" s="46">
        <v>1127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1127</v>
      </c>
      <c r="O12" s="47">
        <f t="shared" si="1"/>
        <v>1.2662921348314606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37145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42145</v>
      </c>
      <c r="O13" s="45">
        <f t="shared" si="1"/>
        <v>47.353932584269664</v>
      </c>
      <c r="P13" s="10"/>
    </row>
    <row r="14" spans="1:133">
      <c r="A14" s="12"/>
      <c r="B14" s="25">
        <v>322</v>
      </c>
      <c r="C14" s="20" t="s">
        <v>0</v>
      </c>
      <c r="D14" s="46">
        <v>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</v>
      </c>
      <c r="O14" s="47">
        <f t="shared" si="1"/>
        <v>5.6179775280898875E-2</v>
      </c>
      <c r="P14" s="9"/>
    </row>
    <row r="15" spans="1:133">
      <c r="A15" s="12"/>
      <c r="B15" s="25">
        <v>323.10000000000002</v>
      </c>
      <c r="C15" s="20" t="s">
        <v>16</v>
      </c>
      <c r="D15" s="46">
        <v>37095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37095</v>
      </c>
      <c r="O15" s="47">
        <f t="shared" si="1"/>
        <v>41.679775280898873</v>
      </c>
      <c r="P15" s="9"/>
    </row>
    <row r="16" spans="1:133">
      <c r="A16" s="12"/>
      <c r="B16" s="25">
        <v>324.72000000000003</v>
      </c>
      <c r="C16" s="20" t="s">
        <v>95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5000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5000</v>
      </c>
      <c r="O16" s="47">
        <f t="shared" si="1"/>
        <v>5.617977528089888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SUM(D18:D25)</f>
        <v>76598</v>
      </c>
      <c r="E17" s="32">
        <f t="shared" si="4"/>
        <v>31538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66031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174167</v>
      </c>
      <c r="O17" s="45">
        <f t="shared" si="1"/>
        <v>195.69325842696628</v>
      </c>
      <c r="P17" s="10"/>
    </row>
    <row r="18" spans="1:16">
      <c r="A18" s="12"/>
      <c r="B18" s="25">
        <v>334.9</v>
      </c>
      <c r="C18" s="20" t="s">
        <v>96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66031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66031</v>
      </c>
      <c r="O18" s="47">
        <f t="shared" si="1"/>
        <v>74.192134831460677</v>
      </c>
      <c r="P18" s="9"/>
    </row>
    <row r="19" spans="1:16">
      <c r="A19" s="12"/>
      <c r="B19" s="25">
        <v>335.12</v>
      </c>
      <c r="C19" s="20" t="s">
        <v>76</v>
      </c>
      <c r="D19" s="46">
        <v>29076</v>
      </c>
      <c r="E19" s="46">
        <v>14538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43614</v>
      </c>
      <c r="O19" s="47">
        <f t="shared" si="1"/>
        <v>49.004494382022472</v>
      </c>
      <c r="P19" s="9"/>
    </row>
    <row r="20" spans="1:16">
      <c r="A20" s="12"/>
      <c r="B20" s="25">
        <v>335.14</v>
      </c>
      <c r="C20" s="20" t="s">
        <v>77</v>
      </c>
      <c r="D20" s="46">
        <v>987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987</v>
      </c>
      <c r="O20" s="47">
        <f t="shared" si="1"/>
        <v>1.1089887640449438</v>
      </c>
      <c r="P20" s="9"/>
    </row>
    <row r="21" spans="1:16">
      <c r="A21" s="12"/>
      <c r="B21" s="25">
        <v>335.15</v>
      </c>
      <c r="C21" s="20" t="s">
        <v>78</v>
      </c>
      <c r="D21" s="46">
        <v>189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189</v>
      </c>
      <c r="O21" s="47">
        <f t="shared" si="1"/>
        <v>0.21235955056179776</v>
      </c>
      <c r="P21" s="9"/>
    </row>
    <row r="22" spans="1:16">
      <c r="A22" s="12"/>
      <c r="B22" s="25">
        <v>335.18</v>
      </c>
      <c r="C22" s="20" t="s">
        <v>79</v>
      </c>
      <c r="D22" s="46">
        <v>29609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29609</v>
      </c>
      <c r="O22" s="47">
        <f t="shared" si="1"/>
        <v>33.268539325842696</v>
      </c>
      <c r="P22" s="9"/>
    </row>
    <row r="23" spans="1:16">
      <c r="A23" s="12"/>
      <c r="B23" s="25">
        <v>335.49</v>
      </c>
      <c r="C23" s="20" t="s">
        <v>24</v>
      </c>
      <c r="D23" s="46">
        <v>10850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10850</v>
      </c>
      <c r="O23" s="47">
        <f t="shared" si="1"/>
        <v>12.191011235955056</v>
      </c>
      <c r="P23" s="9"/>
    </row>
    <row r="24" spans="1:16">
      <c r="A24" s="12"/>
      <c r="B24" s="25">
        <v>337.2</v>
      </c>
      <c r="C24" s="20" t="s">
        <v>80</v>
      </c>
      <c r="D24" s="46">
        <v>5887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5887</v>
      </c>
      <c r="O24" s="47">
        <f t="shared" si="1"/>
        <v>6.6146067415730334</v>
      </c>
      <c r="P24" s="9"/>
    </row>
    <row r="25" spans="1:16">
      <c r="A25" s="12"/>
      <c r="B25" s="25">
        <v>338</v>
      </c>
      <c r="C25" s="20" t="s">
        <v>25</v>
      </c>
      <c r="D25" s="46">
        <v>0</v>
      </c>
      <c r="E25" s="46">
        <v>17000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17000</v>
      </c>
      <c r="O25" s="47">
        <f t="shared" si="1"/>
        <v>19.101123595505619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SUM(D27:D32)</f>
        <v>250</v>
      </c>
      <c r="E26" s="32">
        <f t="shared" si="6"/>
        <v>18009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334182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352441</v>
      </c>
      <c r="O26" s="45">
        <f t="shared" si="1"/>
        <v>396.00112359550565</v>
      </c>
      <c r="P26" s="10"/>
    </row>
    <row r="27" spans="1:16">
      <c r="A27" s="12"/>
      <c r="B27" s="25">
        <v>341.9</v>
      </c>
      <c r="C27" s="20" t="s">
        <v>81</v>
      </c>
      <c r="D27" s="46">
        <v>250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250</v>
      </c>
      <c r="O27" s="47">
        <f t="shared" si="1"/>
        <v>0.2808988764044944</v>
      </c>
      <c r="P27" s="9"/>
    </row>
    <row r="28" spans="1:16">
      <c r="A28" s="12"/>
      <c r="B28" s="25">
        <v>342.2</v>
      </c>
      <c r="C28" s="20" t="s">
        <v>35</v>
      </c>
      <c r="D28" s="46">
        <v>0</v>
      </c>
      <c r="E28" s="46">
        <v>13350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13350</v>
      </c>
      <c r="O28" s="47">
        <f t="shared" si="1"/>
        <v>15</v>
      </c>
      <c r="P28" s="9"/>
    </row>
    <row r="29" spans="1:16">
      <c r="A29" s="12"/>
      <c r="B29" s="25">
        <v>343.1</v>
      </c>
      <c r="C29" s="20" t="s">
        <v>91</v>
      </c>
      <c r="D29" s="46">
        <v>0</v>
      </c>
      <c r="E29" s="46">
        <v>4659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4659</v>
      </c>
      <c r="O29" s="47">
        <f t="shared" si="1"/>
        <v>5.2348314606741573</v>
      </c>
      <c r="P29" s="9"/>
    </row>
    <row r="30" spans="1:16">
      <c r="A30" s="12"/>
      <c r="B30" s="25">
        <v>343.3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112424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112424</v>
      </c>
      <c r="O30" s="47">
        <f t="shared" si="1"/>
        <v>126.3191011235955</v>
      </c>
      <c r="P30" s="9"/>
    </row>
    <row r="31" spans="1:16">
      <c r="A31" s="12"/>
      <c r="B31" s="25">
        <v>343.4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63645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63645</v>
      </c>
      <c r="O31" s="47">
        <f t="shared" si="1"/>
        <v>71.511235955056179</v>
      </c>
      <c r="P31" s="9"/>
    </row>
    <row r="32" spans="1:16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158113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158113</v>
      </c>
      <c r="O32" s="47">
        <f t="shared" si="1"/>
        <v>177.65505617977527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29506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2" si="9">SUM(D33:M33)</f>
        <v>29506</v>
      </c>
      <c r="O33" s="45">
        <f t="shared" si="1"/>
        <v>33.152808988764043</v>
      </c>
      <c r="P33" s="10"/>
    </row>
    <row r="34" spans="1:119">
      <c r="A34" s="13"/>
      <c r="B34" s="39">
        <v>351.5</v>
      </c>
      <c r="C34" s="21" t="s">
        <v>83</v>
      </c>
      <c r="D34" s="46">
        <v>29506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29506</v>
      </c>
      <c r="O34" s="47">
        <f t="shared" si="1"/>
        <v>33.152808988764043</v>
      </c>
      <c r="P34" s="9"/>
    </row>
    <row r="35" spans="1:119" ht="15.75">
      <c r="A35" s="29" t="s">
        <v>3</v>
      </c>
      <c r="B35" s="30"/>
      <c r="C35" s="31"/>
      <c r="D35" s="32">
        <f t="shared" ref="D35:M35" si="10">SUM(D36:D39)</f>
        <v>69533</v>
      </c>
      <c r="E35" s="32">
        <f t="shared" si="10"/>
        <v>3308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583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73424</v>
      </c>
      <c r="O35" s="45">
        <f t="shared" si="1"/>
        <v>82.498876404494382</v>
      </c>
      <c r="P35" s="10"/>
    </row>
    <row r="36" spans="1:119">
      <c r="A36" s="12"/>
      <c r="B36" s="25">
        <v>361.1</v>
      </c>
      <c r="C36" s="20" t="s">
        <v>42</v>
      </c>
      <c r="D36" s="46">
        <v>120</v>
      </c>
      <c r="E36" s="46">
        <v>47</v>
      </c>
      <c r="F36" s="46">
        <v>0</v>
      </c>
      <c r="G36" s="46">
        <v>0</v>
      </c>
      <c r="H36" s="46">
        <v>0</v>
      </c>
      <c r="I36" s="46">
        <v>583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750</v>
      </c>
      <c r="O36" s="47">
        <f t="shared" si="1"/>
        <v>0.84269662921348309</v>
      </c>
      <c r="P36" s="9"/>
    </row>
    <row r="37" spans="1:119">
      <c r="A37" s="12"/>
      <c r="B37" s="25">
        <v>364</v>
      </c>
      <c r="C37" s="20" t="s">
        <v>88</v>
      </c>
      <c r="D37" s="46">
        <v>65024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65024</v>
      </c>
      <c r="O37" s="47">
        <f t="shared" si="1"/>
        <v>73.060674157303367</v>
      </c>
      <c r="P37" s="9"/>
    </row>
    <row r="38" spans="1:119">
      <c r="A38" s="12"/>
      <c r="B38" s="25">
        <v>366</v>
      </c>
      <c r="C38" s="20" t="s">
        <v>43</v>
      </c>
      <c r="D38" s="46">
        <v>0</v>
      </c>
      <c r="E38" s="46">
        <v>278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278</v>
      </c>
      <c r="O38" s="47">
        <f t="shared" si="1"/>
        <v>0.31235955056179776</v>
      </c>
      <c r="P38" s="9"/>
    </row>
    <row r="39" spans="1:119">
      <c r="A39" s="12"/>
      <c r="B39" s="25">
        <v>369.9</v>
      </c>
      <c r="C39" s="20" t="s">
        <v>44</v>
      </c>
      <c r="D39" s="46">
        <v>4389</v>
      </c>
      <c r="E39" s="46">
        <v>2983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7372</v>
      </c>
      <c r="O39" s="47">
        <f t="shared" si="1"/>
        <v>8.2831460674157302</v>
      </c>
      <c r="P39" s="9"/>
    </row>
    <row r="40" spans="1:119" ht="15.75">
      <c r="A40" s="29" t="s">
        <v>32</v>
      </c>
      <c r="B40" s="30"/>
      <c r="C40" s="31"/>
      <c r="D40" s="32">
        <f t="shared" ref="D40:M40" si="11">SUM(D41:D41)</f>
        <v>0</v>
      </c>
      <c r="E40" s="32">
        <f t="shared" si="11"/>
        <v>31500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31500</v>
      </c>
      <c r="O40" s="45">
        <f t="shared" si="1"/>
        <v>35.393258426966291</v>
      </c>
      <c r="P40" s="9"/>
    </row>
    <row r="41" spans="1:119" ht="15.75" thickBot="1">
      <c r="A41" s="12"/>
      <c r="B41" s="25">
        <v>384</v>
      </c>
      <c r="C41" s="20" t="s">
        <v>92</v>
      </c>
      <c r="D41" s="46">
        <v>0</v>
      </c>
      <c r="E41" s="46">
        <v>31500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31500</v>
      </c>
      <c r="O41" s="47">
        <f t="shared" si="1"/>
        <v>35.393258426966291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2">SUM(D5,D13,D17,D26,D33,D35,D40)</f>
        <v>344270</v>
      </c>
      <c r="E42" s="15">
        <f t="shared" si="12"/>
        <v>243672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462548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1050490</v>
      </c>
      <c r="O42" s="38">
        <f t="shared" si="1"/>
        <v>1180.3258426966293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97</v>
      </c>
      <c r="M44" s="48"/>
      <c r="N44" s="48"/>
      <c r="O44" s="43">
        <v>890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117326</v>
      </c>
      <c r="E5" s="27">
        <f t="shared" si="0"/>
        <v>117297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57446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292069</v>
      </c>
      <c r="O5" s="33">
        <f t="shared" ref="O5:O39" si="1">(N5/O$41)</f>
        <v>335.32606199770379</v>
      </c>
      <c r="P5" s="6"/>
    </row>
    <row r="6" spans="1:133">
      <c r="A6" s="12"/>
      <c r="B6" s="25">
        <v>311</v>
      </c>
      <c r="C6" s="20" t="s">
        <v>2</v>
      </c>
      <c r="D6" s="46">
        <v>39799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39799</v>
      </c>
      <c r="O6" s="47">
        <f t="shared" si="1"/>
        <v>45.69345579793341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117297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117297</v>
      </c>
      <c r="O7" s="47">
        <f t="shared" si="1"/>
        <v>134.66934557979334</v>
      </c>
      <c r="P7" s="9"/>
    </row>
    <row r="8" spans="1:133">
      <c r="A8" s="12"/>
      <c r="B8" s="25">
        <v>312.60000000000002</v>
      </c>
      <c r="C8" s="20" t="s">
        <v>11</v>
      </c>
      <c r="D8" s="46">
        <v>61144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61144</v>
      </c>
      <c r="O8" s="47">
        <f t="shared" si="1"/>
        <v>70.199770378874859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48108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48108</v>
      </c>
      <c r="O9" s="47">
        <f t="shared" si="1"/>
        <v>55.233065442020667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9338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9338</v>
      </c>
      <c r="O10" s="47">
        <f t="shared" si="1"/>
        <v>10.721010332950632</v>
      </c>
      <c r="P10" s="9"/>
    </row>
    <row r="11" spans="1:133">
      <c r="A11" s="12"/>
      <c r="B11" s="25">
        <v>315</v>
      </c>
      <c r="C11" s="20" t="s">
        <v>74</v>
      </c>
      <c r="D11" s="46">
        <v>15217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15217</v>
      </c>
      <c r="O11" s="47">
        <f t="shared" si="1"/>
        <v>17.470723306544201</v>
      </c>
      <c r="P11" s="9"/>
    </row>
    <row r="12" spans="1:133">
      <c r="A12" s="12"/>
      <c r="B12" s="25">
        <v>316</v>
      </c>
      <c r="C12" s="20" t="s">
        <v>75</v>
      </c>
      <c r="D12" s="46">
        <v>1166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1166</v>
      </c>
      <c r="O12" s="47">
        <f t="shared" si="1"/>
        <v>1.3386911595866819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41697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41697</v>
      </c>
      <c r="O13" s="45">
        <f t="shared" si="1"/>
        <v>47.872560275545354</v>
      </c>
      <c r="P13" s="10"/>
    </row>
    <row r="14" spans="1:133">
      <c r="A14" s="12"/>
      <c r="B14" s="25">
        <v>322</v>
      </c>
      <c r="C14" s="20" t="s">
        <v>0</v>
      </c>
      <c r="D14" s="46">
        <v>175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175</v>
      </c>
      <c r="O14" s="47">
        <f t="shared" si="1"/>
        <v>0.20091848450057406</v>
      </c>
      <c r="P14" s="9"/>
    </row>
    <row r="15" spans="1:133">
      <c r="A15" s="12"/>
      <c r="B15" s="25">
        <v>323.10000000000002</v>
      </c>
      <c r="C15" s="20" t="s">
        <v>16</v>
      </c>
      <c r="D15" s="46">
        <v>41522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41522</v>
      </c>
      <c r="O15" s="47">
        <f t="shared" si="1"/>
        <v>47.671641791044777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SUM(D17:D22)</f>
        <v>70303</v>
      </c>
      <c r="E16" s="32">
        <f t="shared" si="5"/>
        <v>31358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101661</v>
      </c>
      <c r="O16" s="45">
        <f t="shared" si="1"/>
        <v>116.71756601607348</v>
      </c>
      <c r="P16" s="10"/>
    </row>
    <row r="17" spans="1:16">
      <c r="A17" s="12"/>
      <c r="B17" s="25">
        <v>335.12</v>
      </c>
      <c r="C17" s="20" t="s">
        <v>76</v>
      </c>
      <c r="D17" s="46">
        <v>28716</v>
      </c>
      <c r="E17" s="46">
        <v>14358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43074</v>
      </c>
      <c r="O17" s="47">
        <f t="shared" si="1"/>
        <v>49.453501722158435</v>
      </c>
      <c r="P17" s="9"/>
    </row>
    <row r="18" spans="1:16">
      <c r="A18" s="12"/>
      <c r="B18" s="25">
        <v>335.14</v>
      </c>
      <c r="C18" s="20" t="s">
        <v>77</v>
      </c>
      <c r="D18" s="46">
        <v>1212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1212</v>
      </c>
      <c r="O18" s="47">
        <f t="shared" si="1"/>
        <v>1.3915040183696901</v>
      </c>
      <c r="P18" s="9"/>
    </row>
    <row r="19" spans="1:16">
      <c r="A19" s="12"/>
      <c r="B19" s="25">
        <v>335.15</v>
      </c>
      <c r="C19" s="20" t="s">
        <v>78</v>
      </c>
      <c r="D19" s="46">
        <v>147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</v>
      </c>
      <c r="O19" s="47">
        <f t="shared" si="1"/>
        <v>0.1687715269804822</v>
      </c>
      <c r="P19" s="9"/>
    </row>
    <row r="20" spans="1:16">
      <c r="A20" s="12"/>
      <c r="B20" s="25">
        <v>335.18</v>
      </c>
      <c r="C20" s="20" t="s">
        <v>79</v>
      </c>
      <c r="D20" s="46">
        <v>29378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29378</v>
      </c>
      <c r="O20" s="47">
        <f t="shared" si="1"/>
        <v>33.729047072330651</v>
      </c>
      <c r="P20" s="9"/>
    </row>
    <row r="21" spans="1:16">
      <c r="A21" s="12"/>
      <c r="B21" s="25">
        <v>335.49</v>
      </c>
      <c r="C21" s="20" t="s">
        <v>24</v>
      </c>
      <c r="D21" s="46">
        <v>10850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10850</v>
      </c>
      <c r="O21" s="47">
        <f t="shared" si="1"/>
        <v>12.456946039035591</v>
      </c>
      <c r="P21" s="9"/>
    </row>
    <row r="22" spans="1:16">
      <c r="A22" s="12"/>
      <c r="B22" s="25">
        <v>337.2</v>
      </c>
      <c r="C22" s="20" t="s">
        <v>80</v>
      </c>
      <c r="D22" s="46">
        <v>0</v>
      </c>
      <c r="E22" s="46">
        <v>17000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17000</v>
      </c>
      <c r="O22" s="47">
        <f t="shared" si="1"/>
        <v>19.517795637198621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SUM(D24:D29)</f>
        <v>320</v>
      </c>
      <c r="E23" s="32">
        <f t="shared" si="6"/>
        <v>18624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318391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337335</v>
      </c>
      <c r="O23" s="45">
        <f t="shared" si="1"/>
        <v>387.29621125143512</v>
      </c>
      <c r="P23" s="10"/>
    </row>
    <row r="24" spans="1:16">
      <c r="A24" s="12"/>
      <c r="B24" s="25">
        <v>341.9</v>
      </c>
      <c r="C24" s="20" t="s">
        <v>81</v>
      </c>
      <c r="D24" s="46">
        <v>320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7">SUM(D24:M24)</f>
        <v>320</v>
      </c>
      <c r="O24" s="47">
        <f t="shared" si="1"/>
        <v>0.36739380022962115</v>
      </c>
      <c r="P24" s="9"/>
    </row>
    <row r="25" spans="1:16">
      <c r="A25" s="12"/>
      <c r="B25" s="25">
        <v>342.2</v>
      </c>
      <c r="C25" s="20" t="s">
        <v>35</v>
      </c>
      <c r="D25" s="46">
        <v>0</v>
      </c>
      <c r="E25" s="46">
        <v>14100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14100</v>
      </c>
      <c r="O25" s="47">
        <f t="shared" si="1"/>
        <v>16.188289322617681</v>
      </c>
      <c r="P25" s="9"/>
    </row>
    <row r="26" spans="1:16">
      <c r="A26" s="12"/>
      <c r="B26" s="25">
        <v>343.1</v>
      </c>
      <c r="C26" s="20" t="s">
        <v>91</v>
      </c>
      <c r="D26" s="46">
        <v>0</v>
      </c>
      <c r="E26" s="46">
        <v>4524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4524</v>
      </c>
      <c r="O26" s="47">
        <f t="shared" si="1"/>
        <v>5.1940298507462686</v>
      </c>
      <c r="P26" s="9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107845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107845</v>
      </c>
      <c r="O27" s="47">
        <f t="shared" si="1"/>
        <v>123.81745120551091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64840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64840</v>
      </c>
      <c r="O28" s="47">
        <f t="shared" si="1"/>
        <v>74.443168771526985</v>
      </c>
      <c r="P28" s="9"/>
    </row>
    <row r="29" spans="1:16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145706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145706</v>
      </c>
      <c r="O29" s="47">
        <f t="shared" si="1"/>
        <v>167.28587830080369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SUM(D31:D31)</f>
        <v>25477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9" si="9">SUM(D30:M30)</f>
        <v>25477</v>
      </c>
      <c r="O30" s="45">
        <f t="shared" si="1"/>
        <v>29.250287026406429</v>
      </c>
      <c r="P30" s="10"/>
    </row>
    <row r="31" spans="1:16">
      <c r="A31" s="13"/>
      <c r="B31" s="39">
        <v>351.5</v>
      </c>
      <c r="C31" s="21" t="s">
        <v>83</v>
      </c>
      <c r="D31" s="46">
        <v>25477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25477</v>
      </c>
      <c r="O31" s="47">
        <f t="shared" si="1"/>
        <v>29.250287026406429</v>
      </c>
      <c r="P31" s="9"/>
    </row>
    <row r="32" spans="1:16" ht="15.75">
      <c r="A32" s="29" t="s">
        <v>3</v>
      </c>
      <c r="B32" s="30"/>
      <c r="C32" s="31"/>
      <c r="D32" s="32">
        <f t="shared" ref="D32:M32" si="10">SUM(D33:D35)</f>
        <v>73505</v>
      </c>
      <c r="E32" s="32">
        <f t="shared" si="10"/>
        <v>921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462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74888</v>
      </c>
      <c r="O32" s="45">
        <f t="shared" si="1"/>
        <v>85.979334098737084</v>
      </c>
      <c r="P32" s="10"/>
    </row>
    <row r="33" spans="1:119">
      <c r="A33" s="12"/>
      <c r="B33" s="25">
        <v>361.1</v>
      </c>
      <c r="C33" s="20" t="s">
        <v>42</v>
      </c>
      <c r="D33" s="46">
        <v>96</v>
      </c>
      <c r="E33" s="46">
        <v>57</v>
      </c>
      <c r="F33" s="46">
        <v>0</v>
      </c>
      <c r="G33" s="46">
        <v>0</v>
      </c>
      <c r="H33" s="46">
        <v>0</v>
      </c>
      <c r="I33" s="46">
        <v>462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615</v>
      </c>
      <c r="O33" s="47">
        <f t="shared" si="1"/>
        <v>0.70608495981630315</v>
      </c>
      <c r="P33" s="9"/>
    </row>
    <row r="34" spans="1:119">
      <c r="A34" s="12"/>
      <c r="B34" s="25">
        <v>366</v>
      </c>
      <c r="C34" s="20" t="s">
        <v>43</v>
      </c>
      <c r="D34" s="46">
        <v>67600</v>
      </c>
      <c r="E34" s="46">
        <v>613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68213</v>
      </c>
      <c r="O34" s="47">
        <f t="shared" si="1"/>
        <v>78.315729047072324</v>
      </c>
      <c r="P34" s="9"/>
    </row>
    <row r="35" spans="1:119">
      <c r="A35" s="12"/>
      <c r="B35" s="25">
        <v>369.9</v>
      </c>
      <c r="C35" s="20" t="s">
        <v>44</v>
      </c>
      <c r="D35" s="46">
        <v>5809</v>
      </c>
      <c r="E35" s="46">
        <v>251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6060</v>
      </c>
      <c r="O35" s="47">
        <f t="shared" si="1"/>
        <v>6.9575200918484503</v>
      </c>
      <c r="P35" s="9"/>
    </row>
    <row r="36" spans="1:119" ht="15.75">
      <c r="A36" s="29" t="s">
        <v>32</v>
      </c>
      <c r="B36" s="30"/>
      <c r="C36" s="31"/>
      <c r="D36" s="32">
        <f t="shared" ref="D36:M36" si="11">SUM(D37:D38)</f>
        <v>6300</v>
      </c>
      <c r="E36" s="32">
        <f t="shared" si="11"/>
        <v>9562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9"/>
        <v>15862</v>
      </c>
      <c r="O36" s="45">
        <f t="shared" si="1"/>
        <v>18.211251435132031</v>
      </c>
      <c r="P36" s="9"/>
    </row>
    <row r="37" spans="1:119">
      <c r="A37" s="12"/>
      <c r="B37" s="25">
        <v>381</v>
      </c>
      <c r="C37" s="20" t="s">
        <v>45</v>
      </c>
      <c r="D37" s="46">
        <v>6300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6300</v>
      </c>
      <c r="O37" s="47">
        <f t="shared" si="1"/>
        <v>7.2330654420206661</v>
      </c>
      <c r="P37" s="9"/>
    </row>
    <row r="38" spans="1:119" ht="15.75" thickBot="1">
      <c r="A38" s="12"/>
      <c r="B38" s="25">
        <v>384</v>
      </c>
      <c r="C38" s="20" t="s">
        <v>92</v>
      </c>
      <c r="D38" s="46">
        <v>0</v>
      </c>
      <c r="E38" s="46">
        <v>9562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9562</v>
      </c>
      <c r="O38" s="47">
        <f t="shared" si="1"/>
        <v>10.978185993111365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12">SUM(D5,D13,D16,D23,D30,D32,D36)</f>
        <v>334928</v>
      </c>
      <c r="E39" s="15">
        <f t="shared" si="12"/>
        <v>177762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376299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888989</v>
      </c>
      <c r="O39" s="38">
        <f t="shared" si="1"/>
        <v>1020.6532721010333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93</v>
      </c>
      <c r="M41" s="48"/>
      <c r="N41" s="48"/>
      <c r="O41" s="43">
        <v>871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87633</v>
      </c>
      <c r="E5" s="27">
        <f t="shared" si="0"/>
        <v>87413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60708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235754</v>
      </c>
      <c r="O5" s="33">
        <f t="shared" ref="O5:O39" si="1">(N5/O$41)</f>
        <v>272.5479768786127</v>
      </c>
      <c r="P5" s="6"/>
    </row>
    <row r="6" spans="1:133">
      <c r="A6" s="12"/>
      <c r="B6" s="25">
        <v>311</v>
      </c>
      <c r="C6" s="20" t="s">
        <v>2</v>
      </c>
      <c r="D6" s="46">
        <v>22691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22691</v>
      </c>
      <c r="O6" s="47">
        <f t="shared" si="1"/>
        <v>26.232369942196531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87413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87413</v>
      </c>
      <c r="O7" s="47">
        <f t="shared" si="1"/>
        <v>101.05549132947976</v>
      </c>
      <c r="P7" s="9"/>
    </row>
    <row r="8" spans="1:133">
      <c r="A8" s="12"/>
      <c r="B8" s="25">
        <v>312.60000000000002</v>
      </c>
      <c r="C8" s="20" t="s">
        <v>11</v>
      </c>
      <c r="D8" s="46">
        <v>49939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49939</v>
      </c>
      <c r="O8" s="47">
        <f t="shared" si="1"/>
        <v>57.732947976878613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50251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50251</v>
      </c>
      <c r="O9" s="47">
        <f t="shared" si="1"/>
        <v>58.093641618497109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10457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10457</v>
      </c>
      <c r="O10" s="47">
        <f t="shared" si="1"/>
        <v>12.089017341040462</v>
      </c>
      <c r="P10" s="9"/>
    </row>
    <row r="11" spans="1:133">
      <c r="A11" s="12"/>
      <c r="B11" s="25">
        <v>315</v>
      </c>
      <c r="C11" s="20" t="s">
        <v>74</v>
      </c>
      <c r="D11" s="46">
        <v>14081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14081</v>
      </c>
      <c r="O11" s="47">
        <f t="shared" si="1"/>
        <v>16.278612716763007</v>
      </c>
      <c r="P11" s="9"/>
    </row>
    <row r="12" spans="1:133">
      <c r="A12" s="12"/>
      <c r="B12" s="25">
        <v>316</v>
      </c>
      <c r="C12" s="20" t="s">
        <v>75</v>
      </c>
      <c r="D12" s="46">
        <v>922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922</v>
      </c>
      <c r="O12" s="47">
        <f t="shared" si="1"/>
        <v>1.0658959537572255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42901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42901</v>
      </c>
      <c r="O13" s="45">
        <f t="shared" si="1"/>
        <v>49.596531791907516</v>
      </c>
      <c r="P13" s="10"/>
    </row>
    <row r="14" spans="1:133">
      <c r="A14" s="12"/>
      <c r="B14" s="25">
        <v>322</v>
      </c>
      <c r="C14" s="20" t="s">
        <v>0</v>
      </c>
      <c r="D14" s="46">
        <v>375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375</v>
      </c>
      <c r="O14" s="47">
        <f t="shared" si="1"/>
        <v>0.43352601156069365</v>
      </c>
      <c r="P14" s="9"/>
    </row>
    <row r="15" spans="1:133">
      <c r="A15" s="12"/>
      <c r="B15" s="25">
        <v>323.10000000000002</v>
      </c>
      <c r="C15" s="20" t="s">
        <v>16</v>
      </c>
      <c r="D15" s="46">
        <v>42526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42526</v>
      </c>
      <c r="O15" s="47">
        <f t="shared" si="1"/>
        <v>49.163005780346822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SUM(D17:D23)</f>
        <v>65385</v>
      </c>
      <c r="E16" s="32">
        <f t="shared" si="5"/>
        <v>35039</v>
      </c>
      <c r="F16" s="32">
        <f t="shared" si="5"/>
        <v>0</v>
      </c>
      <c r="G16" s="32">
        <f t="shared" si="5"/>
        <v>26290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126714</v>
      </c>
      <c r="O16" s="45">
        <f t="shared" si="1"/>
        <v>146.49017341040462</v>
      </c>
      <c r="P16" s="10"/>
    </row>
    <row r="17" spans="1:16">
      <c r="A17" s="12"/>
      <c r="B17" s="25">
        <v>331.5</v>
      </c>
      <c r="C17" s="20" t="s">
        <v>66</v>
      </c>
      <c r="D17" s="46">
        <v>0</v>
      </c>
      <c r="E17" s="46">
        <v>0</v>
      </c>
      <c r="F17" s="46">
        <v>0</v>
      </c>
      <c r="G17" s="46">
        <v>26290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26290</v>
      </c>
      <c r="O17" s="47">
        <f t="shared" si="1"/>
        <v>30.393063583815028</v>
      </c>
      <c r="P17" s="9"/>
    </row>
    <row r="18" spans="1:16">
      <c r="A18" s="12"/>
      <c r="B18" s="25">
        <v>335.12</v>
      </c>
      <c r="C18" s="20" t="s">
        <v>76</v>
      </c>
      <c r="D18" s="46">
        <v>27293</v>
      </c>
      <c r="E18" s="46">
        <v>13647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40940</v>
      </c>
      <c r="O18" s="47">
        <f t="shared" si="1"/>
        <v>47.329479768786129</v>
      </c>
      <c r="P18" s="9"/>
    </row>
    <row r="19" spans="1:16">
      <c r="A19" s="12"/>
      <c r="B19" s="25">
        <v>335.14</v>
      </c>
      <c r="C19" s="20" t="s">
        <v>77</v>
      </c>
      <c r="D19" s="46">
        <v>715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715</v>
      </c>
      <c r="O19" s="47">
        <f t="shared" si="1"/>
        <v>0.82658959537572252</v>
      </c>
      <c r="P19" s="9"/>
    </row>
    <row r="20" spans="1:16">
      <c r="A20" s="12"/>
      <c r="B20" s="25">
        <v>335.15</v>
      </c>
      <c r="C20" s="20" t="s">
        <v>78</v>
      </c>
      <c r="D20" s="46">
        <v>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</v>
      </c>
      <c r="O20" s="47">
        <f t="shared" si="1"/>
        <v>0.16994219653179191</v>
      </c>
      <c r="P20" s="9"/>
    </row>
    <row r="21" spans="1:16">
      <c r="A21" s="12"/>
      <c r="B21" s="25">
        <v>335.18</v>
      </c>
      <c r="C21" s="20" t="s">
        <v>79</v>
      </c>
      <c r="D21" s="46">
        <v>26380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26380</v>
      </c>
      <c r="O21" s="47">
        <f t="shared" si="1"/>
        <v>30.497109826589597</v>
      </c>
      <c r="P21" s="9"/>
    </row>
    <row r="22" spans="1:16">
      <c r="A22" s="12"/>
      <c r="B22" s="25">
        <v>335.49</v>
      </c>
      <c r="C22" s="20" t="s">
        <v>24</v>
      </c>
      <c r="D22" s="46">
        <v>10850</v>
      </c>
      <c r="E22" s="46">
        <v>4392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15242</v>
      </c>
      <c r="O22" s="47">
        <f t="shared" si="1"/>
        <v>17.620809248554913</v>
      </c>
      <c r="P22" s="9"/>
    </row>
    <row r="23" spans="1:16">
      <c r="A23" s="12"/>
      <c r="B23" s="25">
        <v>338</v>
      </c>
      <c r="C23" s="20" t="s">
        <v>25</v>
      </c>
      <c r="D23" s="46">
        <v>0</v>
      </c>
      <c r="E23" s="46">
        <v>17000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17000</v>
      </c>
      <c r="O23" s="47">
        <f t="shared" si="1"/>
        <v>19.653179190751445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SUM(D25:D29)</f>
        <v>269</v>
      </c>
      <c r="E24" s="32">
        <f t="shared" si="6"/>
        <v>7650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315195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323114</v>
      </c>
      <c r="O24" s="45">
        <f t="shared" si="1"/>
        <v>373.54219653179189</v>
      </c>
      <c r="P24" s="10"/>
    </row>
    <row r="25" spans="1:16">
      <c r="A25" s="12"/>
      <c r="B25" s="25">
        <v>341.9</v>
      </c>
      <c r="C25" s="20" t="s">
        <v>81</v>
      </c>
      <c r="D25" s="46">
        <v>269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269</v>
      </c>
      <c r="O25" s="47">
        <f t="shared" si="1"/>
        <v>0.31098265895953758</v>
      </c>
      <c r="P25" s="9"/>
    </row>
    <row r="26" spans="1:16">
      <c r="A26" s="12"/>
      <c r="B26" s="25">
        <v>342.2</v>
      </c>
      <c r="C26" s="20" t="s">
        <v>35</v>
      </c>
      <c r="D26" s="46">
        <v>0</v>
      </c>
      <c r="E26" s="46">
        <v>7650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7650</v>
      </c>
      <c r="O26" s="47">
        <f t="shared" si="1"/>
        <v>8.8439306358381504</v>
      </c>
      <c r="P26" s="9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101566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101566</v>
      </c>
      <c r="O27" s="47">
        <f t="shared" si="1"/>
        <v>117.41734104046243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63234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63234</v>
      </c>
      <c r="O28" s="47">
        <f t="shared" si="1"/>
        <v>73.102890173410401</v>
      </c>
      <c r="P28" s="9"/>
    </row>
    <row r="29" spans="1:16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150395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150395</v>
      </c>
      <c r="O29" s="47">
        <f t="shared" si="1"/>
        <v>173.86705202312137</v>
      </c>
      <c r="P29" s="9"/>
    </row>
    <row r="30" spans="1:16" ht="15.75">
      <c r="A30" s="29" t="s">
        <v>31</v>
      </c>
      <c r="B30" s="30"/>
      <c r="C30" s="31"/>
      <c r="D30" s="32">
        <f t="shared" ref="D30:M30" si="7">SUM(D31:D31)</f>
        <v>39675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39675</v>
      </c>
      <c r="O30" s="45">
        <f t="shared" si="1"/>
        <v>45.867052023121389</v>
      </c>
      <c r="P30" s="10"/>
    </row>
    <row r="31" spans="1:16">
      <c r="A31" s="13"/>
      <c r="B31" s="39">
        <v>351.5</v>
      </c>
      <c r="C31" s="21" t="s">
        <v>83</v>
      </c>
      <c r="D31" s="46">
        <v>39675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39675</v>
      </c>
      <c r="O31" s="47">
        <f t="shared" si="1"/>
        <v>45.867052023121389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SUM(D33:D36)</f>
        <v>12996</v>
      </c>
      <c r="E32" s="32">
        <f t="shared" si="8"/>
        <v>1013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2683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16692</v>
      </c>
      <c r="O32" s="45">
        <f t="shared" si="1"/>
        <v>19.297109826589594</v>
      </c>
      <c r="P32" s="10"/>
    </row>
    <row r="33" spans="1:119">
      <c r="A33" s="12"/>
      <c r="B33" s="25">
        <v>361.1</v>
      </c>
      <c r="C33" s="20" t="s">
        <v>42</v>
      </c>
      <c r="D33" s="46">
        <v>85</v>
      </c>
      <c r="E33" s="46">
        <v>230</v>
      </c>
      <c r="F33" s="46">
        <v>0</v>
      </c>
      <c r="G33" s="46">
        <v>0</v>
      </c>
      <c r="H33" s="46">
        <v>0</v>
      </c>
      <c r="I33" s="46">
        <v>1065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1380</v>
      </c>
      <c r="O33" s="47">
        <f t="shared" si="1"/>
        <v>1.5953757225433527</v>
      </c>
      <c r="P33" s="9"/>
    </row>
    <row r="34" spans="1:119">
      <c r="A34" s="12"/>
      <c r="B34" s="25">
        <v>364</v>
      </c>
      <c r="C34" s="20" t="s">
        <v>88</v>
      </c>
      <c r="D34" s="46">
        <v>927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927</v>
      </c>
      <c r="O34" s="47">
        <f t="shared" si="1"/>
        <v>1.0716763005780348</v>
      </c>
      <c r="P34" s="9"/>
    </row>
    <row r="35" spans="1:119">
      <c r="A35" s="12"/>
      <c r="B35" s="25">
        <v>366</v>
      </c>
      <c r="C35" s="20" t="s">
        <v>43</v>
      </c>
      <c r="D35" s="46">
        <v>5778</v>
      </c>
      <c r="E35" s="46">
        <v>693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6471</v>
      </c>
      <c r="O35" s="47">
        <f t="shared" si="1"/>
        <v>7.4809248554913292</v>
      </c>
      <c r="P35" s="9"/>
    </row>
    <row r="36" spans="1:119">
      <c r="A36" s="12"/>
      <c r="B36" s="25">
        <v>369.9</v>
      </c>
      <c r="C36" s="20" t="s">
        <v>44</v>
      </c>
      <c r="D36" s="46">
        <v>6206</v>
      </c>
      <c r="E36" s="46">
        <v>90</v>
      </c>
      <c r="F36" s="46">
        <v>0</v>
      </c>
      <c r="G36" s="46">
        <v>0</v>
      </c>
      <c r="H36" s="46">
        <v>0</v>
      </c>
      <c r="I36" s="46">
        <v>1618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7914</v>
      </c>
      <c r="O36" s="47">
        <f t="shared" si="1"/>
        <v>9.149132947976879</v>
      </c>
      <c r="P36" s="9"/>
    </row>
    <row r="37" spans="1:119" ht="15.75">
      <c r="A37" s="29" t="s">
        <v>32</v>
      </c>
      <c r="B37" s="30"/>
      <c r="C37" s="31"/>
      <c r="D37" s="32">
        <f t="shared" ref="D37:M37" si="9">SUM(D38:D38)</f>
        <v>6600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6600</v>
      </c>
      <c r="O37" s="45">
        <f t="shared" si="1"/>
        <v>7.6300578034682083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6600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6600</v>
      </c>
      <c r="O38" s="47">
        <f t="shared" si="1"/>
        <v>7.6300578034682083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10">SUM(D5,D13,D16,D24,D30,D32,D37)</f>
        <v>255459</v>
      </c>
      <c r="E39" s="15">
        <f t="shared" si="10"/>
        <v>131115</v>
      </c>
      <c r="F39" s="15">
        <f t="shared" si="10"/>
        <v>0</v>
      </c>
      <c r="G39" s="15">
        <f t="shared" si="10"/>
        <v>26290</v>
      </c>
      <c r="H39" s="15">
        <f t="shared" si="10"/>
        <v>0</v>
      </c>
      <c r="I39" s="15">
        <f t="shared" si="10"/>
        <v>378586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791450</v>
      </c>
      <c r="O39" s="38">
        <f t="shared" si="1"/>
        <v>914.97109826589599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89</v>
      </c>
      <c r="M41" s="48"/>
      <c r="N41" s="48"/>
      <c r="O41" s="43">
        <v>865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2023-10-03T19:57:32Z</cp:lastPrinted>
  <dcterms:created xsi:type="dcterms:W3CDTF">2000-08-31T21:26:31Z</dcterms:created>
  <dcterms:modified xsi:type="dcterms:W3CDTF">2023-10-03T19:57:47Z</dcterms:modified>
</cp:coreProperties>
</file>