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'2007'!$A$1:$O$17</definedName>
    <definedName name="_xlnm.Print_Area" localSheetId="14">'2008'!$A$1:$O$18</definedName>
    <definedName name="_xlnm.Print_Area" localSheetId="13">'2009'!$A$1:$O$18</definedName>
    <definedName name="_xlnm.Print_Area" localSheetId="12">'2010'!$A$1:$O$17</definedName>
    <definedName name="_xlnm.Print_Area" localSheetId="11">'2011'!$A$1:$O$18</definedName>
    <definedName name="_xlnm.Print_Area" localSheetId="10">'2012'!$A$1:$O$18</definedName>
    <definedName name="_xlnm.Print_Area" localSheetId="9">'2013'!$A$1:$O$18</definedName>
    <definedName name="_xlnm.Print_Area" localSheetId="8">'2014'!$A$1:$O$17</definedName>
    <definedName name="_xlnm.Print_Area" localSheetId="7">'2015'!$A$1:$O$17</definedName>
    <definedName name="_xlnm.Print_Area" localSheetId="6">'2016'!$A$1:$O$17</definedName>
    <definedName name="_xlnm.Print_Area" localSheetId="5">'2017'!$A$1:$O$17</definedName>
    <definedName name="_xlnm.Print_Area" localSheetId="4">'2018'!$A$1:$O$17</definedName>
    <definedName name="_xlnm.Print_Area" localSheetId="3">'2019'!$A$1:$O$17</definedName>
    <definedName name="_xlnm.Print_Area" localSheetId="2">'2020'!$A$1:$O$17</definedName>
    <definedName name="_xlnm.Print_Area" localSheetId="1">'2021'!$A$1:$P$16</definedName>
    <definedName name="_xlnm.Print_Area" localSheetId="0">'2022'!$A$1:$P$16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2" i="49" l="1"/>
  <c r="F12" i="49"/>
  <c r="G12" i="49"/>
  <c r="H12" i="49"/>
  <c r="I12" i="49"/>
  <c r="J12" i="49"/>
  <c r="K12" i="49"/>
  <c r="L12" i="49"/>
  <c r="M12" i="49"/>
  <c r="N12" i="49"/>
  <c r="D12" i="49"/>
  <c r="O11" i="49"/>
  <c r="P11" i="49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/>
  <c r="N8" i="49"/>
  <c r="M8" i="49"/>
  <c r="L8" i="49"/>
  <c r="K8" i="49"/>
  <c r="J8" i="49"/>
  <c r="I8" i="49"/>
  <c r="H8" i="49"/>
  <c r="G8" i="49"/>
  <c r="F8" i="49"/>
  <c r="E8" i="49"/>
  <c r="D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2" i="48"/>
  <c r="F12" i="48"/>
  <c r="G12" i="48"/>
  <c r="H12" i="48"/>
  <c r="I12" i="48"/>
  <c r="J12" i="48"/>
  <c r="K12" i="48"/>
  <c r="L12" i="48"/>
  <c r="M12" i="48"/>
  <c r="N12" i="48"/>
  <c r="D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N8" i="48"/>
  <c r="M8" i="48"/>
  <c r="L8" i="48"/>
  <c r="K8" i="48"/>
  <c r="J8" i="48"/>
  <c r="I8" i="48"/>
  <c r="H8" i="48"/>
  <c r="G8" i="48"/>
  <c r="F8" i="48"/>
  <c r="E8" i="48"/>
  <c r="D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3" i="46"/>
  <c r="F13" i="46"/>
  <c r="G13" i="46"/>
  <c r="H13" i="46"/>
  <c r="I13" i="46"/>
  <c r="J13" i="46"/>
  <c r="K13" i="46"/>
  <c r="L13" i="46"/>
  <c r="M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3" i="45"/>
  <c r="F13" i="45"/>
  <c r="G13" i="45"/>
  <c r="H13" i="45"/>
  <c r="I13" i="45"/>
  <c r="J13" i="45"/>
  <c r="K13" i="45"/>
  <c r="L13" i="45"/>
  <c r="M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3" i="44"/>
  <c r="F13" i="44"/>
  <c r="G13" i="44"/>
  <c r="H13" i="44"/>
  <c r="I13" i="44"/>
  <c r="J13" i="44"/>
  <c r="K13" i="44"/>
  <c r="L13" i="44"/>
  <c r="M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3" i="43"/>
  <c r="F13" i="43"/>
  <c r="G13" i="43"/>
  <c r="H13" i="43"/>
  <c r="I13" i="43"/>
  <c r="J13" i="43"/>
  <c r="K13" i="43"/>
  <c r="L13" i="43"/>
  <c r="M13" i="43"/>
  <c r="D13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3" i="42"/>
  <c r="F13" i="42"/>
  <c r="G13" i="42"/>
  <c r="H13" i="42"/>
  <c r="I13" i="42"/>
  <c r="J13" i="42"/>
  <c r="K13" i="42"/>
  <c r="L13" i="42"/>
  <c r="M13" i="42"/>
  <c r="D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3" i="41"/>
  <c r="F13" i="41"/>
  <c r="G13" i="41"/>
  <c r="H13" i="41"/>
  <c r="I13" i="41"/>
  <c r="J13" i="41"/>
  <c r="K13" i="41"/>
  <c r="L13" i="41"/>
  <c r="M13" i="41"/>
  <c r="D13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N9" i="41"/>
  <c r="O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F13" i="40"/>
  <c r="J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9" i="40"/>
  <c r="O9" i="40"/>
  <c r="N8" i="40"/>
  <c r="O8" i="40"/>
  <c r="N7" i="40"/>
  <c r="O7" i="40"/>
  <c r="N6" i="40"/>
  <c r="O6" i="40"/>
  <c r="M5" i="40"/>
  <c r="M13" i="40"/>
  <c r="L5" i="40"/>
  <c r="L13" i="40"/>
  <c r="K5" i="40"/>
  <c r="K13" i="40"/>
  <c r="J5" i="40"/>
  <c r="I5" i="40"/>
  <c r="I13" i="40"/>
  <c r="H5" i="40"/>
  <c r="H13" i="40"/>
  <c r="G5" i="40"/>
  <c r="G13" i="40"/>
  <c r="F5" i="40"/>
  <c r="E5" i="40"/>
  <c r="E13" i="40"/>
  <c r="D5" i="40"/>
  <c r="N5" i="40"/>
  <c r="O5" i="40"/>
  <c r="H13" i="39"/>
  <c r="L13" i="39"/>
  <c r="N12" i="39"/>
  <c r="O12" i="39"/>
  <c r="M11" i="39"/>
  <c r="L11" i="39"/>
  <c r="K11" i="39"/>
  <c r="J11" i="39"/>
  <c r="I11" i="39"/>
  <c r="H11" i="39"/>
  <c r="G11" i="39"/>
  <c r="F11" i="39"/>
  <c r="N11" i="39"/>
  <c r="O11" i="39"/>
  <c r="E11" i="39"/>
  <c r="D11" i="39"/>
  <c r="N10" i="39"/>
  <c r="O10" i="39"/>
  <c r="M9" i="39"/>
  <c r="L9" i="39"/>
  <c r="K9" i="39"/>
  <c r="J9" i="39"/>
  <c r="I9" i="39"/>
  <c r="H9" i="39"/>
  <c r="G9" i="39"/>
  <c r="F9" i="39"/>
  <c r="N9" i="39"/>
  <c r="O9" i="39"/>
  <c r="E9" i="39"/>
  <c r="D9" i="39"/>
  <c r="N8" i="39"/>
  <c r="O8" i="39"/>
  <c r="N7" i="39"/>
  <c r="O7" i="39"/>
  <c r="N6" i="39"/>
  <c r="O6" i="39"/>
  <c r="M5" i="39"/>
  <c r="M13" i="39"/>
  <c r="L5" i="39"/>
  <c r="K5" i="39"/>
  <c r="K13" i="39"/>
  <c r="J5" i="39"/>
  <c r="J13" i="39"/>
  <c r="I5" i="39"/>
  <c r="I13" i="39"/>
  <c r="H5" i="39"/>
  <c r="G5" i="39"/>
  <c r="G13" i="39"/>
  <c r="F5" i="39"/>
  <c r="N5" i="39"/>
  <c r="O5" i="39"/>
  <c r="E5" i="39"/>
  <c r="E13" i="39"/>
  <c r="D5" i="39"/>
  <c r="D13" i="39"/>
  <c r="N13" i="38"/>
  <c r="O13" i="38"/>
  <c r="M12" i="38"/>
  <c r="L12" i="38"/>
  <c r="K12" i="38"/>
  <c r="K14" i="38"/>
  <c r="J12" i="38"/>
  <c r="I12" i="38"/>
  <c r="H12" i="38"/>
  <c r="G12" i="38"/>
  <c r="F12" i="38"/>
  <c r="N12" i="38"/>
  <c r="O12" i="38"/>
  <c r="E12" i="38"/>
  <c r="D12" i="38"/>
  <c r="N11" i="38"/>
  <c r="O11" i="38"/>
  <c r="M10" i="38"/>
  <c r="M14" i="38"/>
  <c r="L10" i="38"/>
  <c r="K10" i="38"/>
  <c r="J10" i="38"/>
  <c r="I10" i="38"/>
  <c r="H10" i="38"/>
  <c r="G10" i="38"/>
  <c r="F10" i="38"/>
  <c r="E10" i="38"/>
  <c r="D10" i="38"/>
  <c r="D14" i="38"/>
  <c r="N10" i="38"/>
  <c r="O10" i="38"/>
  <c r="N9" i="38"/>
  <c r="O9" i="38"/>
  <c r="N8" i="38"/>
  <c r="O8" i="38"/>
  <c r="N7" i="38"/>
  <c r="O7" i="38"/>
  <c r="N6" i="38"/>
  <c r="O6" i="38"/>
  <c r="M5" i="38"/>
  <c r="L5" i="38"/>
  <c r="L14" i="38"/>
  <c r="K5" i="38"/>
  <c r="J5" i="38"/>
  <c r="J14" i="38"/>
  <c r="I5" i="38"/>
  <c r="I14" i="38"/>
  <c r="H5" i="38"/>
  <c r="H14" i="38"/>
  <c r="G5" i="38"/>
  <c r="G14" i="38"/>
  <c r="F5" i="38"/>
  <c r="E5" i="38"/>
  <c r="E14" i="38"/>
  <c r="D5" i="38"/>
  <c r="N13" i="37"/>
  <c r="O13" i="37"/>
  <c r="M12" i="37"/>
  <c r="L12" i="37"/>
  <c r="K12" i="37"/>
  <c r="K14" i="37"/>
  <c r="J12" i="37"/>
  <c r="I12" i="37"/>
  <c r="H12" i="37"/>
  <c r="G12" i="37"/>
  <c r="F12" i="37"/>
  <c r="N12" i="37"/>
  <c r="O12" i="37"/>
  <c r="E12" i="37"/>
  <c r="D12" i="37"/>
  <c r="N11" i="37"/>
  <c r="O11" i="37"/>
  <c r="M10" i="37"/>
  <c r="M14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/>
  <c r="N8" i="37"/>
  <c r="O8" i="37"/>
  <c r="N7" i="37"/>
  <c r="O7" i="37"/>
  <c r="N6" i="37"/>
  <c r="O6" i="37"/>
  <c r="M5" i="37"/>
  <c r="L5" i="37"/>
  <c r="L14" i="37"/>
  <c r="K5" i="37"/>
  <c r="J5" i="37"/>
  <c r="J14" i="37"/>
  <c r="I5" i="37"/>
  <c r="I14" i="37"/>
  <c r="H5" i="37"/>
  <c r="H14" i="37"/>
  <c r="G5" i="37"/>
  <c r="G14" i="37"/>
  <c r="F5" i="37"/>
  <c r="E5" i="37"/>
  <c r="E14" i="37"/>
  <c r="D5" i="37"/>
  <c r="N13" i="36"/>
  <c r="O13" i="36"/>
  <c r="M12" i="36"/>
  <c r="L12" i="36"/>
  <c r="K12" i="36"/>
  <c r="K14" i="36"/>
  <c r="J12" i="36"/>
  <c r="I12" i="36"/>
  <c r="H12" i="36"/>
  <c r="G12" i="36"/>
  <c r="F12" i="36"/>
  <c r="N12" i="36"/>
  <c r="O12" i="36"/>
  <c r="E12" i="36"/>
  <c r="D12" i="36"/>
  <c r="N11" i="36"/>
  <c r="O11" i="36"/>
  <c r="M10" i="36"/>
  <c r="M14" i="36"/>
  <c r="L10" i="36"/>
  <c r="K10" i="36"/>
  <c r="J10" i="36"/>
  <c r="I10" i="36"/>
  <c r="H10" i="36"/>
  <c r="G10" i="36"/>
  <c r="F10" i="36"/>
  <c r="F14" i="36"/>
  <c r="E10" i="36"/>
  <c r="D10" i="36"/>
  <c r="N10" i="36"/>
  <c r="O10" i="36"/>
  <c r="N9" i="36"/>
  <c r="O9" i="36"/>
  <c r="N8" i="36"/>
  <c r="O8" i="36"/>
  <c r="N7" i="36"/>
  <c r="O7" i="36"/>
  <c r="N6" i="36"/>
  <c r="O6" i="36"/>
  <c r="M5" i="36"/>
  <c r="L5" i="36"/>
  <c r="L14" i="36"/>
  <c r="K5" i="36"/>
  <c r="J5" i="36"/>
  <c r="J14" i="36"/>
  <c r="I5" i="36"/>
  <c r="I14" i="36"/>
  <c r="H5" i="36"/>
  <c r="H14" i="36"/>
  <c r="G5" i="36"/>
  <c r="G14" i="36"/>
  <c r="F5" i="36"/>
  <c r="E5" i="36"/>
  <c r="E14" i="36"/>
  <c r="D5" i="36"/>
  <c r="N13" i="35"/>
  <c r="O13" i="35"/>
  <c r="M12" i="35"/>
  <c r="L12" i="35"/>
  <c r="K12" i="35"/>
  <c r="K14" i="35"/>
  <c r="J12" i="35"/>
  <c r="I12" i="35"/>
  <c r="H12" i="35"/>
  <c r="G12" i="35"/>
  <c r="F12" i="35"/>
  <c r="N12" i="35"/>
  <c r="O12" i="35"/>
  <c r="E12" i="35"/>
  <c r="D12" i="35"/>
  <c r="N11" i="35"/>
  <c r="O11" i="35"/>
  <c r="M10" i="35"/>
  <c r="M14" i="35"/>
  <c r="L10" i="35"/>
  <c r="K10" i="35"/>
  <c r="J10" i="35"/>
  <c r="I10" i="35"/>
  <c r="H10" i="35"/>
  <c r="G10" i="35"/>
  <c r="F10" i="35"/>
  <c r="F14" i="35"/>
  <c r="E10" i="35"/>
  <c r="D10" i="35"/>
  <c r="D14" i="35"/>
  <c r="N10" i="35"/>
  <c r="O10" i="35"/>
  <c r="N9" i="35"/>
  <c r="O9" i="35"/>
  <c r="N8" i="35"/>
  <c r="O8" i="35"/>
  <c r="N7" i="35"/>
  <c r="O7" i="35"/>
  <c r="N6" i="35"/>
  <c r="O6" i="35"/>
  <c r="M5" i="35"/>
  <c r="L5" i="35"/>
  <c r="L14" i="35"/>
  <c r="K5" i="35"/>
  <c r="J5" i="35"/>
  <c r="J14" i="35"/>
  <c r="I5" i="35"/>
  <c r="I14" i="35"/>
  <c r="H5" i="35"/>
  <c r="H14" i="35"/>
  <c r="G5" i="35"/>
  <c r="G14" i="35"/>
  <c r="F5" i="35"/>
  <c r="E5" i="35"/>
  <c r="E14" i="35"/>
  <c r="D5" i="35"/>
  <c r="N12" i="34"/>
  <c r="O12" i="34"/>
  <c r="M11" i="34"/>
  <c r="L11" i="34"/>
  <c r="K11" i="34"/>
  <c r="J11" i="34"/>
  <c r="I11" i="34"/>
  <c r="H11" i="34"/>
  <c r="G11" i="34"/>
  <c r="F11" i="34"/>
  <c r="N11" i="34"/>
  <c r="O11" i="34"/>
  <c r="E11" i="34"/>
  <c r="D11" i="34"/>
  <c r="N10" i="34"/>
  <c r="O10" i="34"/>
  <c r="M9" i="34"/>
  <c r="L9" i="34"/>
  <c r="K9" i="34"/>
  <c r="J9" i="34"/>
  <c r="I9" i="34"/>
  <c r="H9" i="34"/>
  <c r="G9" i="34"/>
  <c r="F9" i="34"/>
  <c r="E9" i="34"/>
  <c r="D9" i="34"/>
  <c r="N9" i="34"/>
  <c r="O9" i="34"/>
  <c r="N8" i="34"/>
  <c r="O8" i="34"/>
  <c r="N7" i="34"/>
  <c r="O7" i="34"/>
  <c r="N6" i="34"/>
  <c r="O6" i="34"/>
  <c r="M5" i="34"/>
  <c r="M13" i="34"/>
  <c r="L5" i="34"/>
  <c r="K5" i="34"/>
  <c r="K13" i="34"/>
  <c r="J5" i="34"/>
  <c r="J13" i="34"/>
  <c r="I5" i="34"/>
  <c r="I13" i="34"/>
  <c r="H5" i="34"/>
  <c r="H13" i="34"/>
  <c r="G5" i="34"/>
  <c r="G13" i="34"/>
  <c r="F5" i="34"/>
  <c r="F13" i="34"/>
  <c r="E5" i="34"/>
  <c r="E13" i="34"/>
  <c r="D5" i="34"/>
  <c r="D13" i="34"/>
  <c r="N13" i="34"/>
  <c r="O13" i="34"/>
  <c r="N5" i="34"/>
  <c r="O5" i="34"/>
  <c r="E12" i="33"/>
  <c r="F12" i="33"/>
  <c r="G12" i="33"/>
  <c r="H12" i="33"/>
  <c r="I12" i="33"/>
  <c r="J12" i="33"/>
  <c r="K12" i="33"/>
  <c r="L12" i="33"/>
  <c r="M12" i="33"/>
  <c r="E10" i="33"/>
  <c r="F10" i="33"/>
  <c r="G10" i="33"/>
  <c r="H10" i="33"/>
  <c r="I10" i="33"/>
  <c r="J10" i="33"/>
  <c r="K10" i="33"/>
  <c r="L10" i="33"/>
  <c r="M10" i="33"/>
  <c r="E5" i="33"/>
  <c r="E14" i="33"/>
  <c r="F5" i="33"/>
  <c r="G5" i="33"/>
  <c r="G14" i="33"/>
  <c r="H5" i="33"/>
  <c r="H14" i="33"/>
  <c r="I5" i="33"/>
  <c r="I14" i="33"/>
  <c r="J5" i="33"/>
  <c r="K5" i="33"/>
  <c r="K14" i="33"/>
  <c r="L5" i="33"/>
  <c r="L14" i="33"/>
  <c r="M5" i="33"/>
  <c r="M14" i="33"/>
  <c r="D12" i="33"/>
  <c r="N12" i="33"/>
  <c r="O12" i="33"/>
  <c r="D10" i="33"/>
  <c r="N10" i="33"/>
  <c r="O10" i="33"/>
  <c r="D5" i="33"/>
  <c r="D14" i="33"/>
  <c r="N6" i="33"/>
  <c r="O6" i="33"/>
  <c r="N7" i="33"/>
  <c r="O7" i="33"/>
  <c r="N8" i="33"/>
  <c r="O8" i="33"/>
  <c r="N9" i="33"/>
  <c r="O9" i="33"/>
  <c r="N13" i="33"/>
  <c r="O13" i="33"/>
  <c r="N11" i="33"/>
  <c r="O11" i="33"/>
  <c r="L13" i="34"/>
  <c r="J14" i="33"/>
  <c r="F14" i="33"/>
  <c r="D14" i="36"/>
  <c r="D14" i="37"/>
  <c r="N14" i="37"/>
  <c r="O14" i="37"/>
  <c r="F14" i="37"/>
  <c r="F14" i="38"/>
  <c r="N14" i="33"/>
  <c r="O14" i="33"/>
  <c r="N14" i="36"/>
  <c r="O14" i="36"/>
  <c r="N14" i="38"/>
  <c r="O14" i="38"/>
  <c r="N14" i="35"/>
  <c r="O14" i="35"/>
  <c r="D13" i="40"/>
  <c r="N13" i="40"/>
  <c r="O13" i="40"/>
  <c r="N5" i="35"/>
  <c r="O5" i="35"/>
  <c r="N5" i="36"/>
  <c r="O5" i="36"/>
  <c r="N5" i="38"/>
  <c r="O5" i="38"/>
  <c r="F13" i="39"/>
  <c r="N13" i="39"/>
  <c r="O13" i="39"/>
  <c r="N5" i="37"/>
  <c r="O5" i="37"/>
  <c r="N5" i="33"/>
  <c r="O5" i="33"/>
  <c r="N11" i="41"/>
  <c r="O11" i="41"/>
  <c r="N5" i="41"/>
  <c r="O5" i="41"/>
  <c r="N11" i="42"/>
  <c r="O11" i="42"/>
  <c r="N9" i="42"/>
  <c r="O9" i="42"/>
  <c r="N5" i="42"/>
  <c r="O5" i="42"/>
  <c r="N13" i="42"/>
  <c r="O13" i="42"/>
  <c r="N11" i="43"/>
  <c r="O11" i="43"/>
  <c r="N9" i="43"/>
  <c r="O9" i="43"/>
  <c r="N5" i="43"/>
  <c r="O5" i="43"/>
  <c r="N13" i="43"/>
  <c r="O13" i="43"/>
  <c r="N9" i="44"/>
  <c r="O9" i="44"/>
  <c r="N11" i="44"/>
  <c r="O11" i="44"/>
  <c r="N5" i="44"/>
  <c r="O5" i="44"/>
  <c r="N13" i="44"/>
  <c r="O13" i="44"/>
  <c r="N11" i="45"/>
  <c r="O11" i="45"/>
  <c r="N9" i="45"/>
  <c r="O9" i="45"/>
  <c r="N5" i="45"/>
  <c r="O5" i="45"/>
  <c r="N13" i="45"/>
  <c r="O13" i="45"/>
  <c r="N9" i="46"/>
  <c r="O9" i="46"/>
  <c r="N11" i="46"/>
  <c r="O11" i="46"/>
  <c r="N5" i="46"/>
  <c r="O5" i="46"/>
  <c r="N13" i="46"/>
  <c r="O13" i="46"/>
  <c r="O8" i="48"/>
  <c r="P8" i="48"/>
  <c r="O10" i="48"/>
  <c r="P10" i="48"/>
  <c r="O5" i="48"/>
  <c r="P5" i="48"/>
  <c r="O12" i="48"/>
  <c r="P12" i="48"/>
  <c r="O8" i="49"/>
  <c r="P8" i="49"/>
  <c r="O10" i="49"/>
  <c r="P10" i="49"/>
  <c r="O5" i="49"/>
  <c r="P5" i="49"/>
  <c r="O12" i="49"/>
  <c r="P12" i="49"/>
</calcChain>
</file>

<file path=xl/sharedStrings.xml><?xml version="1.0" encoding="utf-8"?>
<sst xmlns="http://schemas.openxmlformats.org/spreadsheetml/2006/main" count="469" uniqueCount="63">
  <si>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</si>
  <si>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</si>
  <si>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</si>
  <si>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</si>
  <si>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</si>
  <si>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</si>
  <si>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</si>
  <si>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</si>
  <si>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</si>
  <si>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</si>
  <si>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</si>
  <si>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</si>
  <si>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</si>
  <si>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</si>
  <si>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</si>
  <si>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</si>
  <si>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</si>
  <si>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</si>
  <si>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</si>
  <si>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</si>
  <si>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Comprehensive Planning</t>
  </si>
  <si>
    <t>Debt Service Payments</t>
  </si>
  <si>
    <t>Pension Benefits</t>
  </si>
  <si>
    <t>Public Safety</t>
  </si>
  <si>
    <t>Law Enforcement</t>
  </si>
  <si>
    <t>Physical Environment</t>
  </si>
  <si>
    <t>Other Physical Environment</t>
  </si>
  <si>
    <t>2009 Municipal Population:</t>
  </si>
  <si>
    <t>Juno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</si>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</sst>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59</v>
      </c>
      <c r="N4" s="32" t="s">
        <v>5</v>
      </c>
      <c r="O4" s="32" t="s">
        <v>60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2343445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2" si="1">SUM(D5:N5)</f>
        <v>2343445</v>
      </c>
      <c r="P5" s="30">
        <f t="shared" ref="P5:P12" si="2">(O5/P$14)</f>
        <v>605.69785474282764</v>
      </c>
      <c r="Q5" s="6"/>
    </row>
    <row r="6" spans="1:134">
      <c r="A6" s="12"/>
      <c r="B6" s="42">
        <v>513</v>
      </c>
      <c r="C6" s="19" t="s">
        <v>19</v>
      </c>
      <c r="D6" s="43">
        <v>1274888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1274888</v>
      </c>
      <c r="P6" s="44">
        <f t="shared" si="2"/>
        <v>329.51356939777719</v>
      </c>
      <c r="Q6" s="9"/>
    </row>
    <row r="7" spans="1:134">
      <c r="A7" s="12"/>
      <c r="B7" s="42">
        <v>515</v>
      </c>
      <c r="C7" s="19" t="s">
        <v>20</v>
      </c>
      <c r="D7" s="43">
        <v>1068557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1068557</v>
      </c>
      <c r="P7" s="44">
        <f t="shared" si="2"/>
        <v>276.1842853450504</v>
      </c>
      <c r="Q7" s="9"/>
    </row>
    <row r="8" spans="1:134" ht="15.75">
      <c r="A8" s="26" t="s">
        <v>23</v>
      </c>
      <c r="B8" s="27"/>
      <c r="C8" s="28"/>
      <c r="D8" s="29">
        <f t="shared" ref="D8:N8" si="3">SUM(D9:D9)</f>
        <v>2649690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2649690</v>
      </c>
      <c r="P8" s="41">
        <f t="shared" si="2"/>
        <v>684.8513827862497</v>
      </c>
      <c r="Q8" s="10"/>
    </row>
    <row r="9" spans="1:134">
      <c r="A9" s="12"/>
      <c r="B9" s="42">
        <v>521</v>
      </c>
      <c r="C9" s="19" t="s">
        <v>24</v>
      </c>
      <c r="D9" s="43">
        <v>2649690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2649690</v>
      </c>
      <c r="P9" s="44">
        <f t="shared" si="2"/>
        <v>684.8513827862497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SUM(D11:D11)</f>
        <v>1352603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1352603</v>
      </c>
      <c r="P10" s="41">
        <f t="shared" si="2"/>
        <v>349.60015507883173</v>
      </c>
      <c r="Q10" s="10"/>
    </row>
    <row r="11" spans="1:134" ht="15.75" thickBot="1">
      <c r="A11" s="12"/>
      <c r="B11" s="42">
        <v>539</v>
      </c>
      <c r="C11" s="19" t="s">
        <v>26</v>
      </c>
      <c r="D11" s="43">
        <v>1352603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1352603</v>
      </c>
      <c r="P11" s="44">
        <f t="shared" si="2"/>
        <v>349.60015507883173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6345738</v>
      </c>
      <c r="E12" s="14">
        <f t="shared" ref="E12:N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6345738</v>
      </c>
      <c r="P12" s="35">
        <f t="shared" si="2"/>
        <v>1640.149392607909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62</v>
      </c>
      <c r="N14" s="90"/>
      <c r="O14" s="90"/>
      <c r="P14" s="39">
        <v>3869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1865643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148559</v>
      </c>
      <c r="L5" s="24">
        <f t="shared" si="0"/>
        <v>0</v>
      </c>
      <c r="M5" s="24">
        <f t="shared" si="0"/>
        <v>0</v>
      </c>
      <c r="N5" s="25">
        <f t="shared" ref="N5:N14" si="1">SUM(D5:M5)</f>
        <v>2014202</v>
      </c>
      <c r="O5" s="30">
        <f t="shared" ref="O5:O14" si="2">(N5/O$16)</f>
        <v>631.21341272328425</v>
      </c>
      <c r="P5" s="6"/>
    </row>
    <row r="6" spans="1:133">
      <c r="A6" s="12"/>
      <c r="B6" s="42">
        <v>513</v>
      </c>
      <c r="C6" s="19" t="s">
        <v>19</v>
      </c>
      <c r="D6" s="43">
        <v>985489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985489</v>
      </c>
      <c r="O6" s="44">
        <f t="shared" si="2"/>
        <v>308.83390786587279</v>
      </c>
      <c r="P6" s="9"/>
    </row>
    <row r="7" spans="1:133">
      <c r="A7" s="12"/>
      <c r="B7" s="42">
        <v>515</v>
      </c>
      <c r="C7" s="19" t="s">
        <v>20</v>
      </c>
      <c r="D7" s="43">
        <v>783741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783741</v>
      </c>
      <c r="O7" s="44">
        <f t="shared" si="2"/>
        <v>245.60984017549359</v>
      </c>
      <c r="P7" s="9"/>
    </row>
    <row r="8" spans="1:133">
      <c r="A8" s="12"/>
      <c r="B8" s="42">
        <v>517</v>
      </c>
      <c r="C8" s="19" t="s">
        <v>21</v>
      </c>
      <c r="D8" s="43">
        <v>96413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96413</v>
      </c>
      <c r="O8" s="44">
        <f t="shared" si="2"/>
        <v>30.214039486054528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148559</v>
      </c>
      <c r="L9" s="43">
        <v>0</v>
      </c>
      <c r="M9" s="43">
        <v>0</v>
      </c>
      <c r="N9" s="43">
        <f t="shared" si="1"/>
        <v>148559</v>
      </c>
      <c r="O9" s="44">
        <f t="shared" si="2"/>
        <v>46.555625195863364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2471448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2471448</v>
      </c>
      <c r="O10" s="41">
        <f t="shared" si="2"/>
        <v>774.50579755562524</v>
      </c>
      <c r="P10" s="10"/>
    </row>
    <row r="11" spans="1:133">
      <c r="A11" s="12"/>
      <c r="B11" s="42">
        <v>521</v>
      </c>
      <c r="C11" s="19" t="s">
        <v>24</v>
      </c>
      <c r="D11" s="43">
        <v>2471448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2471448</v>
      </c>
      <c r="O11" s="44">
        <f t="shared" si="2"/>
        <v>774.50579755562524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737598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737598</v>
      </c>
      <c r="O12" s="41">
        <f t="shared" si="2"/>
        <v>231.14948292071452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737598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737598</v>
      </c>
      <c r="O13" s="44">
        <f t="shared" si="2"/>
        <v>231.14948292071452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5074689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148559</v>
      </c>
      <c r="L14" s="14">
        <f t="shared" si="5"/>
        <v>0</v>
      </c>
      <c r="M14" s="14">
        <f t="shared" si="5"/>
        <v>0</v>
      </c>
      <c r="N14" s="14">
        <f t="shared" si="1"/>
        <v>5223248</v>
      </c>
      <c r="O14" s="35">
        <f t="shared" si="2"/>
        <v>1636.868693199624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39</v>
      </c>
      <c r="M16" s="90"/>
      <c r="N16" s="90"/>
      <c r="O16" s="39">
        <v>3191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1562767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1888</v>
      </c>
      <c r="L5" s="24">
        <f t="shared" si="0"/>
        <v>0</v>
      </c>
      <c r="M5" s="24">
        <f t="shared" si="0"/>
        <v>0</v>
      </c>
      <c r="N5" s="25">
        <f t="shared" ref="N5:N14" si="1">SUM(D5:M5)</f>
        <v>1564655</v>
      </c>
      <c r="O5" s="30">
        <f t="shared" ref="O5:O14" si="2">(N5/O$16)</f>
        <v>483.96381070213425</v>
      </c>
      <c r="P5" s="6"/>
    </row>
    <row r="6" spans="1:133">
      <c r="A6" s="12"/>
      <c r="B6" s="42">
        <v>513</v>
      </c>
      <c r="C6" s="19" t="s">
        <v>19</v>
      </c>
      <c r="D6" s="43">
        <v>940177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940177</v>
      </c>
      <c r="O6" s="44">
        <f t="shared" si="2"/>
        <v>290.80637179090627</v>
      </c>
      <c r="P6" s="9"/>
    </row>
    <row r="7" spans="1:133">
      <c r="A7" s="12"/>
      <c r="B7" s="42">
        <v>515</v>
      </c>
      <c r="C7" s="19" t="s">
        <v>20</v>
      </c>
      <c r="D7" s="43">
        <v>526130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526130</v>
      </c>
      <c r="O7" s="44">
        <f t="shared" si="2"/>
        <v>162.73739560779461</v>
      </c>
      <c r="P7" s="9"/>
    </row>
    <row r="8" spans="1:133">
      <c r="A8" s="12"/>
      <c r="B8" s="42">
        <v>517</v>
      </c>
      <c r="C8" s="19" t="s">
        <v>21</v>
      </c>
      <c r="D8" s="43">
        <v>96460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96460</v>
      </c>
      <c r="O8" s="44">
        <f t="shared" si="2"/>
        <v>29.83606557377049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1888</v>
      </c>
      <c r="L9" s="43">
        <v>0</v>
      </c>
      <c r="M9" s="43">
        <v>0</v>
      </c>
      <c r="N9" s="43">
        <f t="shared" si="1"/>
        <v>1888</v>
      </c>
      <c r="O9" s="44">
        <f t="shared" si="2"/>
        <v>0.58397772966285189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2540994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2540994</v>
      </c>
      <c r="O10" s="41">
        <f t="shared" si="2"/>
        <v>785.95545932570371</v>
      </c>
      <c r="P10" s="10"/>
    </row>
    <row r="11" spans="1:133">
      <c r="A11" s="12"/>
      <c r="B11" s="42">
        <v>521</v>
      </c>
      <c r="C11" s="19" t="s">
        <v>24</v>
      </c>
      <c r="D11" s="43">
        <v>2540994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2540994</v>
      </c>
      <c r="O11" s="44">
        <f t="shared" si="2"/>
        <v>785.95545932570371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815689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815689</v>
      </c>
      <c r="O12" s="41">
        <f t="shared" si="2"/>
        <v>252.30095886173834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815689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815689</v>
      </c>
      <c r="O13" s="44">
        <f t="shared" si="2"/>
        <v>252.30095886173834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4919450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1888</v>
      </c>
      <c r="L14" s="14">
        <f t="shared" si="5"/>
        <v>0</v>
      </c>
      <c r="M14" s="14">
        <f t="shared" si="5"/>
        <v>0</v>
      </c>
      <c r="N14" s="14">
        <f t="shared" si="1"/>
        <v>4921338</v>
      </c>
      <c r="O14" s="35">
        <f t="shared" si="2"/>
        <v>1522.2202288895762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3233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1626004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1674</v>
      </c>
      <c r="L5" s="24">
        <f t="shared" si="0"/>
        <v>0</v>
      </c>
      <c r="M5" s="24">
        <f t="shared" si="0"/>
        <v>0</v>
      </c>
      <c r="N5" s="25">
        <f t="shared" ref="N5:N14" si="1">SUM(D5:M5)</f>
        <v>1627678</v>
      </c>
      <c r="O5" s="30">
        <f t="shared" ref="O5:O14" si="2">(N5/O$16)</f>
        <v>511.68751964790948</v>
      </c>
      <c r="P5" s="6"/>
    </row>
    <row r="6" spans="1:133">
      <c r="A6" s="12"/>
      <c r="B6" s="42">
        <v>513</v>
      </c>
      <c r="C6" s="19" t="s">
        <v>19</v>
      </c>
      <c r="D6" s="43">
        <v>975430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975430</v>
      </c>
      <c r="O6" s="44">
        <f t="shared" si="2"/>
        <v>306.64256523105939</v>
      </c>
      <c r="P6" s="9"/>
    </row>
    <row r="7" spans="1:133">
      <c r="A7" s="12"/>
      <c r="B7" s="42">
        <v>515</v>
      </c>
      <c r="C7" s="19" t="s">
        <v>20</v>
      </c>
      <c r="D7" s="43">
        <v>554060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554060</v>
      </c>
      <c r="O7" s="44">
        <f t="shared" si="2"/>
        <v>174.1779314680918</v>
      </c>
      <c r="P7" s="9"/>
    </row>
    <row r="8" spans="1:133">
      <c r="A8" s="12"/>
      <c r="B8" s="42">
        <v>517</v>
      </c>
      <c r="C8" s="19" t="s">
        <v>21</v>
      </c>
      <c r="D8" s="43">
        <v>96514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96514</v>
      </c>
      <c r="O8" s="44">
        <f t="shared" si="2"/>
        <v>30.340773341716442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1674</v>
      </c>
      <c r="L9" s="43">
        <v>0</v>
      </c>
      <c r="M9" s="43">
        <v>0</v>
      </c>
      <c r="N9" s="43">
        <f t="shared" si="1"/>
        <v>1674</v>
      </c>
      <c r="O9" s="44">
        <f t="shared" si="2"/>
        <v>0.52624960704181079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2849627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2849627</v>
      </c>
      <c r="O10" s="41">
        <f t="shared" si="2"/>
        <v>895.82741276328204</v>
      </c>
      <c r="P10" s="10"/>
    </row>
    <row r="11" spans="1:133">
      <c r="A11" s="12"/>
      <c r="B11" s="42">
        <v>521</v>
      </c>
      <c r="C11" s="19" t="s">
        <v>24</v>
      </c>
      <c r="D11" s="43">
        <v>2849627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2849627</v>
      </c>
      <c r="O11" s="44">
        <f t="shared" si="2"/>
        <v>895.82741276328204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897743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897743</v>
      </c>
      <c r="O12" s="41">
        <f t="shared" si="2"/>
        <v>282.22037095253063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897743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897743</v>
      </c>
      <c r="O13" s="44">
        <f t="shared" si="2"/>
        <v>282.22037095253063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5373374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1674</v>
      </c>
      <c r="L14" s="14">
        <f t="shared" si="5"/>
        <v>0</v>
      </c>
      <c r="M14" s="14">
        <f t="shared" si="5"/>
        <v>0</v>
      </c>
      <c r="N14" s="14">
        <f t="shared" si="1"/>
        <v>5375048</v>
      </c>
      <c r="O14" s="35">
        <f t="shared" si="2"/>
        <v>1689.7353033637221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33</v>
      </c>
      <c r="M16" s="90"/>
      <c r="N16" s="90"/>
      <c r="O16" s="39">
        <v>3181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1628386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1628386</v>
      </c>
      <c r="O5" s="30">
        <f t="shared" ref="O5:O13" si="2">(N5/O$15)</f>
        <v>512.71599496221666</v>
      </c>
      <c r="P5" s="6"/>
    </row>
    <row r="6" spans="1:133">
      <c r="A6" s="12"/>
      <c r="B6" s="42">
        <v>513</v>
      </c>
      <c r="C6" s="19" t="s">
        <v>19</v>
      </c>
      <c r="D6" s="43">
        <v>995502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995502</v>
      </c>
      <c r="O6" s="44">
        <f t="shared" si="2"/>
        <v>313.44521410579347</v>
      </c>
      <c r="P6" s="9"/>
    </row>
    <row r="7" spans="1:133">
      <c r="A7" s="12"/>
      <c r="B7" s="42">
        <v>515</v>
      </c>
      <c r="C7" s="19" t="s">
        <v>20</v>
      </c>
      <c r="D7" s="43">
        <v>536258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536258</v>
      </c>
      <c r="O7" s="44">
        <f t="shared" si="2"/>
        <v>168.84697732997481</v>
      </c>
      <c r="P7" s="9"/>
    </row>
    <row r="8" spans="1:133">
      <c r="A8" s="12"/>
      <c r="B8" s="42">
        <v>517</v>
      </c>
      <c r="C8" s="19" t="s">
        <v>21</v>
      </c>
      <c r="D8" s="43">
        <v>96626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96626</v>
      </c>
      <c r="O8" s="44">
        <f t="shared" si="2"/>
        <v>30.423803526448363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2477160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2477160</v>
      </c>
      <c r="O9" s="41">
        <f t="shared" si="2"/>
        <v>779.96221662468508</v>
      </c>
      <c r="P9" s="10"/>
    </row>
    <row r="10" spans="1:133">
      <c r="A10" s="12"/>
      <c r="B10" s="42">
        <v>521</v>
      </c>
      <c r="C10" s="19" t="s">
        <v>24</v>
      </c>
      <c r="D10" s="43">
        <v>2477160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2477160</v>
      </c>
      <c r="O10" s="44">
        <f t="shared" si="2"/>
        <v>779.96221662468508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803018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803018</v>
      </c>
      <c r="O11" s="41">
        <f t="shared" si="2"/>
        <v>252.83942065491183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803018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803018</v>
      </c>
      <c r="O12" s="44">
        <f t="shared" si="2"/>
        <v>252.83942065491183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4908564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4908564</v>
      </c>
      <c r="O13" s="35">
        <f t="shared" si="2"/>
        <v>1545.5176322418135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30</v>
      </c>
      <c r="M15" s="90"/>
      <c r="N15" s="90"/>
      <c r="O15" s="39">
        <v>3176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L15:N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1707580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1105</v>
      </c>
      <c r="L5" s="24">
        <f t="shared" si="0"/>
        <v>0</v>
      </c>
      <c r="M5" s="24">
        <f t="shared" si="0"/>
        <v>0</v>
      </c>
      <c r="N5" s="25">
        <f t="shared" ref="N5:N14" si="1">SUM(D5:M5)</f>
        <v>1708685</v>
      </c>
      <c r="O5" s="30">
        <f t="shared" ref="O5:O14" si="2">(N5/O$16)</f>
        <v>467.36460612691468</v>
      </c>
      <c r="P5" s="6"/>
    </row>
    <row r="6" spans="1:133">
      <c r="A6" s="12"/>
      <c r="B6" s="42">
        <v>513</v>
      </c>
      <c r="C6" s="19" t="s">
        <v>19</v>
      </c>
      <c r="D6" s="43">
        <v>973935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973935</v>
      </c>
      <c r="O6" s="44">
        <f t="shared" si="2"/>
        <v>266.39359956236325</v>
      </c>
      <c r="P6" s="9"/>
    </row>
    <row r="7" spans="1:133">
      <c r="A7" s="12"/>
      <c r="B7" s="42">
        <v>515</v>
      </c>
      <c r="C7" s="19" t="s">
        <v>20</v>
      </c>
      <c r="D7" s="43">
        <v>637020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637020</v>
      </c>
      <c r="O7" s="44">
        <f t="shared" si="2"/>
        <v>174.23960612691465</v>
      </c>
      <c r="P7" s="9"/>
    </row>
    <row r="8" spans="1:133">
      <c r="A8" s="12"/>
      <c r="B8" s="42">
        <v>517</v>
      </c>
      <c r="C8" s="19" t="s">
        <v>21</v>
      </c>
      <c r="D8" s="43">
        <v>96625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96625</v>
      </c>
      <c r="O8" s="44">
        <f t="shared" si="2"/>
        <v>26.429157549234137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1105</v>
      </c>
      <c r="L9" s="43">
        <v>0</v>
      </c>
      <c r="M9" s="43">
        <v>0</v>
      </c>
      <c r="N9" s="43">
        <f t="shared" si="1"/>
        <v>1105</v>
      </c>
      <c r="O9" s="44">
        <f t="shared" si="2"/>
        <v>0.30224288840262581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2397575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2397575</v>
      </c>
      <c r="O10" s="41">
        <f t="shared" si="2"/>
        <v>655.79184901531733</v>
      </c>
      <c r="P10" s="10"/>
    </row>
    <row r="11" spans="1:133">
      <c r="A11" s="12"/>
      <c r="B11" s="42">
        <v>521</v>
      </c>
      <c r="C11" s="19" t="s">
        <v>24</v>
      </c>
      <c r="D11" s="43">
        <v>2397575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2397575</v>
      </c>
      <c r="O11" s="44">
        <f t="shared" si="2"/>
        <v>655.79184901531733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888865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888865</v>
      </c>
      <c r="O12" s="41">
        <f t="shared" si="2"/>
        <v>243.125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888865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888865</v>
      </c>
      <c r="O13" s="44">
        <f t="shared" si="2"/>
        <v>243.125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4994020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1105</v>
      </c>
      <c r="L14" s="14">
        <f t="shared" si="5"/>
        <v>0</v>
      </c>
      <c r="M14" s="14">
        <f t="shared" si="5"/>
        <v>0</v>
      </c>
      <c r="N14" s="14">
        <f t="shared" si="1"/>
        <v>4995125</v>
      </c>
      <c r="O14" s="35">
        <f t="shared" si="2"/>
        <v>1366.2814551422318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3656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2103944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870</v>
      </c>
      <c r="L5" s="24">
        <f t="shared" si="0"/>
        <v>0</v>
      </c>
      <c r="M5" s="24">
        <f t="shared" si="0"/>
        <v>0</v>
      </c>
      <c r="N5" s="25">
        <f t="shared" ref="N5:N14" si="1">SUM(D5:M5)</f>
        <v>2104814</v>
      </c>
      <c r="O5" s="30">
        <f t="shared" ref="O5:O14" si="2">(N5/O$16)</f>
        <v>572.89439303211759</v>
      </c>
      <c r="P5" s="6"/>
    </row>
    <row r="6" spans="1:133">
      <c r="A6" s="12"/>
      <c r="B6" s="42">
        <v>513</v>
      </c>
      <c r="C6" s="19" t="s">
        <v>19</v>
      </c>
      <c r="D6" s="43">
        <v>1210472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1210472</v>
      </c>
      <c r="O6" s="44">
        <f t="shared" si="2"/>
        <v>329.46978769733261</v>
      </c>
      <c r="P6" s="9"/>
    </row>
    <row r="7" spans="1:133">
      <c r="A7" s="12"/>
      <c r="B7" s="42">
        <v>515</v>
      </c>
      <c r="C7" s="19" t="s">
        <v>20</v>
      </c>
      <c r="D7" s="43">
        <v>796821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796821</v>
      </c>
      <c r="O7" s="44">
        <f t="shared" si="2"/>
        <v>216.88105606967883</v>
      </c>
      <c r="P7" s="9"/>
    </row>
    <row r="8" spans="1:133">
      <c r="A8" s="12"/>
      <c r="B8" s="42">
        <v>517</v>
      </c>
      <c r="C8" s="19" t="s">
        <v>21</v>
      </c>
      <c r="D8" s="43">
        <v>96651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96651</v>
      </c>
      <c r="O8" s="44">
        <f t="shared" si="2"/>
        <v>26.306750136091452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870</v>
      </c>
      <c r="L9" s="43">
        <v>0</v>
      </c>
      <c r="M9" s="43">
        <v>0</v>
      </c>
      <c r="N9" s="43">
        <f t="shared" si="1"/>
        <v>870</v>
      </c>
      <c r="O9" s="44">
        <f t="shared" si="2"/>
        <v>0.23679912901469788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2201981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2201981</v>
      </c>
      <c r="O10" s="41">
        <f t="shared" si="2"/>
        <v>599.34158954817633</v>
      </c>
      <c r="P10" s="10"/>
    </row>
    <row r="11" spans="1:133">
      <c r="A11" s="12"/>
      <c r="B11" s="42">
        <v>521</v>
      </c>
      <c r="C11" s="19" t="s">
        <v>24</v>
      </c>
      <c r="D11" s="43">
        <v>2201981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2201981</v>
      </c>
      <c r="O11" s="44">
        <f t="shared" si="2"/>
        <v>599.34158954817633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1627159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1627159</v>
      </c>
      <c r="O12" s="41">
        <f t="shared" si="2"/>
        <v>442.8848666303756</v>
      </c>
      <c r="P12" s="10"/>
    </row>
    <row r="13" spans="1:133" ht="15.75" thickBot="1">
      <c r="A13" s="12"/>
      <c r="B13" s="42">
        <v>539</v>
      </c>
      <c r="C13" s="19" t="s">
        <v>26</v>
      </c>
      <c r="D13" s="43">
        <v>1627159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1627159</v>
      </c>
      <c r="O13" s="44">
        <f t="shared" si="2"/>
        <v>442.8848666303756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5933084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870</v>
      </c>
      <c r="L14" s="14">
        <f t="shared" si="5"/>
        <v>0</v>
      </c>
      <c r="M14" s="14">
        <f t="shared" si="5"/>
        <v>0</v>
      </c>
      <c r="N14" s="14">
        <f t="shared" si="1"/>
        <v>5933954</v>
      </c>
      <c r="O14" s="35">
        <f t="shared" si="2"/>
        <v>1615.1208492106696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37</v>
      </c>
      <c r="M16" s="90"/>
      <c r="N16" s="90"/>
      <c r="O16" s="39">
        <v>3674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2235383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2235383</v>
      </c>
      <c r="O5" s="30">
        <f t="shared" ref="O5:O13" si="2">(N5/O$15)</f>
        <v>613.44209659714602</v>
      </c>
      <c r="P5" s="6"/>
    </row>
    <row r="6" spans="1:133">
      <c r="A6" s="12"/>
      <c r="B6" s="42">
        <v>513</v>
      </c>
      <c r="C6" s="19" t="s">
        <v>19</v>
      </c>
      <c r="D6" s="43">
        <v>1273183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1273183</v>
      </c>
      <c r="O6" s="44">
        <f t="shared" si="2"/>
        <v>349.39160263446763</v>
      </c>
      <c r="P6" s="9"/>
    </row>
    <row r="7" spans="1:133">
      <c r="A7" s="12"/>
      <c r="B7" s="42">
        <v>515</v>
      </c>
      <c r="C7" s="19" t="s">
        <v>20</v>
      </c>
      <c r="D7" s="43">
        <v>865487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865487</v>
      </c>
      <c r="O7" s="44">
        <f t="shared" si="2"/>
        <v>237.51015367727771</v>
      </c>
      <c r="P7" s="9"/>
    </row>
    <row r="8" spans="1:133">
      <c r="A8" s="12"/>
      <c r="B8" s="42">
        <v>517</v>
      </c>
      <c r="C8" s="19" t="s">
        <v>21</v>
      </c>
      <c r="D8" s="43">
        <v>96713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96713</v>
      </c>
      <c r="O8" s="44">
        <f t="shared" si="2"/>
        <v>26.54034028540066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2219259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2219259</v>
      </c>
      <c r="O9" s="41">
        <f t="shared" si="2"/>
        <v>609.01728869374313</v>
      </c>
      <c r="P9" s="10"/>
    </row>
    <row r="10" spans="1:133">
      <c r="A10" s="12"/>
      <c r="B10" s="42">
        <v>521</v>
      </c>
      <c r="C10" s="19" t="s">
        <v>24</v>
      </c>
      <c r="D10" s="43">
        <v>2219259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2219259</v>
      </c>
      <c r="O10" s="44">
        <f t="shared" si="2"/>
        <v>609.01728869374313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1052008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1052008</v>
      </c>
      <c r="O11" s="41">
        <f t="shared" si="2"/>
        <v>288.69593852908889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1052008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1052008</v>
      </c>
      <c r="O12" s="44">
        <f t="shared" si="2"/>
        <v>288.69593852908889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5506650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5506650</v>
      </c>
      <c r="O13" s="35">
        <f t="shared" si="2"/>
        <v>1511.1553238199781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43</v>
      </c>
      <c r="M15" s="90"/>
      <c r="N15" s="90"/>
      <c r="O15" s="39">
        <v>3644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59</v>
      </c>
      <c r="N4" s="32" t="s">
        <v>5</v>
      </c>
      <c r="O4" s="32" t="s">
        <v>60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2391039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2" si="1">SUM(D5:N5)</f>
        <v>2391039</v>
      </c>
      <c r="P5" s="30">
        <f t="shared" ref="P5:P12" si="2">(O5/P$14)</f>
        <v>619.11936820300366</v>
      </c>
      <c r="Q5" s="6"/>
    </row>
    <row r="6" spans="1:134">
      <c r="A6" s="12"/>
      <c r="B6" s="42">
        <v>513</v>
      </c>
      <c r="C6" s="19" t="s">
        <v>19</v>
      </c>
      <c r="D6" s="43">
        <v>1216064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1216064</v>
      </c>
      <c r="P6" s="44">
        <f t="shared" si="2"/>
        <v>314.87933713102018</v>
      </c>
      <c r="Q6" s="9"/>
    </row>
    <row r="7" spans="1:134">
      <c r="A7" s="12"/>
      <c r="B7" s="42">
        <v>515</v>
      </c>
      <c r="C7" s="19" t="s">
        <v>20</v>
      </c>
      <c r="D7" s="43">
        <v>1174975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1174975</v>
      </c>
      <c r="P7" s="44">
        <f t="shared" si="2"/>
        <v>304.24003107198342</v>
      </c>
      <c r="Q7" s="9"/>
    </row>
    <row r="8" spans="1:134" ht="15.75">
      <c r="A8" s="26" t="s">
        <v>23</v>
      </c>
      <c r="B8" s="27"/>
      <c r="C8" s="28"/>
      <c r="D8" s="29">
        <f t="shared" ref="D8:N8" si="3">SUM(D9:D9)</f>
        <v>2550480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2550480</v>
      </c>
      <c r="P8" s="41">
        <f t="shared" si="2"/>
        <v>660.40393578456758</v>
      </c>
      <c r="Q8" s="10"/>
    </row>
    <row r="9" spans="1:134">
      <c r="A9" s="12"/>
      <c r="B9" s="42">
        <v>521</v>
      </c>
      <c r="C9" s="19" t="s">
        <v>24</v>
      </c>
      <c r="D9" s="43">
        <v>2550480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2550480</v>
      </c>
      <c r="P9" s="44">
        <f t="shared" si="2"/>
        <v>660.40393578456758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SUM(D11:D11)</f>
        <v>1284956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1284956</v>
      </c>
      <c r="P10" s="41">
        <f t="shared" si="2"/>
        <v>332.71776281719315</v>
      </c>
      <c r="Q10" s="10"/>
    </row>
    <row r="11" spans="1:134" ht="15.75" thickBot="1">
      <c r="A11" s="12"/>
      <c r="B11" s="42">
        <v>539</v>
      </c>
      <c r="C11" s="19" t="s">
        <v>26</v>
      </c>
      <c r="D11" s="43">
        <v>1284956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1284956</v>
      </c>
      <c r="P11" s="44">
        <f t="shared" si="2"/>
        <v>332.71776281719315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6226475</v>
      </c>
      <c r="E12" s="14">
        <f t="shared" ref="E12:N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6226475</v>
      </c>
      <c r="P12" s="35">
        <f t="shared" si="2"/>
        <v>1612.2410668047644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57</v>
      </c>
      <c r="N14" s="90"/>
      <c r="O14" s="90"/>
      <c r="P14" s="39">
        <v>3862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1908373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7578</v>
      </c>
      <c r="L5" s="24">
        <f t="shared" si="0"/>
        <v>0</v>
      </c>
      <c r="M5" s="24">
        <f t="shared" si="0"/>
        <v>0</v>
      </c>
      <c r="N5" s="25">
        <f t="shared" ref="N5:N13" si="1">SUM(D5:M5)</f>
        <v>1915951</v>
      </c>
      <c r="O5" s="30">
        <f t="shared" ref="O5:O13" si="2">(N5/O$15)</f>
        <v>553.26335547213398</v>
      </c>
      <c r="P5" s="6"/>
    </row>
    <row r="6" spans="1:133">
      <c r="A6" s="12"/>
      <c r="B6" s="42">
        <v>513</v>
      </c>
      <c r="C6" s="19" t="s">
        <v>19</v>
      </c>
      <c r="D6" s="43">
        <v>1146880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1146880</v>
      </c>
      <c r="O6" s="44">
        <f t="shared" si="2"/>
        <v>331.1810568870921</v>
      </c>
      <c r="P6" s="9"/>
    </row>
    <row r="7" spans="1:133">
      <c r="A7" s="12"/>
      <c r="B7" s="42">
        <v>515</v>
      </c>
      <c r="C7" s="19" t="s">
        <v>20</v>
      </c>
      <c r="D7" s="43">
        <v>761493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761493</v>
      </c>
      <c r="O7" s="44">
        <f t="shared" si="2"/>
        <v>219.89402252382328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7578</v>
      </c>
      <c r="L8" s="43">
        <v>0</v>
      </c>
      <c r="M8" s="43">
        <v>0</v>
      </c>
      <c r="N8" s="43">
        <f t="shared" si="1"/>
        <v>7578</v>
      </c>
      <c r="O8" s="44">
        <f t="shared" si="2"/>
        <v>2.1882760612185965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2693947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2693947</v>
      </c>
      <c r="O9" s="41">
        <f t="shared" si="2"/>
        <v>777.92289922032921</v>
      </c>
      <c r="P9" s="10"/>
    </row>
    <row r="10" spans="1:133">
      <c r="A10" s="12"/>
      <c r="B10" s="42">
        <v>521</v>
      </c>
      <c r="C10" s="19" t="s">
        <v>24</v>
      </c>
      <c r="D10" s="43">
        <v>2693947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2693947</v>
      </c>
      <c r="O10" s="44">
        <f t="shared" si="2"/>
        <v>777.92289922032921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1008296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1008296</v>
      </c>
      <c r="O11" s="41">
        <f t="shared" si="2"/>
        <v>291.16257580132833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1008296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1008296</v>
      </c>
      <c r="O12" s="44">
        <f t="shared" si="2"/>
        <v>291.16257580132833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5610616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7578</v>
      </c>
      <c r="L13" s="14">
        <f t="shared" si="5"/>
        <v>0</v>
      </c>
      <c r="M13" s="14">
        <f t="shared" si="5"/>
        <v>0</v>
      </c>
      <c r="N13" s="14">
        <f t="shared" si="1"/>
        <v>5618194</v>
      </c>
      <c r="O13" s="35">
        <f t="shared" si="2"/>
        <v>1622.3488304937914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55</v>
      </c>
      <c r="M15" s="90"/>
      <c r="N15" s="90"/>
      <c r="O15" s="39">
        <v>3463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1938879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71962</v>
      </c>
      <c r="L5" s="24">
        <f t="shared" si="0"/>
        <v>0</v>
      </c>
      <c r="M5" s="24">
        <f t="shared" si="0"/>
        <v>0</v>
      </c>
      <c r="N5" s="25">
        <f t="shared" ref="N5:N13" si="1">SUM(D5:M5)</f>
        <v>2010841</v>
      </c>
      <c r="O5" s="30">
        <f t="shared" ref="O5:O13" si="2">(N5/O$15)</f>
        <v>584.20714700755377</v>
      </c>
      <c r="P5" s="6"/>
    </row>
    <row r="6" spans="1:133">
      <c r="A6" s="12"/>
      <c r="B6" s="42">
        <v>513</v>
      </c>
      <c r="C6" s="19" t="s">
        <v>19</v>
      </c>
      <c r="D6" s="43">
        <v>1134865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1134865</v>
      </c>
      <c r="O6" s="44">
        <f t="shared" si="2"/>
        <v>329.71092388146428</v>
      </c>
      <c r="P6" s="9"/>
    </row>
    <row r="7" spans="1:133">
      <c r="A7" s="12"/>
      <c r="B7" s="42">
        <v>515</v>
      </c>
      <c r="C7" s="19" t="s">
        <v>20</v>
      </c>
      <c r="D7" s="43">
        <v>804014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804014</v>
      </c>
      <c r="O7" s="44">
        <f t="shared" si="2"/>
        <v>233.58919233004067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71962</v>
      </c>
      <c r="L8" s="43">
        <v>0</v>
      </c>
      <c r="M8" s="43">
        <v>0</v>
      </c>
      <c r="N8" s="43">
        <f t="shared" si="1"/>
        <v>71962</v>
      </c>
      <c r="O8" s="44">
        <f t="shared" si="2"/>
        <v>20.907030796048808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2604989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2604989</v>
      </c>
      <c r="O9" s="41">
        <f t="shared" si="2"/>
        <v>756.82423009877982</v>
      </c>
      <c r="P9" s="10"/>
    </row>
    <row r="10" spans="1:133">
      <c r="A10" s="12"/>
      <c r="B10" s="42">
        <v>521</v>
      </c>
      <c r="C10" s="19" t="s">
        <v>24</v>
      </c>
      <c r="D10" s="43">
        <v>2604989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2604989</v>
      </c>
      <c r="O10" s="44">
        <f t="shared" si="2"/>
        <v>756.82423009877982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1067147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1067147</v>
      </c>
      <c r="O11" s="41">
        <f t="shared" si="2"/>
        <v>310.03689715281814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1067147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1067147</v>
      </c>
      <c r="O12" s="44">
        <f t="shared" si="2"/>
        <v>310.03689715281814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5611015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71962</v>
      </c>
      <c r="L13" s="14">
        <f t="shared" si="5"/>
        <v>0</v>
      </c>
      <c r="M13" s="14">
        <f t="shared" si="5"/>
        <v>0</v>
      </c>
      <c r="N13" s="14">
        <f t="shared" si="1"/>
        <v>5682977</v>
      </c>
      <c r="O13" s="35">
        <f t="shared" si="2"/>
        <v>1651.0682742591516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3442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1843625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76821</v>
      </c>
      <c r="L5" s="24">
        <f t="shared" si="0"/>
        <v>0</v>
      </c>
      <c r="M5" s="24">
        <f t="shared" si="0"/>
        <v>0</v>
      </c>
      <c r="N5" s="25">
        <f t="shared" ref="N5:N13" si="1">SUM(D5:M5)</f>
        <v>1920446</v>
      </c>
      <c r="O5" s="30">
        <f t="shared" ref="O5:O13" si="2">(N5/O$15)</f>
        <v>560.38692734169831</v>
      </c>
      <c r="P5" s="6"/>
    </row>
    <row r="6" spans="1:133">
      <c r="A6" s="12"/>
      <c r="B6" s="42">
        <v>513</v>
      </c>
      <c r="C6" s="19" t="s">
        <v>19</v>
      </c>
      <c r="D6" s="43">
        <v>1105663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1105663</v>
      </c>
      <c r="O6" s="44">
        <f t="shared" si="2"/>
        <v>322.63291508608114</v>
      </c>
      <c r="P6" s="9"/>
    </row>
    <row r="7" spans="1:133">
      <c r="A7" s="12"/>
      <c r="B7" s="42">
        <v>515</v>
      </c>
      <c r="C7" s="19" t="s">
        <v>20</v>
      </c>
      <c r="D7" s="43">
        <v>737962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737962</v>
      </c>
      <c r="O7" s="44">
        <f t="shared" si="2"/>
        <v>215.33761307265831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76821</v>
      </c>
      <c r="L8" s="43">
        <v>0</v>
      </c>
      <c r="M8" s="43">
        <v>0</v>
      </c>
      <c r="N8" s="43">
        <f t="shared" si="1"/>
        <v>76821</v>
      </c>
      <c r="O8" s="44">
        <f t="shared" si="2"/>
        <v>22.416399182958855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2355727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2355727</v>
      </c>
      <c r="O9" s="41">
        <f t="shared" si="2"/>
        <v>687.4021009629414</v>
      </c>
      <c r="P9" s="10"/>
    </row>
    <row r="10" spans="1:133">
      <c r="A10" s="12"/>
      <c r="B10" s="42">
        <v>521</v>
      </c>
      <c r="C10" s="19" t="s">
        <v>24</v>
      </c>
      <c r="D10" s="43">
        <v>2355727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2355727</v>
      </c>
      <c r="O10" s="44">
        <f t="shared" si="2"/>
        <v>687.4021009629414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1043387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1043387</v>
      </c>
      <c r="O11" s="41">
        <f t="shared" si="2"/>
        <v>304.460752845054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1043387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1043387</v>
      </c>
      <c r="O12" s="44">
        <f t="shared" si="2"/>
        <v>304.460752845054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5242739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76821</v>
      </c>
      <c r="L13" s="14">
        <f t="shared" si="5"/>
        <v>0</v>
      </c>
      <c r="M13" s="14">
        <f t="shared" si="5"/>
        <v>0</v>
      </c>
      <c r="N13" s="14">
        <f t="shared" si="1"/>
        <v>5319560</v>
      </c>
      <c r="O13" s="35">
        <f t="shared" si="2"/>
        <v>1552.2497811496937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51</v>
      </c>
      <c r="M15" s="90"/>
      <c r="N15" s="90"/>
      <c r="O15" s="39">
        <v>3427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1924303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4861</v>
      </c>
      <c r="L5" s="24">
        <f t="shared" si="0"/>
        <v>0</v>
      </c>
      <c r="M5" s="24">
        <f t="shared" si="0"/>
        <v>0</v>
      </c>
      <c r="N5" s="25">
        <f t="shared" ref="N5:N11" si="1">SUM(D5:M5)</f>
        <v>1929164</v>
      </c>
      <c r="O5" s="30">
        <f t="shared" ref="O5:O13" si="2">(N5/O$15)</f>
        <v>567.40117647058821</v>
      </c>
      <c r="P5" s="6"/>
    </row>
    <row r="6" spans="1:133">
      <c r="A6" s="12"/>
      <c r="B6" s="42">
        <v>513</v>
      </c>
      <c r="C6" s="19" t="s">
        <v>19</v>
      </c>
      <c r="D6" s="43">
        <v>1075934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1075934</v>
      </c>
      <c r="O6" s="44">
        <f t="shared" si="2"/>
        <v>316.45117647058822</v>
      </c>
      <c r="P6" s="9"/>
    </row>
    <row r="7" spans="1:133">
      <c r="A7" s="12"/>
      <c r="B7" s="42">
        <v>515</v>
      </c>
      <c r="C7" s="19" t="s">
        <v>20</v>
      </c>
      <c r="D7" s="43">
        <v>848369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848369</v>
      </c>
      <c r="O7" s="44">
        <f t="shared" si="2"/>
        <v>249.52029411764707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4861</v>
      </c>
      <c r="L8" s="43">
        <v>0</v>
      </c>
      <c r="M8" s="43">
        <v>0</v>
      </c>
      <c r="N8" s="43">
        <f t="shared" si="1"/>
        <v>4861</v>
      </c>
      <c r="O8" s="44">
        <f t="shared" si="2"/>
        <v>1.4297058823529412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2287415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2287415</v>
      </c>
      <c r="O9" s="41">
        <f t="shared" si="2"/>
        <v>672.76911764705881</v>
      </c>
      <c r="P9" s="10"/>
    </row>
    <row r="10" spans="1:133">
      <c r="A10" s="12"/>
      <c r="B10" s="42">
        <v>521</v>
      </c>
      <c r="C10" s="19" t="s">
        <v>24</v>
      </c>
      <c r="D10" s="43">
        <v>2287415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2287415</v>
      </c>
      <c r="O10" s="44">
        <f t="shared" si="2"/>
        <v>672.76911764705881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979954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979954</v>
      </c>
      <c r="O11" s="41">
        <f t="shared" si="2"/>
        <v>288.22176470588238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979954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979954</v>
      </c>
      <c r="O12" s="44">
        <f t="shared" si="2"/>
        <v>288.22176470588238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5191672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4861</v>
      </c>
      <c r="L13" s="14">
        <f t="shared" si="5"/>
        <v>0</v>
      </c>
      <c r="M13" s="14">
        <f t="shared" si="5"/>
        <v>0</v>
      </c>
      <c r="N13" s="14">
        <f>SUM(D13:M13)</f>
        <v>5196533</v>
      </c>
      <c r="O13" s="35">
        <f t="shared" si="2"/>
        <v>1528.3920588235294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49</v>
      </c>
      <c r="M15" s="90"/>
      <c r="N15" s="90"/>
      <c r="O15" s="39">
        <v>3400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1692987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16662</v>
      </c>
      <c r="L5" s="24">
        <f t="shared" si="0"/>
        <v>0</v>
      </c>
      <c r="M5" s="24">
        <f t="shared" si="0"/>
        <v>0</v>
      </c>
      <c r="N5" s="25">
        <f t="shared" ref="N5:N13" si="1">SUM(D5:M5)</f>
        <v>1709649</v>
      </c>
      <c r="O5" s="30">
        <f t="shared" ref="O5:O13" si="2">(N5/O$15)</f>
        <v>510.19068934646373</v>
      </c>
      <c r="P5" s="6"/>
    </row>
    <row r="6" spans="1:133">
      <c r="A6" s="12"/>
      <c r="B6" s="42">
        <v>513</v>
      </c>
      <c r="C6" s="19" t="s">
        <v>19</v>
      </c>
      <c r="D6" s="43">
        <v>1011797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1011797</v>
      </c>
      <c r="O6" s="44">
        <f t="shared" si="2"/>
        <v>301.93882423157265</v>
      </c>
      <c r="P6" s="9"/>
    </row>
    <row r="7" spans="1:133">
      <c r="A7" s="12"/>
      <c r="B7" s="42">
        <v>515</v>
      </c>
      <c r="C7" s="19" t="s">
        <v>20</v>
      </c>
      <c r="D7" s="43">
        <v>681190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681190</v>
      </c>
      <c r="O7" s="44">
        <f t="shared" si="2"/>
        <v>203.2796180244703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16662</v>
      </c>
      <c r="L8" s="43">
        <v>0</v>
      </c>
      <c r="M8" s="43">
        <v>0</v>
      </c>
      <c r="N8" s="43">
        <f t="shared" si="1"/>
        <v>16662</v>
      </c>
      <c r="O8" s="44">
        <f t="shared" si="2"/>
        <v>4.9722470904207698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2140511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2140511</v>
      </c>
      <c r="O9" s="41">
        <f t="shared" si="2"/>
        <v>638.76783049835865</v>
      </c>
      <c r="P9" s="10"/>
    </row>
    <row r="10" spans="1:133">
      <c r="A10" s="12"/>
      <c r="B10" s="42">
        <v>521</v>
      </c>
      <c r="C10" s="19" t="s">
        <v>24</v>
      </c>
      <c r="D10" s="43">
        <v>2140511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2140511</v>
      </c>
      <c r="O10" s="44">
        <f t="shared" si="2"/>
        <v>638.76783049835865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932403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932403</v>
      </c>
      <c r="O11" s="41">
        <f t="shared" si="2"/>
        <v>278.24619516562223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932403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932403</v>
      </c>
      <c r="O12" s="44">
        <f t="shared" si="2"/>
        <v>278.24619516562223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4765901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16662</v>
      </c>
      <c r="L13" s="14">
        <f t="shared" si="5"/>
        <v>0</v>
      </c>
      <c r="M13" s="14">
        <f t="shared" si="5"/>
        <v>0</v>
      </c>
      <c r="N13" s="14">
        <f t="shared" si="1"/>
        <v>4782563</v>
      </c>
      <c r="O13" s="35">
        <f t="shared" si="2"/>
        <v>1427.2047150104447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47</v>
      </c>
      <c r="M15" s="90"/>
      <c r="N15" s="90"/>
      <c r="O15" s="39">
        <v>3351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2113264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4219</v>
      </c>
      <c r="L5" s="24">
        <f t="shared" si="0"/>
        <v>0</v>
      </c>
      <c r="M5" s="24">
        <f t="shared" si="0"/>
        <v>0</v>
      </c>
      <c r="N5" s="25">
        <f t="shared" ref="N5:N12" si="1">SUM(D5:M5)</f>
        <v>2117483</v>
      </c>
      <c r="O5" s="30">
        <f t="shared" ref="O5:O13" si="2">(N5/O$15)</f>
        <v>653.5441358024691</v>
      </c>
      <c r="P5" s="6"/>
    </row>
    <row r="6" spans="1:133">
      <c r="A6" s="12"/>
      <c r="B6" s="42">
        <v>513</v>
      </c>
      <c r="C6" s="19" t="s">
        <v>19</v>
      </c>
      <c r="D6" s="43">
        <v>1039914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1039914</v>
      </c>
      <c r="O6" s="44">
        <f t="shared" si="2"/>
        <v>320.96111111111111</v>
      </c>
      <c r="P6" s="9"/>
    </row>
    <row r="7" spans="1:133">
      <c r="A7" s="12"/>
      <c r="B7" s="42">
        <v>515</v>
      </c>
      <c r="C7" s="19" t="s">
        <v>20</v>
      </c>
      <c r="D7" s="43">
        <v>1073350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1073350</v>
      </c>
      <c r="O7" s="44">
        <f t="shared" si="2"/>
        <v>331.28086419753089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4219</v>
      </c>
      <c r="L8" s="43">
        <v>0</v>
      </c>
      <c r="M8" s="43">
        <v>0</v>
      </c>
      <c r="N8" s="43">
        <f t="shared" si="1"/>
        <v>4219</v>
      </c>
      <c r="O8" s="44">
        <f t="shared" si="2"/>
        <v>1.3021604938271605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2342688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2342688</v>
      </c>
      <c r="O9" s="41">
        <f t="shared" si="2"/>
        <v>723.05185185185189</v>
      </c>
      <c r="P9" s="10"/>
    </row>
    <row r="10" spans="1:133">
      <c r="A10" s="12"/>
      <c r="B10" s="42">
        <v>521</v>
      </c>
      <c r="C10" s="19" t="s">
        <v>24</v>
      </c>
      <c r="D10" s="43">
        <v>2342688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2342688</v>
      </c>
      <c r="O10" s="44">
        <f t="shared" si="2"/>
        <v>723.05185185185189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838029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838029</v>
      </c>
      <c r="O11" s="41">
        <f t="shared" si="2"/>
        <v>258.65092592592595</v>
      </c>
      <c r="P11" s="10"/>
    </row>
    <row r="12" spans="1:133" ht="15.75" thickBot="1">
      <c r="A12" s="12"/>
      <c r="B12" s="42">
        <v>539</v>
      </c>
      <c r="C12" s="19" t="s">
        <v>26</v>
      </c>
      <c r="D12" s="43">
        <v>838029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838029</v>
      </c>
      <c r="O12" s="44">
        <f t="shared" si="2"/>
        <v>258.65092592592595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5293981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4219</v>
      </c>
      <c r="L13" s="14">
        <f t="shared" si="5"/>
        <v>0</v>
      </c>
      <c r="M13" s="14">
        <f t="shared" si="5"/>
        <v>0</v>
      </c>
      <c r="N13" s="14">
        <f>SUM(D13:M13)</f>
        <v>5298200</v>
      </c>
      <c r="O13" s="35">
        <f t="shared" si="2"/>
        <v>1635.2469135802469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45</v>
      </c>
      <c r="M15" s="90"/>
      <c r="N15" s="90"/>
      <c r="O15" s="39">
        <v>3240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2138603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3664</v>
      </c>
      <c r="L5" s="56">
        <f t="shared" si="0"/>
        <v>0</v>
      </c>
      <c r="M5" s="56">
        <f t="shared" si="0"/>
        <v>0</v>
      </c>
      <c r="N5" s="57">
        <f t="shared" ref="N5:N13" si="1">SUM(D5:M5)</f>
        <v>2142267</v>
      </c>
      <c r="O5" s="58">
        <f t="shared" ref="O5:O13" si="2">(N5/O$15)</f>
        <v>670.71603005635563</v>
      </c>
      <c r="P5" s="59"/>
    </row>
    <row r="6" spans="1:133">
      <c r="A6" s="61"/>
      <c r="B6" s="62">
        <v>513</v>
      </c>
      <c r="C6" s="63" t="s">
        <v>19</v>
      </c>
      <c r="D6" s="64">
        <v>1159972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1159972</v>
      </c>
      <c r="O6" s="65">
        <f t="shared" si="2"/>
        <v>363.17219787100817</v>
      </c>
      <c r="P6" s="66"/>
    </row>
    <row r="7" spans="1:133">
      <c r="A7" s="61"/>
      <c r="B7" s="62">
        <v>515</v>
      </c>
      <c r="C7" s="63" t="s">
        <v>20</v>
      </c>
      <c r="D7" s="64">
        <v>978631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978631</v>
      </c>
      <c r="O7" s="65">
        <f t="shared" si="2"/>
        <v>306.39668127739509</v>
      </c>
      <c r="P7" s="66"/>
    </row>
    <row r="8" spans="1:133">
      <c r="A8" s="61"/>
      <c r="B8" s="62">
        <v>518</v>
      </c>
      <c r="C8" s="63" t="s">
        <v>22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3664</v>
      </c>
      <c r="L8" s="64">
        <v>0</v>
      </c>
      <c r="M8" s="64">
        <v>0</v>
      </c>
      <c r="N8" s="64">
        <f t="shared" si="1"/>
        <v>3664</v>
      </c>
      <c r="O8" s="65">
        <f t="shared" si="2"/>
        <v>1.1471509079524107</v>
      </c>
      <c r="P8" s="66"/>
    </row>
    <row r="9" spans="1:133" ht="15.75">
      <c r="A9" s="67" t="s">
        <v>23</v>
      </c>
      <c r="B9" s="68"/>
      <c r="C9" s="69"/>
      <c r="D9" s="70">
        <f t="shared" ref="D9:M9" si="3">SUM(D10:D10)</f>
        <v>2337121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2337121</v>
      </c>
      <c r="O9" s="72">
        <f t="shared" si="2"/>
        <v>731.72229179711962</v>
      </c>
      <c r="P9" s="73"/>
    </row>
    <row r="10" spans="1:133">
      <c r="A10" s="61"/>
      <c r="B10" s="62">
        <v>521</v>
      </c>
      <c r="C10" s="63" t="s">
        <v>24</v>
      </c>
      <c r="D10" s="64">
        <v>2337121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2337121</v>
      </c>
      <c r="O10" s="65">
        <f t="shared" si="2"/>
        <v>731.72229179711962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SUM(D12:D12)</f>
        <v>948719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948719</v>
      </c>
      <c r="O11" s="72">
        <f t="shared" si="2"/>
        <v>297.03162179085786</v>
      </c>
      <c r="P11" s="73"/>
    </row>
    <row r="12" spans="1:133" ht="15.75" thickBot="1">
      <c r="A12" s="61"/>
      <c r="B12" s="62">
        <v>539</v>
      </c>
      <c r="C12" s="63" t="s">
        <v>26</v>
      </c>
      <c r="D12" s="64">
        <v>948719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948719</v>
      </c>
      <c r="O12" s="65">
        <f t="shared" si="2"/>
        <v>297.03162179085786</v>
      </c>
      <c r="P12" s="66"/>
    </row>
    <row r="13" spans="1:133" ht="16.5" thickBot="1">
      <c r="A13" s="74" t="s">
        <v>10</v>
      </c>
      <c r="B13" s="75"/>
      <c r="C13" s="76"/>
      <c r="D13" s="77">
        <f>SUM(D5,D9,D11)</f>
        <v>5424443</v>
      </c>
      <c r="E13" s="77">
        <f t="shared" ref="E13:M13" si="5">SUM(E5,E9,E11)</f>
        <v>0</v>
      </c>
      <c r="F13" s="77">
        <f t="shared" si="5"/>
        <v>0</v>
      </c>
      <c r="G13" s="77">
        <f t="shared" si="5"/>
        <v>0</v>
      </c>
      <c r="H13" s="77">
        <f t="shared" si="5"/>
        <v>0</v>
      </c>
      <c r="I13" s="77">
        <f t="shared" si="5"/>
        <v>0</v>
      </c>
      <c r="J13" s="77">
        <f t="shared" si="5"/>
        <v>0</v>
      </c>
      <c r="K13" s="77">
        <f t="shared" si="5"/>
        <v>3664</v>
      </c>
      <c r="L13" s="77">
        <f t="shared" si="5"/>
        <v>0</v>
      </c>
      <c r="M13" s="77">
        <f t="shared" si="5"/>
        <v>0</v>
      </c>
      <c r="N13" s="77">
        <f t="shared" si="1"/>
        <v>5428107</v>
      </c>
      <c r="O13" s="78">
        <f t="shared" si="2"/>
        <v>1699.4699436443332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41</v>
      </c>
      <c r="M15" s="114"/>
      <c r="N15" s="114"/>
      <c r="O15" s="88">
        <v>3194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2023-04-24T16:42:48Z</cp:lastPrinted>
  <dcterms:created xsi:type="dcterms:W3CDTF">2000-08-31T21:26:31Z</dcterms:created>
  <dcterms:modified xsi:type="dcterms:W3CDTF">2023-05-03T21:34:11Z</dcterms:modified>
</cp:coreProperties>
</file>